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sgjgee2_liverpool_ac_uk/Documents/PhD/Project Results Storage/Project Software/Bayesian Optimiser/fe_optimizer-master/Optimizer/temp_completed/"/>
    </mc:Choice>
  </mc:AlternateContent>
  <xr:revisionPtr revIDLastSave="12" documentId="13_ncr:40009_{6B452AD4-6A98-4B82-91FE-F1E7F2E4962E}" xr6:coauthVersionLast="47" xr6:coauthVersionMax="47" xr10:uidLastSave="{FE7C05DF-DBF0-4E62-90AD-7DEDC66981D1}"/>
  <bookViews>
    <workbookView xWindow="-120" yWindow="-120" windowWidth="51840" windowHeight="21240" xr2:uid="{00000000-000D-0000-FFFF-FFFF00000000}"/>
  </bookViews>
  <sheets>
    <sheet name="77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V62" i="1"/>
  <c r="P64" i="1" l="1"/>
  <c r="O64" i="1"/>
  <c r="P62" i="1"/>
  <c r="O65" i="1" l="1"/>
</calcChain>
</file>

<file path=xl/sharedStrings.xml><?xml version="1.0" encoding="utf-8"?>
<sst xmlns="http://schemas.openxmlformats.org/spreadsheetml/2006/main" count="206" uniqueCount="147">
  <si>
    <t>form_id</t>
  </si>
  <si>
    <t>form_name</t>
  </si>
  <si>
    <t>form_status</t>
  </si>
  <si>
    <t>PCAT_Gee-pt/g-c3n4</t>
  </si>
  <si>
    <t>PCAT_Gee-T/M/W</t>
  </si>
  <si>
    <t>Rhodamine B (1g/L)</t>
  </si>
  <si>
    <t>Water 1</t>
  </si>
  <si>
    <t>form_datetime</t>
  </si>
  <si>
    <t>sample_name</t>
  </si>
  <si>
    <t>Baratron Avg</t>
  </si>
  <si>
    <t>calc % N2 Avg</t>
  </si>
  <si>
    <t>calc % H2 Avg</t>
  </si>
  <si>
    <t>calc % H2 2STD</t>
  </si>
  <si>
    <t>calc % H2 umol</t>
  </si>
  <si>
    <t>calc % H2 umol/h</t>
  </si>
  <si>
    <t>calc % O2 Avg</t>
  </si>
  <si>
    <t>calc % O2 2STD</t>
  </si>
  <si>
    <t>calc % O2 umol</t>
  </si>
  <si>
    <t>calc % O2 umol/h</t>
  </si>
  <si>
    <t>calc % Ar Avg</t>
  </si>
  <si>
    <t>calc % CO2 Avg</t>
  </si>
  <si>
    <t>030621_JCG_4plate_4hour_1</t>
  </si>
  <si>
    <t>Complete</t>
  </si>
  <si>
    <t>PlateAgilent 5_Vial1</t>
  </si>
  <si>
    <t>030621_JCG_4plate_4hour_2</t>
  </si>
  <si>
    <t>PlateAgilent 5_Vial2</t>
  </si>
  <si>
    <t>030621_JCG_4plate_4hour_3</t>
  </si>
  <si>
    <t>PlateAgilent 5_Vial3</t>
  </si>
  <si>
    <t>030621_JCG_4plate_4hour_4</t>
  </si>
  <si>
    <t>PlateAgilent 5_Vial4</t>
  </si>
  <si>
    <t>030621_JCG_4plate_4hour_5</t>
  </si>
  <si>
    <t>PlateAgilent 5_Vial5</t>
  </si>
  <si>
    <t>030621_JCG_4plate_4hour_6</t>
  </si>
  <si>
    <t>PlateAgilent 5_Vial6</t>
  </si>
  <si>
    <t>030621_JCG_4plate_4hour_7</t>
  </si>
  <si>
    <t>PlateAgilent 5_Vial7</t>
  </si>
  <si>
    <t>030621_JCG_4plate_4hour_8</t>
  </si>
  <si>
    <t>PlateAgilent 5_Vial8</t>
  </si>
  <si>
    <t>030621_JCG_4plate_4hour_9</t>
  </si>
  <si>
    <t>PlateAgilent 5_Vial9</t>
  </si>
  <si>
    <t>030621_JCG_4plate_4hour_10</t>
  </si>
  <si>
    <t>PlateAgilent 5_Vial10</t>
  </si>
  <si>
    <t>030621_JCG_4plate_4hour_11</t>
  </si>
  <si>
    <t>PlateAgilent 5_Vial11</t>
  </si>
  <si>
    <t>030621_JCG_4plate_4hour_12</t>
  </si>
  <si>
    <t>PlateAgilent 5_Vial12</t>
  </si>
  <si>
    <t>030621_JCG_4plate_4hour_13</t>
  </si>
  <si>
    <t>PlateAgilent 5_Vial13</t>
  </si>
  <si>
    <t>030621_JCG_4plate_4hour_14</t>
  </si>
  <si>
    <t>PlateAgilent 5_Vial14</t>
  </si>
  <si>
    <t>030621_JCG_4plate_4hour_15</t>
  </si>
  <si>
    <t>PlateAgilent 5_Vial15</t>
  </si>
  <si>
    <t>030621_JCG_4plate_4hour_16</t>
  </si>
  <si>
    <t>PlateAgilent 6_Vial1</t>
  </si>
  <si>
    <t>030621_JCG_4plate_4hour_17</t>
  </si>
  <si>
    <t>PlateAgilent 6_Vial2</t>
  </si>
  <si>
    <t>030621_JCG_4plate_4hour_18</t>
  </si>
  <si>
    <t>PlateAgilent 6_Vial3</t>
  </si>
  <si>
    <t>030621_JCG_4plate_4hour_19</t>
  </si>
  <si>
    <t>PlateAgilent 6_Vial4</t>
  </si>
  <si>
    <t>030621_JCG_4plate_4hour_20</t>
  </si>
  <si>
    <t>PlateAgilent 6_Vial5</t>
  </si>
  <si>
    <t>030621_JCG_4plate_4hour_21</t>
  </si>
  <si>
    <t>PlateAgilent 6_Vial6</t>
  </si>
  <si>
    <t>030621_JCG_4plate_4hour_22</t>
  </si>
  <si>
    <t>PlateAgilent 6_Vial7</t>
  </si>
  <si>
    <t>030621_JCG_4plate_4hour_23</t>
  </si>
  <si>
    <t>PlateAgilent 6_Vial8</t>
  </si>
  <si>
    <t>030621_JCG_4plate_4hour_24</t>
  </si>
  <si>
    <t>PlateAgilent 6_Vial9</t>
  </si>
  <si>
    <t>030621_JCG_4plate_4hour_25</t>
  </si>
  <si>
    <t>PlateAgilent 6_Vial10</t>
  </si>
  <si>
    <t>030621_JCG_4plate_4hour_26</t>
  </si>
  <si>
    <t>PlateAgilent 6_Vial11</t>
  </si>
  <si>
    <t>030621_JCG_4plate_4hour_27</t>
  </si>
  <si>
    <t>PlateAgilent 6_Vial12</t>
  </si>
  <si>
    <t>030621_JCG_4plate_4hour_28</t>
  </si>
  <si>
    <t>PlateAgilent 6_Vial13</t>
  </si>
  <si>
    <t>030621_JCG_4plate_4hour_29</t>
  </si>
  <si>
    <t>PlateAgilent 6_Vial14</t>
  </si>
  <si>
    <t>030621_JCG_4plate_4hour_30</t>
  </si>
  <si>
    <t>PlateAgilent 6_Vial15</t>
  </si>
  <si>
    <t>030621_JCG_4plate_4hour_31</t>
  </si>
  <si>
    <t>PlateAgilent 9_Vial1</t>
  </si>
  <si>
    <t>030621_JCG_4plate_4hour_32</t>
  </si>
  <si>
    <t>PlateAgilent 9_Vial2</t>
  </si>
  <si>
    <t>030621_JCG_4plate_4hour_33</t>
  </si>
  <si>
    <t>PlateAgilent 9_Vial3</t>
  </si>
  <si>
    <t>030621_JCG_4plate_4hour_34</t>
  </si>
  <si>
    <t>PlateAgilent 9_Vial4</t>
  </si>
  <si>
    <t>030621_JCG_4plate_4hour_35</t>
  </si>
  <si>
    <t>PlateAgilent 9_Vial5</t>
  </si>
  <si>
    <t>030621_JCG_4plate_4hour_36</t>
  </si>
  <si>
    <t>PlateAgilent 9_Vial6</t>
  </si>
  <si>
    <t>030621_JCG_4plate_4hour_37</t>
  </si>
  <si>
    <t>PlateAgilent 9_Vial7</t>
  </si>
  <si>
    <t>030621_JCG_4plate_4hour_38</t>
  </si>
  <si>
    <t>PlateAgilent 9_Vial8</t>
  </si>
  <si>
    <t>030621_JCG_4plate_4hour_39</t>
  </si>
  <si>
    <t>PlateAgilent 9_Vial9</t>
  </si>
  <si>
    <t>030621_JCG_4plate_4hour_40</t>
  </si>
  <si>
    <t>PlateAgilent 9_Vial10</t>
  </si>
  <si>
    <t>030621_JCG_4plate_4hour_41</t>
  </si>
  <si>
    <t>PlateAgilent 9_Vial11</t>
  </si>
  <si>
    <t>030621_JCG_4plate_4hour_42</t>
  </si>
  <si>
    <t>PlateAgilent 9_Vial12</t>
  </si>
  <si>
    <t>030621_JCG_4plate_4hour_43</t>
  </si>
  <si>
    <t>PlateAgilent 9_Vial13</t>
  </si>
  <si>
    <t>030621_JCG_4plate_4hour_44</t>
  </si>
  <si>
    <t>PlateAgilent 9_Vial14</t>
  </si>
  <si>
    <t>030621_JCG_4plate_4hour_45</t>
  </si>
  <si>
    <t>PlateAgilent 9_Vial15</t>
  </si>
  <si>
    <t>030621_JCG_4plate_4hour_46</t>
  </si>
  <si>
    <t>PlateAgilent 10_Vial1</t>
  </si>
  <si>
    <t>030621_JCG_4plate_4hour_47</t>
  </si>
  <si>
    <t>PlateAgilent 10_Vial2</t>
  </si>
  <si>
    <t>030621_JCG_4plate_4hour_48</t>
  </si>
  <si>
    <t>PlateAgilent 10_Vial3</t>
  </si>
  <si>
    <t>030621_JCG_4plate_4hour_49</t>
  </si>
  <si>
    <t>PlateAgilent 10_Vial4</t>
  </si>
  <si>
    <t>030621_JCG_4plate_4hour_50</t>
  </si>
  <si>
    <t>PlateAgilent 10_Vial5</t>
  </si>
  <si>
    <t>030621_JCG_4plate_4hour_51</t>
  </si>
  <si>
    <t>PlateAgilent 10_Vial6</t>
  </si>
  <si>
    <t>030621_JCG_4plate_4hour_52</t>
  </si>
  <si>
    <t>PlateAgilent 10_Vial7</t>
  </si>
  <si>
    <t>030621_JCG_4plate_4hour_53</t>
  </si>
  <si>
    <t>PlateAgilent 10_Vial8</t>
  </si>
  <si>
    <t>030621_JCG_4plate_4hour_54</t>
  </si>
  <si>
    <t>PlateAgilent 10_Vial9</t>
  </si>
  <si>
    <t>030621_JCG_4plate_4hour_55</t>
  </si>
  <si>
    <t>PlateAgilent 10_Vial10</t>
  </si>
  <si>
    <t>030621_JCG_4plate_4hour_56</t>
  </si>
  <si>
    <t>PlateAgilent 10_Vial11</t>
  </si>
  <si>
    <t>030621_JCG_4plate_4hour_57</t>
  </si>
  <si>
    <t>PlateAgilent 10_Vial12</t>
  </si>
  <si>
    <t>030621_JCG_4plate_4hour_58</t>
  </si>
  <si>
    <t>PlateAgilent 10_Vial13</t>
  </si>
  <si>
    <t>030621_JCG_4plate_4hour_59</t>
  </si>
  <si>
    <t>PlateAgilent 10_Vial14</t>
  </si>
  <si>
    <t>030621_JCG_4plate_4hour_60</t>
  </si>
  <si>
    <t>PlateAgilent 10_Vial15</t>
  </si>
  <si>
    <t>Total</t>
  </si>
  <si>
    <t>h2 umol/hg</t>
  </si>
  <si>
    <t>41 vials</t>
  </si>
  <si>
    <t>8 blanks</t>
  </si>
  <si>
    <t>11 discounted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</si>
</sst>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MN 774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'774'!$P$9:$P$59</c:f>
              <c:numCache>
                <c:formatCode>General</c:formatCode>
                <c:ptCount val="51"/>
                <c:pt idx="0">
                  <c:v>336.16242352755597</c:v>
                </c:pt>
                <c:pt idx="1">
                  <c:v>305.83375220159149</c:v>
                </c:pt>
                <c:pt idx="2">
                  <c:v>326.51833148084438</c:v>
                </c:pt>
                <c:pt idx="3">
                  <c:v>328.79093754786214</c:v>
                </c:pt>
                <c:pt idx="4">
                  <c:v>339.33016472996349</c:v>
                </c:pt>
                <c:pt idx="5">
                  <c:v>339.95984136114947</c:v>
                </c:pt>
                <c:pt idx="6">
                  <c:v>0</c:v>
                </c:pt>
                <c:pt idx="7">
                  <c:v>0</c:v>
                </c:pt>
                <c:pt idx="8">
                  <c:v>338.96813683939644</c:v>
                </c:pt>
                <c:pt idx="9">
                  <c:v>379.19573676392133</c:v>
                </c:pt>
                <c:pt idx="10">
                  <c:v>359.15112959473555</c:v>
                </c:pt>
                <c:pt idx="11">
                  <c:v>337.08170126950398</c:v>
                </c:pt>
                <c:pt idx="12">
                  <c:v>374.59523121929647</c:v>
                </c:pt>
                <c:pt idx="13">
                  <c:v>337.28987563286387</c:v>
                </c:pt>
                <c:pt idx="14">
                  <c:v>346.26825876206254</c:v>
                </c:pt>
                <c:pt idx="15">
                  <c:v>341.36566692037218</c:v>
                </c:pt>
                <c:pt idx="16">
                  <c:v>312.3213288496961</c:v>
                </c:pt>
                <c:pt idx="17">
                  <c:v>325.74224838924795</c:v>
                </c:pt>
                <c:pt idx="18">
                  <c:v>345.83422883988129</c:v>
                </c:pt>
                <c:pt idx="19">
                  <c:v>372.61491088561007</c:v>
                </c:pt>
                <c:pt idx="20">
                  <c:v>334.38614999578499</c:v>
                </c:pt>
                <c:pt idx="21">
                  <c:v>0</c:v>
                </c:pt>
                <c:pt idx="22">
                  <c:v>0</c:v>
                </c:pt>
                <c:pt idx="23">
                  <c:v>348.9987422700741</c:v>
                </c:pt>
                <c:pt idx="24">
                  <c:v>344.07423624020663</c:v>
                </c:pt>
                <c:pt idx="25">
                  <c:v>314.6593787386301</c:v>
                </c:pt>
                <c:pt idx="26">
                  <c:v>332.21109815370318</c:v>
                </c:pt>
                <c:pt idx="27">
                  <c:v>307.22509958437598</c:v>
                </c:pt>
                <c:pt idx="28">
                  <c:v>348.16532353761244</c:v>
                </c:pt>
                <c:pt idx="29">
                  <c:v>366.84045992226754</c:v>
                </c:pt>
                <c:pt idx="30">
                  <c:v>358.82331011922463</c:v>
                </c:pt>
                <c:pt idx="31">
                  <c:v>333.25500875604001</c:v>
                </c:pt>
                <c:pt idx="32">
                  <c:v>330.55597297695584</c:v>
                </c:pt>
                <c:pt idx="33">
                  <c:v>0</c:v>
                </c:pt>
                <c:pt idx="34">
                  <c:v>348.19225199478706</c:v>
                </c:pt>
                <c:pt idx="35">
                  <c:v>340.99602372810159</c:v>
                </c:pt>
                <c:pt idx="36">
                  <c:v>0</c:v>
                </c:pt>
                <c:pt idx="37">
                  <c:v>0</c:v>
                </c:pt>
                <c:pt idx="38">
                  <c:v>365.61530434199409</c:v>
                </c:pt>
                <c:pt idx="39">
                  <c:v>360.68355991567222</c:v>
                </c:pt>
                <c:pt idx="40">
                  <c:v>365.46920101264936</c:v>
                </c:pt>
                <c:pt idx="41">
                  <c:v>357.19138562140762</c:v>
                </c:pt>
                <c:pt idx="42">
                  <c:v>334.27568586685743</c:v>
                </c:pt>
                <c:pt idx="43">
                  <c:v>330.99632124150799</c:v>
                </c:pt>
                <c:pt idx="44">
                  <c:v>364.47303164613959</c:v>
                </c:pt>
                <c:pt idx="45">
                  <c:v>345.14497900358185</c:v>
                </c:pt>
                <c:pt idx="46">
                  <c:v>362.73696458748236</c:v>
                </c:pt>
                <c:pt idx="47">
                  <c:v>0</c:v>
                </c:pt>
                <c:pt idx="48">
                  <c:v>383.85719943526726</c:v>
                </c:pt>
                <c:pt idx="49">
                  <c:v>377.71447101493635</c:v>
                </c:pt>
                <c:pt idx="50">
                  <c:v>334.73667640558961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22-4C1D-BF99-154BAC376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717520"/>
        <c:axId val="942717936"/>
      </c:scatterChart>
      <c:valAx>
        <c:axId val="94271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</a:t>
                </a:r>
                <a:r>
                  <a:rPr lang="en-GB" baseline="0"/>
                  <a:t> #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717936"/>
        <c:crosses val="autoZero"/>
        <c:crossBetween val="midCat"/>
      </c:valAx>
      <c:valAx>
        <c:axId val="94271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H2 umol/hg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71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104775</xdr:colOff>
      <xdr:row>67</xdr:row>
      <xdr:rowOff>23812</xdr:rowOff>
    </xdr:from>
    <xdr:to>
      <xdr:col>19</xdr:col>
      <xdr:colOff>314325</xdr:colOff>
      <xdr:row>81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FBFFD2-1A0E-427D-9AB7-09CF89857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V62" totalsRowCount="1">
  <autoFilter ref="A1:V61" xr:uid="{00000000-0009-0000-0100-000001000000}"/>
  <tableColumns count="22">
    <tableColumn id="1" xr3:uid="{00000000-0010-0000-0000-000001000000}" name="form_id" totalsRowLabel="Total"/>
    <tableColumn id="2" xr3:uid="{00000000-0010-0000-0000-000002000000}" name="form_name"/>
    <tableColumn id="3" xr3:uid="{00000000-0010-0000-0000-000003000000}" name="form_status"/>
    <tableColumn id="4" xr3:uid="{00000000-0010-0000-0000-000004000000}" name="PCAT_Gee-pt/g-c3n4"/>
    <tableColumn id="5" xr3:uid="{00000000-0010-0000-0000-000005000000}" name="PCAT_Gee-T/M/W"/>
    <tableColumn id="6" xr3:uid="{00000000-0010-0000-0000-000006000000}" name="Rhodamine B (1g/L)"/>
    <tableColumn id="7" xr3:uid="{00000000-0010-0000-0000-000007000000}" name="Water 1"/>
    <tableColumn id="8" xr3:uid="{00000000-0010-0000-0000-000008000000}" name="form_datetime" dataDxfId="1"/>
    <tableColumn id="9" xr3:uid="{00000000-0010-0000-0000-000009000000}" name="sample_name"/>
    <tableColumn id="10" xr3:uid="{00000000-0010-0000-0000-00000A000000}" name="Baratron Avg"/>
    <tableColumn id="11" xr3:uid="{00000000-0010-0000-0000-00000B000000}" name="calc % N2 Avg"/>
    <tableColumn id="12" xr3:uid="{00000000-0010-0000-0000-00000C000000}" name="calc % H2 Avg"/>
    <tableColumn id="13" xr3:uid="{00000000-0010-0000-0000-00000D000000}" name="calc % H2 2STD"/>
    <tableColumn id="14" xr3:uid="{00000000-0010-0000-0000-00000E000000}" name="calc % H2 umol"/>
    <tableColumn id="15" xr3:uid="{00000000-0010-0000-0000-00000F000000}" name="calc % H2 umol/h"/>
    <tableColumn id="22" xr3:uid="{00000000-0010-0000-0000-000016000000}" name="h2 umol/hg" totalsRowFunction="stdDev" dataDxfId="0">
      <calculatedColumnFormula>Table1[[#This Row],[calc % H2 umol/h]]/Table1[[#This Row],[PCAT_Gee-pt/g-c3n4]]</calculatedColumnFormula>
    </tableColumn>
    <tableColumn id="16" xr3:uid="{00000000-0010-0000-0000-000010000000}" name="calc % O2 Avg"/>
    <tableColumn id="17" xr3:uid="{00000000-0010-0000-0000-000011000000}" name="calc % O2 2STD"/>
    <tableColumn id="18" xr3:uid="{00000000-0010-0000-0000-000012000000}" name="calc % O2 umol"/>
    <tableColumn id="19" xr3:uid="{00000000-0010-0000-0000-000013000000}" name="calc % O2 umol/h"/>
    <tableColumn id="20" xr3:uid="{00000000-0010-0000-0000-000014000000}" name="calc % Ar Avg"/>
    <tableColumn id="21" xr3:uid="{00000000-0010-0000-0000-000015000000}" name="calc % CO2 Avg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7"/>
  <sheetViews>
    <sheetView tabSelected="1" topLeftCell="A8" workbookViewId="0">
      <selection activeCell="AJ51" sqref="AJ51"/>
    </sheetView>
  </sheetViews>
  <sheetFormatPr defaultRowHeight="15" x14ac:dyDescent="0.25"/>
  <cols>
    <col min="1" max="1" width="10.140625" customWidth="1"/>
    <col min="2" max="2" width="13.42578125" customWidth="1"/>
    <col min="3" max="3" width="13.7109375" customWidth="1"/>
    <col min="4" max="4" width="21.5703125" customWidth="1"/>
    <col min="5" max="5" width="19.7109375" customWidth="1"/>
    <col min="6" max="6" width="20.42578125" customWidth="1"/>
    <col min="7" max="7" width="10.140625" customWidth="1"/>
    <col min="8" max="8" width="16.5703125" customWidth="1"/>
    <col min="9" max="9" width="26.28515625" customWidth="1"/>
    <col min="10" max="10" width="14.42578125" customWidth="1"/>
    <col min="11" max="11" width="15" customWidth="1"/>
    <col min="12" max="12" width="14.85546875" customWidth="1"/>
    <col min="13" max="13" width="15.85546875" customWidth="1"/>
    <col min="14" max="14" width="16.140625" customWidth="1"/>
    <col min="15" max="16" width="18.140625" customWidth="1"/>
    <col min="17" max="17" width="15" customWidth="1"/>
    <col min="18" max="18" width="16" customWidth="1"/>
    <col min="19" max="19" width="16.28515625" customWidth="1"/>
    <col min="20" max="20" width="18.28515625" customWidth="1"/>
    <col min="21" max="21" width="14.5703125" customWidth="1"/>
    <col min="22" max="22" width="16.140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143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>
        <v>323161</v>
      </c>
      <c r="B2" t="s">
        <v>21</v>
      </c>
      <c r="C2" t="s">
        <v>22</v>
      </c>
      <c r="D2">
        <v>4.9500000000000004E-3</v>
      </c>
      <c r="E2">
        <v>0.5</v>
      </c>
      <c r="F2">
        <v>1</v>
      </c>
      <c r="G2">
        <v>3.5</v>
      </c>
      <c r="H2" s="1">
        <v>44351.953946759262</v>
      </c>
      <c r="I2" t="s">
        <v>23</v>
      </c>
      <c r="J2">
        <v>0.67204600000000003</v>
      </c>
      <c r="K2">
        <v>96.7444873491321</v>
      </c>
      <c r="L2">
        <v>1.2551909314631999</v>
      </c>
      <c r="M2">
        <v>2.9286440005288499E-2</v>
      </c>
      <c r="N2">
        <v>3.42116573965653</v>
      </c>
      <c r="O2">
        <v>0.85529143491413295</v>
      </c>
      <c r="P2">
        <f>Table1[[#This Row],[calc % H2 umol/h]]/Table1[[#This Row],[PCAT_Gee-pt/g-c3n4]]</f>
        <v>172.78614846750159</v>
      </c>
      <c r="Q2">
        <v>0.56482525839286002</v>
      </c>
      <c r="R2">
        <v>5.64037716777104E-2</v>
      </c>
      <c r="S2">
        <v>1.5394955257155201</v>
      </c>
      <c r="T2">
        <v>0.38487388142888102</v>
      </c>
      <c r="U2">
        <v>7.7729985428075202E-2</v>
      </c>
      <c r="V2">
        <v>1.35776647558376</v>
      </c>
    </row>
    <row r="3" spans="1:22" x14ac:dyDescent="0.25">
      <c r="A3">
        <v>323162</v>
      </c>
      <c r="B3" t="s">
        <v>24</v>
      </c>
      <c r="C3" t="s">
        <v>22</v>
      </c>
      <c r="D3">
        <v>4.8500000000000001E-3</v>
      </c>
      <c r="E3">
        <v>0.5</v>
      </c>
      <c r="F3">
        <v>1</v>
      </c>
      <c r="G3">
        <v>3.5</v>
      </c>
      <c r="H3" s="1">
        <v>44351.97047453704</v>
      </c>
      <c r="I3" t="s">
        <v>25</v>
      </c>
      <c r="J3">
        <v>0.666466</v>
      </c>
      <c r="K3">
        <v>96.628337533828201</v>
      </c>
      <c r="L3">
        <v>1.3564763557192401</v>
      </c>
      <c r="M3">
        <v>3.07428848041401E-2</v>
      </c>
      <c r="N3">
        <v>3.6972306909762498</v>
      </c>
      <c r="O3">
        <v>0.924307672744063</v>
      </c>
      <c r="P3">
        <f>Table1[[#This Row],[calc % H2 umol/h]]/Table1[[#This Row],[PCAT_Gee-pt/g-c3n4]]</f>
        <v>190.57890159671402</v>
      </c>
      <c r="Q3">
        <v>0.54887187856018904</v>
      </c>
      <c r="R3">
        <v>5.92625772432325E-2</v>
      </c>
      <c r="S3">
        <v>1.4960127732934401</v>
      </c>
      <c r="T3">
        <v>0.37400319332336002</v>
      </c>
      <c r="U3">
        <v>7.8838500561747502E-2</v>
      </c>
      <c r="V3">
        <v>1.3874757313306201</v>
      </c>
    </row>
    <row r="4" spans="1:22" x14ac:dyDescent="0.25">
      <c r="A4">
        <v>323163</v>
      </c>
      <c r="B4" t="s">
        <v>26</v>
      </c>
      <c r="C4" t="s">
        <v>22</v>
      </c>
      <c r="D4">
        <v>4.7699999999999999E-3</v>
      </c>
      <c r="E4">
        <v>0.5</v>
      </c>
      <c r="F4">
        <v>1</v>
      </c>
      <c r="G4">
        <v>3.5</v>
      </c>
      <c r="H4" s="1">
        <v>44351.987013888887</v>
      </c>
      <c r="I4" t="s">
        <v>27</v>
      </c>
      <c r="J4">
        <v>0.666466</v>
      </c>
      <c r="K4">
        <v>96.785898253812505</v>
      </c>
      <c r="L4">
        <v>1.2744751565296599</v>
      </c>
      <c r="M4">
        <v>2.8028317608253101E-2</v>
      </c>
      <c r="N4">
        <v>3.4737270898539099</v>
      </c>
      <c r="O4">
        <v>0.86843177246347802</v>
      </c>
      <c r="P4">
        <f>Table1[[#This Row],[calc % H2 umol/h]]/Table1[[#This Row],[PCAT_Gee-pt/g-c3n4]]</f>
        <v>182.06116823133712</v>
      </c>
      <c r="Q4">
        <v>0.52179739509505596</v>
      </c>
      <c r="R4">
        <v>5.61712712969792E-2</v>
      </c>
      <c r="S4">
        <v>1.42221818720458</v>
      </c>
      <c r="T4">
        <v>0.35555454680114601</v>
      </c>
      <c r="U4">
        <v>7.6610814036205496E-2</v>
      </c>
      <c r="V4">
        <v>1.3412183805265601</v>
      </c>
    </row>
    <row r="5" spans="1:22" x14ac:dyDescent="0.25">
      <c r="A5">
        <v>323164</v>
      </c>
      <c r="B5" t="s">
        <v>28</v>
      </c>
      <c r="C5" t="s">
        <v>22</v>
      </c>
      <c r="D5">
        <v>4.9199999999999999E-3</v>
      </c>
      <c r="E5">
        <v>0.5</v>
      </c>
      <c r="F5">
        <v>1</v>
      </c>
      <c r="G5">
        <v>3.5</v>
      </c>
      <c r="H5" s="1">
        <v>44352.003622685188</v>
      </c>
      <c r="I5" t="s">
        <v>29</v>
      </c>
      <c r="J5">
        <v>0.666466</v>
      </c>
      <c r="K5">
        <v>96.852502703337294</v>
      </c>
      <c r="L5">
        <v>1.24606947233545</v>
      </c>
      <c r="M5">
        <v>2.6980883110374599E-2</v>
      </c>
      <c r="N5">
        <v>3.3963041646711498</v>
      </c>
      <c r="O5">
        <v>0.84907604116778901</v>
      </c>
      <c r="P5">
        <f>Table1[[#This Row],[calc % H2 umol/h]]/Table1[[#This Row],[PCAT_Gee-pt/g-c3n4]]</f>
        <v>172.57643113166444</v>
      </c>
      <c r="Q5">
        <v>0.512813487948651</v>
      </c>
      <c r="R5">
        <v>5.8100318649680398E-2</v>
      </c>
      <c r="S5">
        <v>1.39773152579945</v>
      </c>
      <c r="T5">
        <v>0.34943288144986201</v>
      </c>
      <c r="U5">
        <v>7.5680563060599296E-2</v>
      </c>
      <c r="V5">
        <v>1.31293377331797</v>
      </c>
    </row>
    <row r="6" spans="1:22" x14ac:dyDescent="0.25">
      <c r="A6">
        <v>323165</v>
      </c>
      <c r="B6" t="s">
        <v>30</v>
      </c>
      <c r="C6" t="s">
        <v>22</v>
      </c>
      <c r="D6">
        <v>5.2300000000000003E-3</v>
      </c>
      <c r="E6">
        <v>0.5</v>
      </c>
      <c r="F6">
        <v>1</v>
      </c>
      <c r="G6">
        <v>3.5</v>
      </c>
      <c r="H6" s="1">
        <v>44352.020138888889</v>
      </c>
      <c r="I6" t="s">
        <v>31</v>
      </c>
      <c r="J6">
        <v>0.67204600000000003</v>
      </c>
      <c r="K6">
        <v>96.988103874774595</v>
      </c>
      <c r="L6">
        <v>1.1391939185053499</v>
      </c>
      <c r="M6">
        <v>0.39054903389353701</v>
      </c>
      <c r="N6">
        <v>3.1050026789728</v>
      </c>
      <c r="O6">
        <v>0.776250669743201</v>
      </c>
      <c r="P6">
        <f>Table1[[#This Row],[calc % H2 umol/h]]/Table1[[#This Row],[PCAT_Gee-pt/g-c3n4]]</f>
        <v>148.42269019946482</v>
      </c>
      <c r="Q6">
        <v>0.50522057123123898</v>
      </c>
      <c r="R6">
        <v>4.7638026031079701E-2</v>
      </c>
      <c r="S6">
        <v>1.3770361671201199</v>
      </c>
      <c r="T6">
        <v>0.34425904178002997</v>
      </c>
      <c r="U6">
        <v>7.5224282727333003E-2</v>
      </c>
      <c r="V6">
        <v>1.2922573527614301</v>
      </c>
    </row>
    <row r="7" spans="1:22" x14ac:dyDescent="0.25">
      <c r="A7">
        <v>323166</v>
      </c>
      <c r="B7" t="s">
        <v>32</v>
      </c>
      <c r="C7" t="s">
        <v>22</v>
      </c>
      <c r="D7">
        <v>4.7099999999999998E-3</v>
      </c>
      <c r="E7">
        <v>0.5</v>
      </c>
      <c r="F7">
        <v>1</v>
      </c>
      <c r="G7">
        <v>3.5</v>
      </c>
      <c r="H7" s="1">
        <v>44352.036597222221</v>
      </c>
      <c r="I7" t="s">
        <v>33</v>
      </c>
      <c r="J7">
        <v>0.66927099999999995</v>
      </c>
      <c r="K7">
        <v>96.530206834745698</v>
      </c>
      <c r="L7">
        <v>1.6508711899172099</v>
      </c>
      <c r="M7">
        <v>5.3683799541604203E-2</v>
      </c>
      <c r="N7">
        <v>4.4996373172859903</v>
      </c>
      <c r="O7">
        <v>1.12490932932149</v>
      </c>
      <c r="P7">
        <f>Table1[[#This Row],[calc % H2 umol/h]]/Table1[[#This Row],[PCAT_Gee-pt/g-c3n4]]</f>
        <v>238.83425250987051</v>
      </c>
      <c r="Q7">
        <v>0.49296594665425197</v>
      </c>
      <c r="R7">
        <v>5.0085793113147203E-2</v>
      </c>
      <c r="S7">
        <v>1.3436347931106101</v>
      </c>
      <c r="T7">
        <v>0.33590869827765302</v>
      </c>
      <c r="U7">
        <v>7.2855982747256007E-2</v>
      </c>
      <c r="V7">
        <v>1.2531000459355</v>
      </c>
    </row>
    <row r="8" spans="1:22" x14ac:dyDescent="0.25">
      <c r="A8">
        <v>323167</v>
      </c>
      <c r="B8" t="s">
        <v>34</v>
      </c>
      <c r="C8" t="s">
        <v>22</v>
      </c>
      <c r="D8">
        <v>4.7099999999999998E-3</v>
      </c>
      <c r="E8">
        <v>0.5</v>
      </c>
      <c r="F8">
        <v>1</v>
      </c>
      <c r="G8">
        <v>3.5</v>
      </c>
      <c r="H8" s="1">
        <v>44352.053067129629</v>
      </c>
      <c r="I8" t="s">
        <v>35</v>
      </c>
      <c r="J8">
        <v>0.67204600000000003</v>
      </c>
      <c r="K8">
        <v>96.067162102946199</v>
      </c>
      <c r="L8">
        <v>2.1246942944803999</v>
      </c>
      <c r="M8">
        <v>6.9715588422233493E-2</v>
      </c>
      <c r="N8">
        <v>5.7910961155897702</v>
      </c>
      <c r="O8">
        <v>1.4477740288974399</v>
      </c>
      <c r="P8">
        <f>Table1[[#This Row],[calc % H2 umol/h]]/Table1[[#This Row],[PCAT_Gee-pt/g-c3n4]]</f>
        <v>307.38302099733335</v>
      </c>
      <c r="Q8">
        <v>0.482814051719056</v>
      </c>
      <c r="R8">
        <v>4.98494868240398E-2</v>
      </c>
      <c r="S8">
        <v>1.3159646480559499</v>
      </c>
      <c r="T8">
        <v>0.32899116201398798</v>
      </c>
      <c r="U8">
        <v>7.2803208192817895E-2</v>
      </c>
      <c r="V8">
        <v>1.2525263426614801</v>
      </c>
    </row>
    <row r="9" spans="1:22" x14ac:dyDescent="0.25">
      <c r="A9">
        <v>323168</v>
      </c>
      <c r="B9" t="s">
        <v>36</v>
      </c>
      <c r="C9" t="s">
        <v>22</v>
      </c>
      <c r="D9">
        <v>4.9100000000000003E-3</v>
      </c>
      <c r="E9">
        <v>0.5</v>
      </c>
      <c r="F9">
        <v>1</v>
      </c>
      <c r="G9">
        <v>3.5</v>
      </c>
      <c r="H9" s="1">
        <v>44352.069479166668</v>
      </c>
      <c r="I9" t="s">
        <v>37</v>
      </c>
      <c r="J9">
        <v>0.67903599999999997</v>
      </c>
      <c r="K9">
        <v>95.745614741231904</v>
      </c>
      <c r="L9">
        <v>2.42229107025309</v>
      </c>
      <c r="M9">
        <v>7.8698563038361605E-2</v>
      </c>
      <c r="N9">
        <v>6.6022299980812003</v>
      </c>
      <c r="O9">
        <v>1.6505574995203001</v>
      </c>
      <c r="P9">
        <f>Table1[[#This Row],[calc % H2 umol/h]]/Table1[[#This Row],[PCAT_Gee-pt/g-c3n4]]</f>
        <v>336.16242352755597</v>
      </c>
      <c r="Q9">
        <v>0.47937984340355</v>
      </c>
      <c r="R9">
        <v>5.0076719430865897E-2</v>
      </c>
      <c r="S9">
        <v>1.3066043224374699</v>
      </c>
      <c r="T9">
        <v>0.32665108060936898</v>
      </c>
      <c r="U9">
        <v>7.3103651640190295E-2</v>
      </c>
      <c r="V9">
        <v>1.2796106934712601</v>
      </c>
    </row>
    <row r="10" spans="1:22" x14ac:dyDescent="0.25">
      <c r="A10">
        <v>323169</v>
      </c>
      <c r="B10" t="s">
        <v>38</v>
      </c>
      <c r="C10" t="s">
        <v>22</v>
      </c>
      <c r="D10">
        <v>4.9199999999999999E-3</v>
      </c>
      <c r="E10">
        <v>0.5</v>
      </c>
      <c r="F10">
        <v>1</v>
      </c>
      <c r="G10">
        <v>3.5</v>
      </c>
      <c r="H10" s="1">
        <v>44352.085902777777</v>
      </c>
      <c r="I10" t="s">
        <v>39</v>
      </c>
      <c r="J10">
        <v>0.67204600000000003</v>
      </c>
      <c r="K10">
        <v>96.001582868026603</v>
      </c>
      <c r="L10">
        <v>2.2082395593026298</v>
      </c>
      <c r="M10">
        <v>7.3611591393655001E-2</v>
      </c>
      <c r="N10">
        <v>6.01880824332732</v>
      </c>
      <c r="O10">
        <v>1.50470206083183</v>
      </c>
      <c r="P10">
        <f>Table1[[#This Row],[calc % H2 umol/h]]/Table1[[#This Row],[PCAT_Gee-pt/g-c3n4]]</f>
        <v>305.83375220159149</v>
      </c>
      <c r="Q10">
        <v>0.47014622553091601</v>
      </c>
      <c r="R10">
        <v>5.0420121289081403E-2</v>
      </c>
      <c r="S10">
        <v>1.2814370460278901</v>
      </c>
      <c r="T10">
        <v>0.32035926150697303</v>
      </c>
      <c r="U10">
        <v>7.2519221892308E-2</v>
      </c>
      <c r="V10">
        <v>1.2475121252475201</v>
      </c>
    </row>
    <row r="11" spans="1:22" x14ac:dyDescent="0.25">
      <c r="A11">
        <v>323170</v>
      </c>
      <c r="B11" t="s">
        <v>40</v>
      </c>
      <c r="C11" t="s">
        <v>22</v>
      </c>
      <c r="D11">
        <v>4.9500000000000004E-3</v>
      </c>
      <c r="E11">
        <v>0.5</v>
      </c>
      <c r="F11">
        <v>1</v>
      </c>
      <c r="G11">
        <v>3.5</v>
      </c>
      <c r="H11" s="1">
        <v>44352.102303240739</v>
      </c>
      <c r="I11" t="s">
        <v>41</v>
      </c>
      <c r="J11">
        <v>0.66927099999999995</v>
      </c>
      <c r="K11">
        <v>95.828892234433496</v>
      </c>
      <c r="L11">
        <v>2.3719658795932799</v>
      </c>
      <c r="M11">
        <v>8.0885115514509498E-2</v>
      </c>
      <c r="N11">
        <v>6.4650629633207402</v>
      </c>
      <c r="O11">
        <v>1.6162657408301799</v>
      </c>
      <c r="P11">
        <f>Table1[[#This Row],[calc % H2 umol/h]]/Table1[[#This Row],[PCAT_Gee-pt/g-c3n4]]</f>
        <v>326.51833148084438</v>
      </c>
      <c r="Q11">
        <v>0.473454688049258</v>
      </c>
      <c r="R11">
        <v>4.9889705467884397E-2</v>
      </c>
      <c r="S11">
        <v>1.2904546371648</v>
      </c>
      <c r="T11">
        <v>0.32261365929120001</v>
      </c>
      <c r="U11">
        <v>7.2561623835747296E-2</v>
      </c>
      <c r="V11">
        <v>1.2531255740881599</v>
      </c>
    </row>
    <row r="12" spans="1:22" x14ac:dyDescent="0.25">
      <c r="A12">
        <v>323171</v>
      </c>
      <c r="B12" t="s">
        <v>42</v>
      </c>
      <c r="C12" t="s">
        <v>22</v>
      </c>
      <c r="D12">
        <v>4.8599999999999997E-3</v>
      </c>
      <c r="E12">
        <v>0.5</v>
      </c>
      <c r="F12">
        <v>1</v>
      </c>
      <c r="G12">
        <v>3.5</v>
      </c>
      <c r="H12" s="1">
        <v>44352.118738425925</v>
      </c>
      <c r="I12" t="s">
        <v>43</v>
      </c>
      <c r="J12">
        <v>0.66717474999999904</v>
      </c>
      <c r="K12">
        <v>95.899001316904901</v>
      </c>
      <c r="L12">
        <v>2.34504822271035</v>
      </c>
      <c r="M12">
        <v>8.2725128631457395E-2</v>
      </c>
      <c r="N12">
        <v>6.3916958259304604</v>
      </c>
      <c r="O12">
        <v>1.59792395648261</v>
      </c>
      <c r="P12">
        <f>Table1[[#This Row],[calc % H2 umol/h]]/Table1[[#This Row],[PCAT_Gee-pt/g-c3n4]]</f>
        <v>328.79093754786214</v>
      </c>
      <c r="Q12">
        <v>0.46414872827179798</v>
      </c>
      <c r="R12">
        <v>5.0566027329428498E-2</v>
      </c>
      <c r="S12">
        <v>1.2650901846602201</v>
      </c>
      <c r="T12">
        <v>0.31627254616505701</v>
      </c>
      <c r="U12">
        <v>7.14481167288821E-2</v>
      </c>
      <c r="V12">
        <v>1.22035361538406</v>
      </c>
    </row>
    <row r="13" spans="1:22" x14ac:dyDescent="0.25">
      <c r="A13">
        <v>323172</v>
      </c>
      <c r="B13" t="s">
        <v>44</v>
      </c>
      <c r="C13" t="s">
        <v>22</v>
      </c>
      <c r="D13">
        <v>4.9300000000000004E-3</v>
      </c>
      <c r="E13">
        <v>0.5</v>
      </c>
      <c r="F13">
        <v>1</v>
      </c>
      <c r="G13">
        <v>3.5</v>
      </c>
      <c r="H13" s="1">
        <v>44352.135243055556</v>
      </c>
      <c r="I13" t="s">
        <v>45</v>
      </c>
      <c r="J13">
        <v>0.65532100000000004</v>
      </c>
      <c r="K13">
        <v>95.834273065581698</v>
      </c>
      <c r="L13">
        <v>2.4550766578502801</v>
      </c>
      <c r="M13">
        <v>8.8671169303693897E-2</v>
      </c>
      <c r="N13">
        <v>6.6915908484748998</v>
      </c>
      <c r="O13">
        <v>1.6728977121187201</v>
      </c>
      <c r="P13">
        <f>Table1[[#This Row],[calc % H2 umol/h]]/Table1[[#This Row],[PCAT_Gee-pt/g-c3n4]]</f>
        <v>339.33016472996349</v>
      </c>
      <c r="Q13">
        <v>0.44420527394558501</v>
      </c>
      <c r="R13">
        <v>5.30925499141328E-2</v>
      </c>
      <c r="S13">
        <v>1.2107320300871101</v>
      </c>
      <c r="T13">
        <v>0.30268300752177901</v>
      </c>
      <c r="U13">
        <v>7.0607222343438497E-2</v>
      </c>
      <c r="V13">
        <v>1.1958377802789999</v>
      </c>
    </row>
    <row r="14" spans="1:22" x14ac:dyDescent="0.25">
      <c r="A14">
        <v>323173</v>
      </c>
      <c r="B14" t="s">
        <v>46</v>
      </c>
      <c r="C14" t="s">
        <v>22</v>
      </c>
      <c r="D14">
        <v>4.7499999999999999E-3</v>
      </c>
      <c r="E14">
        <v>0.5</v>
      </c>
      <c r="F14">
        <v>1</v>
      </c>
      <c r="G14">
        <v>3.5</v>
      </c>
      <c r="H14" s="1">
        <v>44352.151770833334</v>
      </c>
      <c r="I14" t="s">
        <v>47</v>
      </c>
      <c r="J14">
        <v>0.64693599999999996</v>
      </c>
      <c r="K14">
        <v>95.980777829901697</v>
      </c>
      <c r="L14">
        <v>2.36982838768854</v>
      </c>
      <c r="M14">
        <v>9.4256395614251795E-2</v>
      </c>
      <c r="N14">
        <v>6.4592369858618701</v>
      </c>
      <c r="O14">
        <v>1.61480924646546</v>
      </c>
      <c r="P14">
        <f>Table1[[#This Row],[calc % H2 umol/h]]/Table1[[#This Row],[PCAT_Gee-pt/g-c3n4]]</f>
        <v>339.95984136114947</v>
      </c>
      <c r="Q14">
        <v>0.42562363644503698</v>
      </c>
      <c r="R14">
        <v>5.5830716891359697E-2</v>
      </c>
      <c r="S14">
        <v>1.16008566226363</v>
      </c>
      <c r="T14">
        <v>0.29002141556590699</v>
      </c>
      <c r="U14">
        <v>6.9885749624325699E-2</v>
      </c>
      <c r="V14">
        <v>1.15388439634033</v>
      </c>
    </row>
    <row r="15" spans="1:22" x14ac:dyDescent="0.25">
      <c r="A15">
        <v>323174</v>
      </c>
      <c r="B15" t="s">
        <v>48</v>
      </c>
      <c r="C15" t="s">
        <v>22</v>
      </c>
      <c r="E15">
        <v>0.5</v>
      </c>
      <c r="F15">
        <v>1</v>
      </c>
      <c r="G15">
        <v>3.5</v>
      </c>
      <c r="H15" s="1">
        <v>44352.168599537035</v>
      </c>
      <c r="I15" t="s">
        <v>49</v>
      </c>
      <c r="J15">
        <v>0.63859600000000005</v>
      </c>
      <c r="K15">
        <v>98.271204681293298</v>
      </c>
      <c r="L15">
        <v>0.17819742702338701</v>
      </c>
      <c r="M15">
        <v>4.7842511243782297E-3</v>
      </c>
      <c r="N15">
        <v>0.48569736838098898</v>
      </c>
      <c r="O15">
        <v>0.121424342095247</v>
      </c>
      <c r="P15" t="e">
        <f>Table1[[#This Row],[calc % H2 umol/h]]/Table1[[#This Row],[PCAT_Gee-pt/g-c3n4]]</f>
        <v>#DIV/0!</v>
      </c>
      <c r="Q15">
        <v>0.40418744460181899</v>
      </c>
      <c r="R15">
        <v>5.2992217447134997E-2</v>
      </c>
      <c r="S15">
        <v>1.10165888169628</v>
      </c>
      <c r="T15">
        <v>0.275414720424071</v>
      </c>
      <c r="U15">
        <v>6.6254990795239901E-2</v>
      </c>
      <c r="V15">
        <v>1.0801554562861799</v>
      </c>
    </row>
    <row r="16" spans="1:22" x14ac:dyDescent="0.25">
      <c r="A16">
        <v>323175</v>
      </c>
      <c r="B16" t="s">
        <v>50</v>
      </c>
      <c r="C16" t="s">
        <v>22</v>
      </c>
      <c r="E16">
        <v>0.5</v>
      </c>
      <c r="F16">
        <v>1</v>
      </c>
      <c r="G16">
        <v>3.5</v>
      </c>
      <c r="H16" s="1">
        <v>44352.185324074075</v>
      </c>
      <c r="I16" t="s">
        <v>51</v>
      </c>
      <c r="J16">
        <v>0.63577600000000001</v>
      </c>
      <c r="K16">
        <v>98.438030410388905</v>
      </c>
      <c r="L16">
        <v>0.158516149577313</v>
      </c>
      <c r="M16">
        <v>4.27290330358679E-3</v>
      </c>
      <c r="N16">
        <v>0.432053806733604</v>
      </c>
      <c r="O16">
        <v>0.108013451683401</v>
      </c>
      <c r="P16" t="e">
        <f>Table1[[#This Row],[calc % H2 umol/h]]/Table1[[#This Row],[PCAT_Gee-pt/g-c3n4]]</f>
        <v>#DIV/0!</v>
      </c>
      <c r="Q16">
        <v>0.370094800188221</v>
      </c>
      <c r="R16">
        <v>5.2784556506650003E-2</v>
      </c>
      <c r="S16">
        <v>1.00873549919054</v>
      </c>
      <c r="T16">
        <v>0.25218387479763499</v>
      </c>
      <c r="U16">
        <v>6.3657735474694693E-2</v>
      </c>
      <c r="V16">
        <v>0.96970090437085399</v>
      </c>
    </row>
    <row r="17" spans="1:22" x14ac:dyDescent="0.25">
      <c r="A17">
        <v>323176</v>
      </c>
      <c r="B17" t="s">
        <v>52</v>
      </c>
      <c r="C17" t="s">
        <v>22</v>
      </c>
      <c r="D17">
        <v>4.9699999999999996E-3</v>
      </c>
      <c r="E17">
        <v>0.5</v>
      </c>
      <c r="F17">
        <v>1</v>
      </c>
      <c r="G17">
        <v>3.5</v>
      </c>
      <c r="H17" s="1">
        <v>44352.202951388892</v>
      </c>
      <c r="I17" t="s">
        <v>53</v>
      </c>
      <c r="J17">
        <v>0.62743599999999999</v>
      </c>
      <c r="K17">
        <v>96.120224489444794</v>
      </c>
      <c r="L17">
        <v>2.4723555957844501</v>
      </c>
      <c r="M17">
        <v>0.108896849044257</v>
      </c>
      <c r="N17">
        <v>6.7386865603672197</v>
      </c>
      <c r="O17">
        <v>1.6846716400918</v>
      </c>
      <c r="P17">
        <f>Table1[[#This Row],[calc % H2 umol/h]]/Table1[[#This Row],[PCAT_Gee-pt/g-c3n4]]</f>
        <v>338.96813683939644</v>
      </c>
      <c r="Q17">
        <v>0.37351284804407098</v>
      </c>
      <c r="R17">
        <v>5.4516934772555599E-2</v>
      </c>
      <c r="S17">
        <v>1.01805177763696</v>
      </c>
      <c r="T17">
        <v>0.25451294440924199</v>
      </c>
      <c r="U17">
        <v>6.2549459059998105E-2</v>
      </c>
      <c r="V17">
        <v>0.97135760766667201</v>
      </c>
    </row>
    <row r="18" spans="1:22" x14ac:dyDescent="0.25">
      <c r="A18">
        <v>323177</v>
      </c>
      <c r="B18" t="s">
        <v>54</v>
      </c>
      <c r="C18" t="s">
        <v>22</v>
      </c>
      <c r="D18">
        <v>4.8300000000000001E-3</v>
      </c>
      <c r="E18">
        <v>0.5</v>
      </c>
      <c r="F18">
        <v>1</v>
      </c>
      <c r="G18">
        <v>3.5</v>
      </c>
      <c r="H18" s="1">
        <v>44352.21974537037</v>
      </c>
      <c r="I18" t="s">
        <v>55</v>
      </c>
      <c r="J18">
        <v>0.61908099999999999</v>
      </c>
      <c r="K18">
        <v>95.906554621070995</v>
      </c>
      <c r="L18">
        <v>2.6878575393458202</v>
      </c>
      <c r="M18">
        <v>0.12360179450841501</v>
      </c>
      <c r="N18">
        <v>7.3260616342789797</v>
      </c>
      <c r="O18">
        <v>1.83151540856974</v>
      </c>
      <c r="P18">
        <f>Table1[[#This Row],[calc % H2 umol/h]]/Table1[[#This Row],[PCAT_Gee-pt/g-c3n4]]</f>
        <v>379.19573676392133</v>
      </c>
      <c r="Q18">
        <v>0.37132776766072101</v>
      </c>
      <c r="R18">
        <v>5.3370805148099401E-2</v>
      </c>
      <c r="S18">
        <v>1.0120960923634901</v>
      </c>
      <c r="T18">
        <v>0.25302402309087302</v>
      </c>
      <c r="U18">
        <v>6.3724913292580801E-2</v>
      </c>
      <c r="V18">
        <v>0.97053515862985695</v>
      </c>
    </row>
    <row r="19" spans="1:22" x14ac:dyDescent="0.25">
      <c r="A19">
        <v>323178</v>
      </c>
      <c r="B19" t="s">
        <v>56</v>
      </c>
      <c r="C19" t="s">
        <v>22</v>
      </c>
      <c r="D19">
        <v>4.8399999999999997E-3</v>
      </c>
      <c r="E19">
        <v>0.5</v>
      </c>
      <c r="F19">
        <v>1</v>
      </c>
      <c r="G19">
        <v>3.5</v>
      </c>
      <c r="H19" s="1">
        <v>44352.236481481479</v>
      </c>
      <c r="I19" t="s">
        <v>57</v>
      </c>
      <c r="J19">
        <v>0.61908099999999999</v>
      </c>
      <c r="K19">
        <v>96.060656681091501</v>
      </c>
      <c r="L19">
        <v>2.5510458737806698</v>
      </c>
      <c r="M19">
        <v>9.9699180949710794E-2</v>
      </c>
      <c r="N19">
        <v>6.9531658689540903</v>
      </c>
      <c r="O19">
        <v>1.7382914672385199</v>
      </c>
      <c r="P19">
        <f>Table1[[#This Row],[calc % H2 umol/h]]/Table1[[#This Row],[PCAT_Gee-pt/g-c3n4]]</f>
        <v>359.15112959473555</v>
      </c>
      <c r="Q19">
        <v>0.36758175375875202</v>
      </c>
      <c r="R19">
        <v>5.3511665700484698E-2</v>
      </c>
      <c r="S19">
        <v>1.0018859051318501</v>
      </c>
      <c r="T19">
        <v>0.25047147628296401</v>
      </c>
      <c r="U19">
        <v>6.3204292979726004E-2</v>
      </c>
      <c r="V19">
        <v>0.95751139838927501</v>
      </c>
    </row>
    <row r="20" spans="1:22" x14ac:dyDescent="0.25">
      <c r="A20">
        <v>323179</v>
      </c>
      <c r="B20" t="s">
        <v>58</v>
      </c>
      <c r="C20" t="s">
        <v>22</v>
      </c>
      <c r="D20">
        <v>5.0400000000000002E-3</v>
      </c>
      <c r="E20">
        <v>0.5</v>
      </c>
      <c r="F20">
        <v>1</v>
      </c>
      <c r="G20">
        <v>3.5</v>
      </c>
      <c r="H20" s="1">
        <v>44352.253298611111</v>
      </c>
      <c r="I20" t="s">
        <v>59</v>
      </c>
      <c r="J20">
        <v>0.62464600000000003</v>
      </c>
      <c r="K20">
        <v>96.174715440062698</v>
      </c>
      <c r="L20">
        <v>2.4932244866643201</v>
      </c>
      <c r="M20">
        <v>9.7057358244110103E-2</v>
      </c>
      <c r="N20">
        <v>6.7955670975932199</v>
      </c>
      <c r="O20">
        <v>1.6988917743983001</v>
      </c>
      <c r="P20">
        <f>Table1[[#This Row],[calc % H2 umol/h]]/Table1[[#This Row],[PCAT_Gee-pt/g-c3n4]]</f>
        <v>337.08170126950398</v>
      </c>
      <c r="Q20">
        <v>0.35294607217954799</v>
      </c>
      <c r="R20">
        <v>5.3761530521899699E-2</v>
      </c>
      <c r="S20">
        <v>0.96199468926964204</v>
      </c>
      <c r="T20">
        <v>0.24049867231741001</v>
      </c>
      <c r="U20">
        <v>6.1028215956774198E-2</v>
      </c>
      <c r="V20">
        <v>0.91808578513663097</v>
      </c>
    </row>
    <row r="21" spans="1:22" x14ac:dyDescent="0.25">
      <c r="A21">
        <v>323180</v>
      </c>
      <c r="B21" t="s">
        <v>60</v>
      </c>
      <c r="C21" t="s">
        <v>22</v>
      </c>
      <c r="D21">
        <v>5.0600000000000003E-3</v>
      </c>
      <c r="E21">
        <v>0.5</v>
      </c>
      <c r="F21">
        <v>1</v>
      </c>
      <c r="G21">
        <v>3.5</v>
      </c>
      <c r="H21" s="1">
        <v>44352.270046296297</v>
      </c>
      <c r="I21" t="s">
        <v>61</v>
      </c>
      <c r="J21">
        <v>0.63303100000000001</v>
      </c>
      <c r="K21">
        <v>95.925557987220202</v>
      </c>
      <c r="L21">
        <v>2.78168809027032</v>
      </c>
      <c r="M21">
        <v>0.112277003522174</v>
      </c>
      <c r="N21">
        <v>7.5818074798785604</v>
      </c>
      <c r="O21">
        <v>1.8954518699696401</v>
      </c>
      <c r="P21">
        <f>Table1[[#This Row],[calc % H2 umol/h]]/Table1[[#This Row],[PCAT_Gee-pt/g-c3n4]]</f>
        <v>374.59523121929647</v>
      </c>
      <c r="Q21">
        <v>0.34416820184071101</v>
      </c>
      <c r="R21">
        <v>5.1974781974583502E-2</v>
      </c>
      <c r="S21">
        <v>0.93806960463301803</v>
      </c>
      <c r="T21">
        <v>0.23451740115825401</v>
      </c>
      <c r="U21">
        <v>5.9269139687580699E-2</v>
      </c>
      <c r="V21">
        <v>0.88931658098119704</v>
      </c>
    </row>
    <row r="22" spans="1:22" x14ac:dyDescent="0.25">
      <c r="A22">
        <v>323181</v>
      </c>
      <c r="B22" t="s">
        <v>62</v>
      </c>
      <c r="C22" t="s">
        <v>22</v>
      </c>
      <c r="D22">
        <v>4.9199999999999999E-3</v>
      </c>
      <c r="E22">
        <v>0.5</v>
      </c>
      <c r="F22">
        <v>1</v>
      </c>
      <c r="G22">
        <v>3.5</v>
      </c>
      <c r="H22" s="1">
        <v>44352.286828703705</v>
      </c>
      <c r="I22" t="s">
        <v>63</v>
      </c>
      <c r="J22">
        <v>0.62743599999999999</v>
      </c>
      <c r="K22">
        <v>96.293227375879894</v>
      </c>
      <c r="L22">
        <v>2.4353650993818499</v>
      </c>
      <c r="M22">
        <v>9.8005525135684501E-2</v>
      </c>
      <c r="N22">
        <v>6.6378647524547603</v>
      </c>
      <c r="O22">
        <v>1.6594661881136901</v>
      </c>
      <c r="P22">
        <f>Table1[[#This Row],[calc % H2 umol/h]]/Table1[[#This Row],[PCAT_Gee-pt/g-c3n4]]</f>
        <v>337.28987563286387</v>
      </c>
      <c r="Q22">
        <v>0.34201404952437697</v>
      </c>
      <c r="R22">
        <v>5.2522913638454197E-2</v>
      </c>
      <c r="S22">
        <v>0.93219821732618702</v>
      </c>
      <c r="T22">
        <v>0.233049554331546</v>
      </c>
      <c r="U22">
        <v>5.92170928488122E-2</v>
      </c>
      <c r="V22">
        <v>0.87017638236505501</v>
      </c>
    </row>
    <row r="23" spans="1:22" x14ac:dyDescent="0.25">
      <c r="A23">
        <v>323182</v>
      </c>
      <c r="B23" t="s">
        <v>64</v>
      </c>
      <c r="C23" t="s">
        <v>22</v>
      </c>
      <c r="D23">
        <v>4.96E-3</v>
      </c>
      <c r="E23">
        <v>0.5</v>
      </c>
      <c r="F23">
        <v>1</v>
      </c>
      <c r="G23">
        <v>3.5</v>
      </c>
      <c r="H23" s="1">
        <v>44352.303715277776</v>
      </c>
      <c r="I23" t="s">
        <v>65</v>
      </c>
      <c r="J23">
        <v>0.64693599999999996</v>
      </c>
      <c r="K23">
        <v>96.214832542029697</v>
      </c>
      <c r="L23">
        <v>2.5205193132149502</v>
      </c>
      <c r="M23">
        <v>0.10157264607956</v>
      </c>
      <c r="N23">
        <v>6.8699622538393204</v>
      </c>
      <c r="O23">
        <v>1.7174905634598301</v>
      </c>
      <c r="P23">
        <f>Table1[[#This Row],[calc % H2 umol/h]]/Table1[[#This Row],[PCAT_Gee-pt/g-c3n4]]</f>
        <v>346.26825876206254</v>
      </c>
      <c r="Q23">
        <v>0.33529675588942098</v>
      </c>
      <c r="R23">
        <v>5.0722806490665198E-2</v>
      </c>
      <c r="S23">
        <v>0.91388946901461698</v>
      </c>
      <c r="T23">
        <v>0.228472367253654</v>
      </c>
      <c r="U23">
        <v>5.8326634954637899E-2</v>
      </c>
      <c r="V23">
        <v>0.87102475391120604</v>
      </c>
    </row>
    <row r="24" spans="1:22" x14ac:dyDescent="0.25">
      <c r="A24">
        <v>323183</v>
      </c>
      <c r="B24" t="s">
        <v>66</v>
      </c>
      <c r="C24" t="s">
        <v>22</v>
      </c>
      <c r="D24">
        <v>4.8900000000000002E-3</v>
      </c>
      <c r="E24">
        <v>0.5</v>
      </c>
      <c r="F24">
        <v>1</v>
      </c>
      <c r="G24">
        <v>3.5</v>
      </c>
      <c r="H24" s="1">
        <v>44352.320451388892</v>
      </c>
      <c r="I24" t="s">
        <v>67</v>
      </c>
      <c r="J24">
        <v>0.63303100000000001</v>
      </c>
      <c r="K24">
        <v>96.253275539411007</v>
      </c>
      <c r="L24">
        <v>2.4497646787841298</v>
      </c>
      <c r="M24">
        <v>9.7002711234407096E-2</v>
      </c>
      <c r="N24">
        <v>6.6771124449624804</v>
      </c>
      <c r="O24">
        <v>1.6692781112406201</v>
      </c>
      <c r="P24">
        <f>Table1[[#This Row],[calc % H2 umol/h]]/Table1[[#This Row],[PCAT_Gee-pt/g-c3n4]]</f>
        <v>341.36566692037218</v>
      </c>
      <c r="Q24">
        <v>0.34285494143606399</v>
      </c>
      <c r="R24">
        <v>5.1687029447960303E-2</v>
      </c>
      <c r="S24">
        <v>0.93449016393518902</v>
      </c>
      <c r="T24">
        <v>0.23362254098379701</v>
      </c>
      <c r="U24">
        <v>6.0248825968778098E-2</v>
      </c>
      <c r="V24">
        <v>0.89385601439997597</v>
      </c>
    </row>
    <row r="25" spans="1:22" x14ac:dyDescent="0.25">
      <c r="A25">
        <v>323184</v>
      </c>
      <c r="B25" t="s">
        <v>68</v>
      </c>
      <c r="C25" t="s">
        <v>22</v>
      </c>
      <c r="D25">
        <v>4.8700000000000002E-3</v>
      </c>
      <c r="E25">
        <v>0.5</v>
      </c>
      <c r="F25">
        <v>1</v>
      </c>
      <c r="G25">
        <v>3.5</v>
      </c>
      <c r="H25" s="1">
        <v>44352.337268518517</v>
      </c>
      <c r="I25" t="s">
        <v>69</v>
      </c>
      <c r="J25">
        <v>0.64137100000000002</v>
      </c>
      <c r="K25">
        <v>96.508224395062896</v>
      </c>
      <c r="L25">
        <v>2.23216490132085</v>
      </c>
      <c r="M25">
        <v>7.7341129740190598E-2</v>
      </c>
      <c r="N25">
        <v>6.0840194859921102</v>
      </c>
      <c r="O25">
        <v>1.52100487149802</v>
      </c>
      <c r="P25">
        <f>Table1[[#This Row],[calc % H2 umol/h]]/Table1[[#This Row],[PCAT_Gee-pt/g-c3n4]]</f>
        <v>312.3213288496961</v>
      </c>
      <c r="Q25">
        <v>0.33371802134332601</v>
      </c>
      <c r="R25">
        <v>5.1317063881579097E-2</v>
      </c>
      <c r="S25">
        <v>0.90958644833009294</v>
      </c>
      <c r="T25">
        <v>0.22739661208252299</v>
      </c>
      <c r="U25">
        <v>5.7617289159084997E-2</v>
      </c>
      <c r="V25">
        <v>0.86827539311383894</v>
      </c>
    </row>
    <row r="26" spans="1:22" x14ac:dyDescent="0.25">
      <c r="A26">
        <v>323185</v>
      </c>
      <c r="B26" t="s">
        <v>70</v>
      </c>
      <c r="C26" t="s">
        <v>22</v>
      </c>
      <c r="D26">
        <v>4.8399999999999997E-3</v>
      </c>
      <c r="E26">
        <v>0.5</v>
      </c>
      <c r="F26">
        <v>1</v>
      </c>
      <c r="G26">
        <v>3.5</v>
      </c>
      <c r="H26" s="1">
        <v>44352.354074074072</v>
      </c>
      <c r="I26" t="s">
        <v>71</v>
      </c>
      <c r="J26">
        <v>0.63577600000000001</v>
      </c>
      <c r="K26">
        <v>96.421925881569905</v>
      </c>
      <c r="L26">
        <v>2.3137430184532901</v>
      </c>
      <c r="M26">
        <v>9.1452057694508398E-2</v>
      </c>
      <c r="N26">
        <v>6.3063699288158501</v>
      </c>
      <c r="O26">
        <v>1.5765924822039601</v>
      </c>
      <c r="P26">
        <f>Table1[[#This Row],[calc % H2 umol/h]]/Table1[[#This Row],[PCAT_Gee-pt/g-c3n4]]</f>
        <v>325.74224838924795</v>
      </c>
      <c r="Q26">
        <v>0.33719007606415302</v>
      </c>
      <c r="R26">
        <v>5.1551656247746998E-2</v>
      </c>
      <c r="S26">
        <v>0.91904992863365198</v>
      </c>
      <c r="T26">
        <v>0.229762482158413</v>
      </c>
      <c r="U26">
        <v>5.8292979817943402E-2</v>
      </c>
      <c r="V26">
        <v>0.86884804409470595</v>
      </c>
    </row>
    <row r="27" spans="1:22" x14ac:dyDescent="0.25">
      <c r="A27">
        <v>323186</v>
      </c>
      <c r="B27" t="s">
        <v>72</v>
      </c>
      <c r="C27" t="s">
        <v>22</v>
      </c>
      <c r="D27">
        <v>4.7999999999999996E-3</v>
      </c>
      <c r="E27">
        <v>0.5</v>
      </c>
      <c r="F27">
        <v>1</v>
      </c>
      <c r="G27">
        <v>3.5</v>
      </c>
      <c r="H27" s="1">
        <v>44352.370949074073</v>
      </c>
      <c r="I27" t="s">
        <v>73</v>
      </c>
      <c r="J27">
        <v>0.63577600000000001</v>
      </c>
      <c r="K27">
        <v>96.341554585468103</v>
      </c>
      <c r="L27">
        <v>2.4361548082031801</v>
      </c>
      <c r="M27">
        <v>0.101704298244653</v>
      </c>
      <c r="N27">
        <v>6.64001719372573</v>
      </c>
      <c r="O27">
        <v>1.66000429843143</v>
      </c>
      <c r="P27">
        <f>Table1[[#This Row],[calc % H2 umol/h]]/Table1[[#This Row],[PCAT_Gee-pt/g-c3n4]]</f>
        <v>345.83422883988129</v>
      </c>
      <c r="Q27">
        <v>0.32989814150128499</v>
      </c>
      <c r="R27">
        <v>5.0359828006261598E-2</v>
      </c>
      <c r="S27">
        <v>0.89917493107195101</v>
      </c>
      <c r="T27">
        <v>0.224793732767987</v>
      </c>
      <c r="U27">
        <v>5.7230228670649502E-2</v>
      </c>
      <c r="V27">
        <v>0.83516223615672103</v>
      </c>
    </row>
    <row r="28" spans="1:22" x14ac:dyDescent="0.25">
      <c r="A28">
        <v>323187</v>
      </c>
      <c r="B28" t="s">
        <v>74</v>
      </c>
      <c r="C28" t="s">
        <v>22</v>
      </c>
      <c r="D28">
        <v>4.7699999999999999E-3</v>
      </c>
      <c r="E28">
        <v>0.5</v>
      </c>
      <c r="F28">
        <v>1</v>
      </c>
      <c r="G28">
        <v>3.5</v>
      </c>
      <c r="H28" s="1">
        <v>44352.38784722222</v>
      </c>
      <c r="I28" t="s">
        <v>75</v>
      </c>
      <c r="J28">
        <v>0.61908099999999999</v>
      </c>
      <c r="K28">
        <v>96.121780501387093</v>
      </c>
      <c r="L28">
        <v>2.6084005254366298</v>
      </c>
      <c r="M28">
        <v>0.111104445304283</v>
      </c>
      <c r="N28">
        <v>7.1094924996974598</v>
      </c>
      <c r="O28">
        <v>1.7773731249243601</v>
      </c>
      <c r="P28">
        <f>Table1[[#This Row],[calc % H2 umol/h]]/Table1[[#This Row],[PCAT_Gee-pt/g-c3n4]]</f>
        <v>372.61491088561007</v>
      </c>
      <c r="Q28">
        <v>0.34184103776747798</v>
      </c>
      <c r="R28">
        <v>5.15458375729929E-2</v>
      </c>
      <c r="S28">
        <v>0.93172665409192301</v>
      </c>
      <c r="T28">
        <v>0.23293166352298</v>
      </c>
      <c r="U28">
        <v>5.9899019782651698E-2</v>
      </c>
      <c r="V28">
        <v>0.86807891562607797</v>
      </c>
    </row>
    <row r="29" spans="1:22" x14ac:dyDescent="0.25">
      <c r="A29">
        <v>323188</v>
      </c>
      <c r="B29" t="s">
        <v>76</v>
      </c>
      <c r="C29" t="s">
        <v>22</v>
      </c>
      <c r="D29">
        <v>4.79E-3</v>
      </c>
      <c r="E29">
        <v>0.5</v>
      </c>
      <c r="F29">
        <v>1</v>
      </c>
      <c r="G29">
        <v>3.5</v>
      </c>
      <c r="H29" s="1">
        <v>44352.404664351852</v>
      </c>
      <c r="I29" t="s">
        <v>77</v>
      </c>
      <c r="J29">
        <v>0.62743599999999999</v>
      </c>
      <c r="K29">
        <v>96.398235295274205</v>
      </c>
      <c r="L29">
        <v>2.3506039650247601</v>
      </c>
      <c r="M29">
        <v>9.1607014670602394E-2</v>
      </c>
      <c r="N29">
        <v>6.40683863391925</v>
      </c>
      <c r="O29">
        <v>1.6017096584798101</v>
      </c>
      <c r="P29">
        <f>Table1[[#This Row],[calc % H2 umol/h]]/Table1[[#This Row],[PCAT_Gee-pt/g-c3n4]]</f>
        <v>334.38614999578499</v>
      </c>
      <c r="Q29">
        <v>0.33684636069038998</v>
      </c>
      <c r="R29">
        <v>5.15641013552652E-2</v>
      </c>
      <c r="S29">
        <v>0.918113093263483</v>
      </c>
      <c r="T29">
        <v>0.22952827331587</v>
      </c>
      <c r="U29">
        <v>5.8211132104380697E-2</v>
      </c>
      <c r="V29">
        <v>0.85610324690621997</v>
      </c>
    </row>
    <row r="30" spans="1:22" x14ac:dyDescent="0.25">
      <c r="A30">
        <v>323189</v>
      </c>
      <c r="B30" t="s">
        <v>78</v>
      </c>
      <c r="C30" t="s">
        <v>22</v>
      </c>
      <c r="E30">
        <v>0.5</v>
      </c>
      <c r="F30">
        <v>1</v>
      </c>
      <c r="G30">
        <v>3.5</v>
      </c>
      <c r="H30" s="1">
        <v>44352.421817129631</v>
      </c>
      <c r="I30" t="s">
        <v>79</v>
      </c>
      <c r="J30">
        <v>0.62743599999999999</v>
      </c>
      <c r="K30">
        <v>98.600701415810306</v>
      </c>
      <c r="L30">
        <v>0.14412006513182199</v>
      </c>
      <c r="M30">
        <v>4.4823524199540899E-3</v>
      </c>
      <c r="N30">
        <v>0.39281564012838299</v>
      </c>
      <c r="O30">
        <v>9.8203910032095804E-2</v>
      </c>
      <c r="P30" t="e">
        <f>Table1[[#This Row],[calc % H2 umol/h]]/Table1[[#This Row],[PCAT_Gee-pt/g-c3n4]]</f>
        <v>#DIV/0!</v>
      </c>
      <c r="Q30">
        <v>0.33761920640711401</v>
      </c>
      <c r="R30">
        <v>5.0197914528799799E-2</v>
      </c>
      <c r="S30">
        <v>0.92021957222363004</v>
      </c>
      <c r="T30">
        <v>0.23005489305590701</v>
      </c>
      <c r="U30">
        <v>5.96310713725565E-2</v>
      </c>
      <c r="V30">
        <v>0.85792824127815204</v>
      </c>
    </row>
    <row r="31" spans="1:22" x14ac:dyDescent="0.25">
      <c r="A31">
        <v>323190</v>
      </c>
      <c r="B31" t="s">
        <v>80</v>
      </c>
      <c r="C31" t="s">
        <v>22</v>
      </c>
      <c r="E31">
        <v>0.5</v>
      </c>
      <c r="F31">
        <v>1</v>
      </c>
      <c r="G31">
        <v>3.5</v>
      </c>
      <c r="H31" s="1">
        <v>44352.43886574074</v>
      </c>
      <c r="I31" t="s">
        <v>81</v>
      </c>
      <c r="J31">
        <v>0.62187099999999995</v>
      </c>
      <c r="K31">
        <v>98.587413926039403</v>
      </c>
      <c r="L31">
        <v>0.138649493123883</v>
      </c>
      <c r="M31">
        <v>5.18143869447247E-3</v>
      </c>
      <c r="N31">
        <v>0.377904973503291</v>
      </c>
      <c r="O31">
        <v>9.4476243375822902E-2</v>
      </c>
      <c r="P31" t="e">
        <f>Table1[[#This Row],[calc % H2 umol/h]]/Table1[[#This Row],[PCAT_Gee-pt/g-c3n4]]</f>
        <v>#DIV/0!</v>
      </c>
      <c r="Q31">
        <v>0.343726729354844</v>
      </c>
      <c r="R31">
        <v>5.3305616635597498E-2</v>
      </c>
      <c r="S31">
        <v>0.93686632112786505</v>
      </c>
      <c r="T31">
        <v>0.23421658028196601</v>
      </c>
      <c r="U31">
        <v>5.9341955301750897E-2</v>
      </c>
      <c r="V31">
        <v>0.87086789618007399</v>
      </c>
    </row>
    <row r="32" spans="1:22" x14ac:dyDescent="0.25">
      <c r="A32">
        <v>323191</v>
      </c>
      <c r="B32" t="s">
        <v>82</v>
      </c>
      <c r="C32" t="s">
        <v>22</v>
      </c>
      <c r="D32">
        <v>4.8599999999999997E-3</v>
      </c>
      <c r="E32">
        <v>0.5</v>
      </c>
      <c r="F32">
        <v>1</v>
      </c>
      <c r="G32">
        <v>3.5</v>
      </c>
      <c r="H32" s="1">
        <v>44352.456631944442</v>
      </c>
      <c r="I32" t="s">
        <v>83</v>
      </c>
      <c r="J32">
        <v>0.64137100000000002</v>
      </c>
      <c r="K32">
        <v>96.274891427209795</v>
      </c>
      <c r="L32">
        <v>2.4891771238963898</v>
      </c>
      <c r="M32">
        <v>0.10638992549964001</v>
      </c>
      <c r="N32">
        <v>6.7845355497302497</v>
      </c>
      <c r="O32">
        <v>1.69613388743256</v>
      </c>
      <c r="P32">
        <f>Table1[[#This Row],[calc % H2 umol/h]]/Table1[[#This Row],[PCAT_Gee-pt/g-c3n4]]</f>
        <v>348.9987422700741</v>
      </c>
      <c r="Q32">
        <v>0.333778410234496</v>
      </c>
      <c r="R32">
        <v>4.93451240584388E-2</v>
      </c>
      <c r="S32">
        <v>0.90975104512596605</v>
      </c>
      <c r="T32">
        <v>0.22743776128149101</v>
      </c>
      <c r="U32">
        <v>5.6745830029137002E-2</v>
      </c>
      <c r="V32">
        <v>0.84540720863014096</v>
      </c>
    </row>
    <row r="33" spans="1:22" x14ac:dyDescent="0.25">
      <c r="A33">
        <v>323192</v>
      </c>
      <c r="B33" t="s">
        <v>84</v>
      </c>
      <c r="C33" t="s">
        <v>22</v>
      </c>
      <c r="D33">
        <v>4.8399999999999997E-3</v>
      </c>
      <c r="E33">
        <v>0.5</v>
      </c>
      <c r="F33">
        <v>1</v>
      </c>
      <c r="G33">
        <v>3.5</v>
      </c>
      <c r="H33" s="1">
        <v>44352.473483796297</v>
      </c>
      <c r="I33" t="s">
        <v>85</v>
      </c>
      <c r="J33">
        <v>0.64870787499999905</v>
      </c>
      <c r="K33">
        <v>96.314055954607298</v>
      </c>
      <c r="L33">
        <v>2.4439548933766799</v>
      </c>
      <c r="M33">
        <v>9.6996878253132399E-2</v>
      </c>
      <c r="N33">
        <v>6.6612772136104104</v>
      </c>
      <c r="O33">
        <v>1.6653193034025999</v>
      </c>
      <c r="P33">
        <f>Table1[[#This Row],[calc % H2 umol/h]]/Table1[[#This Row],[PCAT_Gee-pt/g-c3n4]]</f>
        <v>344.07423624020663</v>
      </c>
      <c r="Q33">
        <v>0.33275135331296102</v>
      </c>
      <c r="R33">
        <v>4.9761944965953597E-2</v>
      </c>
      <c r="S33">
        <v>0.90695168459478603</v>
      </c>
      <c r="T33">
        <v>0.22673792114869601</v>
      </c>
      <c r="U33">
        <v>5.6661169551971001E-2</v>
      </c>
      <c r="V33">
        <v>0.85257662915106003</v>
      </c>
    </row>
    <row r="34" spans="1:22" x14ac:dyDescent="0.25">
      <c r="A34">
        <v>323193</v>
      </c>
      <c r="B34" t="s">
        <v>86</v>
      </c>
      <c r="C34" t="s">
        <v>22</v>
      </c>
      <c r="D34">
        <v>4.9199999999999999E-3</v>
      </c>
      <c r="E34">
        <v>0.5</v>
      </c>
      <c r="F34">
        <v>1</v>
      </c>
      <c r="G34">
        <v>3.5</v>
      </c>
      <c r="H34" s="1">
        <v>44352.490300925929</v>
      </c>
      <c r="I34" t="s">
        <v>87</v>
      </c>
      <c r="J34">
        <v>0.64419099999999996</v>
      </c>
      <c r="K34">
        <v>96.484339586734094</v>
      </c>
      <c r="L34">
        <v>2.2719640420139902</v>
      </c>
      <c r="M34">
        <v>8.33779932118556E-2</v>
      </c>
      <c r="N34">
        <v>6.1924965735762498</v>
      </c>
      <c r="O34">
        <v>1.54812414339406</v>
      </c>
      <c r="P34">
        <f>Table1[[#This Row],[calc % H2 umol/h]]/Table1[[#This Row],[PCAT_Gee-pt/g-c3n4]]</f>
        <v>314.6593787386301</v>
      </c>
      <c r="Q34">
        <v>0.332202086027027</v>
      </c>
      <c r="R34">
        <v>4.8947668201063999E-2</v>
      </c>
      <c r="S34">
        <v>0.905454594093695</v>
      </c>
      <c r="T34">
        <v>0.226363648523423</v>
      </c>
      <c r="U34">
        <v>5.6810260914533298E-2</v>
      </c>
      <c r="V34">
        <v>0.85468402431030199</v>
      </c>
    </row>
    <row r="35" spans="1:22" x14ac:dyDescent="0.25">
      <c r="A35">
        <v>323194</v>
      </c>
      <c r="B35" t="s">
        <v>88</v>
      </c>
      <c r="C35" t="s">
        <v>22</v>
      </c>
      <c r="D35">
        <v>5.0200000000000002E-3</v>
      </c>
      <c r="E35">
        <v>0.5</v>
      </c>
      <c r="F35">
        <v>1</v>
      </c>
      <c r="G35">
        <v>3.5</v>
      </c>
      <c r="H35" s="1">
        <v>44352.50712962963</v>
      </c>
      <c r="I35" t="s">
        <v>89</v>
      </c>
      <c r="J35">
        <v>0.64589349999999901</v>
      </c>
      <c r="K35">
        <v>96.299769291651799</v>
      </c>
      <c r="L35">
        <v>2.4474482853141502</v>
      </c>
      <c r="M35">
        <v>9.7392561448722395E-2</v>
      </c>
      <c r="N35">
        <v>6.67079885092636</v>
      </c>
      <c r="O35">
        <v>1.66769971273159</v>
      </c>
      <c r="P35">
        <f>Table1[[#This Row],[calc % H2 umol/h]]/Table1[[#This Row],[PCAT_Gee-pt/g-c3n4]]</f>
        <v>332.21109815370318</v>
      </c>
      <c r="Q35">
        <v>0.33441367427401703</v>
      </c>
      <c r="R35">
        <v>5.0209220366519203E-2</v>
      </c>
      <c r="S35">
        <v>0.91148252956643405</v>
      </c>
      <c r="T35">
        <v>0.22787063239160801</v>
      </c>
      <c r="U35">
        <v>5.8164928283088203E-2</v>
      </c>
      <c r="V35">
        <v>0.86020382047692301</v>
      </c>
    </row>
    <row r="36" spans="1:22" x14ac:dyDescent="0.25">
      <c r="A36">
        <v>323195</v>
      </c>
      <c r="B36" t="s">
        <v>90</v>
      </c>
      <c r="C36" t="s">
        <v>22</v>
      </c>
      <c r="D36">
        <v>5.0800000000000003E-3</v>
      </c>
      <c r="E36">
        <v>0.5</v>
      </c>
      <c r="F36">
        <v>1</v>
      </c>
      <c r="G36">
        <v>3.5</v>
      </c>
      <c r="H36" s="1">
        <v>44352.523888888885</v>
      </c>
      <c r="I36" t="s">
        <v>91</v>
      </c>
      <c r="J36">
        <v>0.63859600000000005</v>
      </c>
      <c r="K36">
        <v>96.461748153484194</v>
      </c>
      <c r="L36">
        <v>2.2904250029007902</v>
      </c>
      <c r="M36">
        <v>8.6935228074223506E-2</v>
      </c>
      <c r="N36">
        <v>6.2428140235545202</v>
      </c>
      <c r="O36">
        <v>1.56070350588863</v>
      </c>
      <c r="P36">
        <f>Table1[[#This Row],[calc % H2 umol/h]]/Table1[[#This Row],[PCAT_Gee-pt/g-c3n4]]</f>
        <v>307.22509958437598</v>
      </c>
      <c r="Q36">
        <v>0.33340961169788902</v>
      </c>
      <c r="R36">
        <v>5.0088808484286401E-2</v>
      </c>
      <c r="S36">
        <v>0.90874584274069803</v>
      </c>
      <c r="T36">
        <v>0.22718646068517401</v>
      </c>
      <c r="U36">
        <v>5.7507621000374903E-2</v>
      </c>
      <c r="V36">
        <v>0.85690961091665896</v>
      </c>
    </row>
    <row r="37" spans="1:22" x14ac:dyDescent="0.25">
      <c r="A37">
        <v>323196</v>
      </c>
      <c r="B37" t="s">
        <v>92</v>
      </c>
      <c r="C37" t="s">
        <v>22</v>
      </c>
      <c r="D37">
        <v>4.9800000000000001E-3</v>
      </c>
      <c r="E37">
        <v>0.5</v>
      </c>
      <c r="F37">
        <v>1</v>
      </c>
      <c r="G37">
        <v>3.5</v>
      </c>
      <c r="H37" s="1">
        <v>44352.540752314817</v>
      </c>
      <c r="I37" t="s">
        <v>93</v>
      </c>
      <c r="J37">
        <v>0.61627600000000005</v>
      </c>
      <c r="K37">
        <v>96.1889982580865</v>
      </c>
      <c r="L37">
        <v>2.5445472920645198</v>
      </c>
      <c r="M37">
        <v>9.75670394118026E-2</v>
      </c>
      <c r="N37">
        <v>6.9354532448692696</v>
      </c>
      <c r="O37">
        <v>1.7338633112173101</v>
      </c>
      <c r="P37">
        <f>Table1[[#This Row],[calc % H2 umol/h]]/Table1[[#This Row],[PCAT_Gee-pt/g-c3n4]]</f>
        <v>348.16532353761244</v>
      </c>
      <c r="Q37">
        <v>0.33945160750949399</v>
      </c>
      <c r="R37">
        <v>5.2525837938654098E-2</v>
      </c>
      <c r="S37">
        <v>0.92521398997763904</v>
      </c>
      <c r="T37">
        <v>0.23130349749440901</v>
      </c>
      <c r="U37">
        <v>5.9002604997240103E-2</v>
      </c>
      <c r="V37">
        <v>0.868000237342199</v>
      </c>
    </row>
    <row r="38" spans="1:22" x14ac:dyDescent="0.25">
      <c r="A38">
        <v>323197</v>
      </c>
      <c r="B38" t="s">
        <v>94</v>
      </c>
      <c r="C38" t="s">
        <v>22</v>
      </c>
      <c r="D38">
        <v>4.8599999999999997E-3</v>
      </c>
      <c r="E38">
        <v>0.5</v>
      </c>
      <c r="F38">
        <v>1</v>
      </c>
      <c r="G38">
        <v>3.5</v>
      </c>
      <c r="H38" s="1">
        <v>44352.557546296295</v>
      </c>
      <c r="I38" t="s">
        <v>95</v>
      </c>
      <c r="J38">
        <v>0.62709287499999999</v>
      </c>
      <c r="K38">
        <v>96.108571687398893</v>
      </c>
      <c r="L38">
        <v>2.6164302914636601</v>
      </c>
      <c r="M38">
        <v>0.104400541492082</v>
      </c>
      <c r="N38">
        <v>7.1313785408889103</v>
      </c>
      <c r="O38">
        <v>1.78284463522222</v>
      </c>
      <c r="P38">
        <f>Table1[[#This Row],[calc % H2 umol/h]]/Table1[[#This Row],[PCAT_Gee-pt/g-c3n4]]</f>
        <v>366.84045992226754</v>
      </c>
      <c r="Q38">
        <v>0.34029631519435699</v>
      </c>
      <c r="R38">
        <v>5.1677147788093798E-2</v>
      </c>
      <c r="S38">
        <v>0.927516336910714</v>
      </c>
      <c r="T38">
        <v>0.231879084227678</v>
      </c>
      <c r="U38">
        <v>5.8812947384315001E-2</v>
      </c>
      <c r="V38">
        <v>0.87588875855871196</v>
      </c>
    </row>
    <row r="39" spans="1:22" x14ac:dyDescent="0.25">
      <c r="A39">
        <v>323198</v>
      </c>
      <c r="B39" t="s">
        <v>96</v>
      </c>
      <c r="C39" t="s">
        <v>22</v>
      </c>
      <c r="D39">
        <v>4.6299999999999996E-3</v>
      </c>
      <c r="E39">
        <v>0.5</v>
      </c>
      <c r="F39">
        <v>1</v>
      </c>
      <c r="G39">
        <v>3.5</v>
      </c>
      <c r="H39" s="1">
        <v>44352.574328703704</v>
      </c>
      <c r="I39" t="s">
        <v>97</v>
      </c>
      <c r="J39">
        <v>0.63577600000000001</v>
      </c>
      <c r="K39">
        <v>96.300155269646098</v>
      </c>
      <c r="L39">
        <v>2.4381325314075202</v>
      </c>
      <c r="M39">
        <v>9.5067354653962197E-2</v>
      </c>
      <c r="N39">
        <v>6.6454077034080603</v>
      </c>
      <c r="O39">
        <v>1.66135192585201</v>
      </c>
      <c r="P39">
        <f>Table1[[#This Row],[calc % H2 umol/h]]/Table1[[#This Row],[PCAT_Gee-pt/g-c3n4]]</f>
        <v>358.82331011922463</v>
      </c>
      <c r="Q39">
        <v>0.33332178563321802</v>
      </c>
      <c r="R39">
        <v>5.0707701068316E-2</v>
      </c>
      <c r="S39">
        <v>0.90850646280576597</v>
      </c>
      <c r="T39">
        <v>0.22712661570144099</v>
      </c>
      <c r="U39">
        <v>5.8461935107761397E-2</v>
      </c>
      <c r="V39">
        <v>0.86992847820537</v>
      </c>
    </row>
    <row r="40" spans="1:22" x14ac:dyDescent="0.25">
      <c r="A40">
        <v>323199</v>
      </c>
      <c r="B40" t="s">
        <v>98</v>
      </c>
      <c r="C40" t="s">
        <v>22</v>
      </c>
      <c r="D40">
        <v>5.0000000000000001E-3</v>
      </c>
      <c r="E40">
        <v>0.5</v>
      </c>
      <c r="F40">
        <v>1</v>
      </c>
      <c r="G40">
        <v>3.5</v>
      </c>
      <c r="H40" s="1">
        <v>44352.591122685182</v>
      </c>
      <c r="I40" t="s">
        <v>99</v>
      </c>
      <c r="J40">
        <v>0.64137100000000002</v>
      </c>
      <c r="K40">
        <v>96.297623106244203</v>
      </c>
      <c r="L40">
        <v>2.44535749909191</v>
      </c>
      <c r="M40">
        <v>9.1863183261194803E-2</v>
      </c>
      <c r="N40">
        <v>6.6651001751208199</v>
      </c>
      <c r="O40">
        <v>1.6662750437802001</v>
      </c>
      <c r="P40">
        <f>Table1[[#This Row],[calc % H2 umol/h]]/Table1[[#This Row],[PCAT_Gee-pt/g-c3n4]]</f>
        <v>333.25500875604001</v>
      </c>
      <c r="Q40">
        <v>0.33273157155814298</v>
      </c>
      <c r="R40">
        <v>4.9938327468380402E-2</v>
      </c>
      <c r="S40">
        <v>0.90689776717062598</v>
      </c>
      <c r="T40">
        <v>0.226724441792656</v>
      </c>
      <c r="U40">
        <v>5.7647860098925703E-2</v>
      </c>
      <c r="V40">
        <v>0.866639963006817</v>
      </c>
    </row>
    <row r="41" spans="1:22" x14ac:dyDescent="0.25">
      <c r="A41">
        <v>323200</v>
      </c>
      <c r="B41" t="s">
        <v>100</v>
      </c>
      <c r="C41" t="s">
        <v>22</v>
      </c>
      <c r="D41">
        <v>4.9800000000000001E-3</v>
      </c>
      <c r="E41">
        <v>0.5</v>
      </c>
      <c r="F41">
        <v>1</v>
      </c>
      <c r="G41">
        <v>3.5</v>
      </c>
      <c r="H41" s="1">
        <v>44352.607835648145</v>
      </c>
      <c r="I41" t="s">
        <v>101</v>
      </c>
      <c r="J41">
        <v>0.62743599999999999</v>
      </c>
      <c r="K41">
        <v>96.339606755652596</v>
      </c>
      <c r="L41">
        <v>2.4158503132015499</v>
      </c>
      <c r="M41">
        <v>8.9614446159564806E-2</v>
      </c>
      <c r="N41">
        <v>6.5846749817009602</v>
      </c>
      <c r="O41">
        <v>1.6461687454252401</v>
      </c>
      <c r="P41">
        <f>Table1[[#This Row],[calc % H2 umol/h]]/Table1[[#This Row],[PCAT_Gee-pt/g-c3n4]]</f>
        <v>330.55597297695584</v>
      </c>
      <c r="Q41">
        <v>0.32814859866606499</v>
      </c>
      <c r="R41">
        <v>5.1760465548901E-2</v>
      </c>
      <c r="S41">
        <v>0.89440635295536097</v>
      </c>
      <c r="T41">
        <v>0.22360158823883999</v>
      </c>
      <c r="U41">
        <v>5.7281347813474402E-2</v>
      </c>
      <c r="V41">
        <v>0.85911298466632102</v>
      </c>
    </row>
    <row r="42" spans="1:22" x14ac:dyDescent="0.25">
      <c r="A42">
        <v>323201</v>
      </c>
      <c r="B42" t="s">
        <v>102</v>
      </c>
      <c r="C42" t="s">
        <v>22</v>
      </c>
      <c r="H42" s="1">
        <v>44352.624930555554</v>
      </c>
      <c r="I42" t="s">
        <v>103</v>
      </c>
      <c r="J42">
        <v>0.78082700000000005</v>
      </c>
      <c r="K42">
        <v>99.865781213641796</v>
      </c>
      <c r="L42">
        <v>3.6315877030955998E-2</v>
      </c>
      <c r="M42">
        <v>7.6811491190612003E-4</v>
      </c>
      <c r="N42">
        <v>9.8983056035191599E-2</v>
      </c>
      <c r="O42">
        <v>2.47457640087979E-2</v>
      </c>
      <c r="P42" t="e">
        <f>Table1[[#This Row],[calc % H2 umol/h]]/Table1[[#This Row],[PCAT_Gee-pt/g-c3n4]]</f>
        <v>#DIV/0!</v>
      </c>
      <c r="Q42">
        <v>7.4301384468973705E-2</v>
      </c>
      <c r="R42">
        <v>1.1658415611487101E-2</v>
      </c>
      <c r="S42">
        <v>0.20251687976902299</v>
      </c>
      <c r="T42">
        <v>5.06292199422557E-2</v>
      </c>
      <c r="U42">
        <v>1.3506505368916E-2</v>
      </c>
      <c r="V42">
        <v>1.00950194892975E-2</v>
      </c>
    </row>
    <row r="43" spans="1:22" x14ac:dyDescent="0.25">
      <c r="A43">
        <v>323202</v>
      </c>
      <c r="B43" t="s">
        <v>104</v>
      </c>
      <c r="C43" t="s">
        <v>22</v>
      </c>
      <c r="D43">
        <v>4.79E-3</v>
      </c>
      <c r="E43">
        <v>0.5</v>
      </c>
      <c r="F43">
        <v>1</v>
      </c>
      <c r="G43">
        <v>3.5</v>
      </c>
      <c r="H43" s="1">
        <v>44352.643055555556</v>
      </c>
      <c r="I43" t="s">
        <v>105</v>
      </c>
      <c r="J43">
        <v>0.62918162499999997</v>
      </c>
      <c r="K43">
        <v>96.341830026683397</v>
      </c>
      <c r="L43">
        <v>2.4476554670107098</v>
      </c>
      <c r="M43">
        <v>0.105497846980807</v>
      </c>
      <c r="N43">
        <v>6.6713635482201301</v>
      </c>
      <c r="O43">
        <v>1.6678408870550301</v>
      </c>
      <c r="P43">
        <f>Table1[[#This Row],[calc % H2 umol/h]]/Table1[[#This Row],[PCAT_Gee-pt/g-c3n4]]</f>
        <v>348.19225199478706</v>
      </c>
      <c r="Q43">
        <v>0.30678577946237701</v>
      </c>
      <c r="R43">
        <v>5.0786557701713399E-2</v>
      </c>
      <c r="S43">
        <v>0.836179557867751</v>
      </c>
      <c r="T43">
        <v>0.209044889466937</v>
      </c>
      <c r="U43">
        <v>5.5961746842877698E-2</v>
      </c>
      <c r="V43">
        <v>0.847766980000631</v>
      </c>
    </row>
    <row r="44" spans="1:22" x14ac:dyDescent="0.25">
      <c r="A44">
        <v>323203</v>
      </c>
      <c r="B44" t="s">
        <v>106</v>
      </c>
      <c r="C44" t="s">
        <v>22</v>
      </c>
      <c r="D44">
        <v>5.0200000000000002E-3</v>
      </c>
      <c r="E44">
        <v>0.5</v>
      </c>
      <c r="F44">
        <v>1</v>
      </c>
      <c r="G44">
        <v>3.5</v>
      </c>
      <c r="H44" s="1">
        <v>44352.66028935185</v>
      </c>
      <c r="I44" t="s">
        <v>107</v>
      </c>
      <c r="J44">
        <v>0.62464600000000003</v>
      </c>
      <c r="K44">
        <v>96.250917908893101</v>
      </c>
      <c r="L44">
        <v>2.5121681310783899</v>
      </c>
      <c r="M44">
        <v>9.5646264846575596E-2</v>
      </c>
      <c r="N44">
        <v>6.8472001564603104</v>
      </c>
      <c r="O44">
        <v>1.7118000391150701</v>
      </c>
      <c r="P44">
        <f>Table1[[#This Row],[calc % H2 umol/h]]/Table1[[#This Row],[PCAT_Gee-pt/g-c3n4]]</f>
        <v>340.99602372810159</v>
      </c>
      <c r="Q44">
        <v>0.32145540743920897</v>
      </c>
      <c r="R44">
        <v>5.0664912482026397E-2</v>
      </c>
      <c r="S44">
        <v>0.87616329850021402</v>
      </c>
      <c r="T44">
        <v>0.219040824625053</v>
      </c>
      <c r="U44">
        <v>5.7462063718340499E-2</v>
      </c>
      <c r="V44">
        <v>0.85799648887088598</v>
      </c>
    </row>
    <row r="45" spans="1:22" x14ac:dyDescent="0.25">
      <c r="A45">
        <v>323204</v>
      </c>
      <c r="B45" t="s">
        <v>108</v>
      </c>
      <c r="C45" t="s">
        <v>22</v>
      </c>
      <c r="E45">
        <v>0.5</v>
      </c>
      <c r="F45">
        <v>1</v>
      </c>
      <c r="G45">
        <v>3.5</v>
      </c>
      <c r="H45" s="1">
        <v>44352.677384259259</v>
      </c>
      <c r="I45" t="s">
        <v>109</v>
      </c>
      <c r="J45">
        <v>0.61627600000000005</v>
      </c>
      <c r="K45">
        <v>98.583417512812105</v>
      </c>
      <c r="L45">
        <v>0.14152414447209899</v>
      </c>
      <c r="M45">
        <v>3.9697913273821503E-3</v>
      </c>
      <c r="N45">
        <v>0.38574016292304703</v>
      </c>
      <c r="O45">
        <v>9.6435040730761895E-2</v>
      </c>
      <c r="P45" t="e">
        <f>Table1[[#This Row],[calc % H2 umol/h]]/Table1[[#This Row],[PCAT_Gee-pt/g-c3n4]]</f>
        <v>#DIV/0!</v>
      </c>
      <c r="Q45">
        <v>0.33405128405997397</v>
      </c>
      <c r="R45">
        <v>5.1026416873117403E-2</v>
      </c>
      <c r="S45">
        <v>0.91049479379365705</v>
      </c>
      <c r="T45">
        <v>0.22762369844841401</v>
      </c>
      <c r="U45">
        <v>5.9314790316861599E-2</v>
      </c>
      <c r="V45">
        <v>0.88169226833894399</v>
      </c>
    </row>
    <row r="46" spans="1:22" x14ac:dyDescent="0.25">
      <c r="A46">
        <v>323205</v>
      </c>
      <c r="B46" t="s">
        <v>110</v>
      </c>
      <c r="C46" t="s">
        <v>22</v>
      </c>
      <c r="E46">
        <v>0.5</v>
      </c>
      <c r="F46">
        <v>1</v>
      </c>
      <c r="G46">
        <v>3.5</v>
      </c>
      <c r="H46" s="1">
        <v>44352.694363425922</v>
      </c>
      <c r="I46" t="s">
        <v>111</v>
      </c>
      <c r="J46">
        <v>0.61350099999999996</v>
      </c>
      <c r="K46">
        <v>98.590940958879997</v>
      </c>
      <c r="L46">
        <v>0.136561902461487</v>
      </c>
      <c r="M46">
        <v>4.5278536387198497E-3</v>
      </c>
      <c r="N46">
        <v>0.37221500755979198</v>
      </c>
      <c r="O46">
        <v>9.3053751889948202E-2</v>
      </c>
      <c r="P46" t="e">
        <f>Table1[[#This Row],[calc % H2 umol/h]]/Table1[[#This Row],[PCAT_Gee-pt/g-c3n4]]</f>
        <v>#DIV/0!</v>
      </c>
      <c r="Q46">
        <v>0.33375241517391602</v>
      </c>
      <c r="R46">
        <v>4.9706734378588899E-2</v>
      </c>
      <c r="S46">
        <v>0.90968019262980304</v>
      </c>
      <c r="T46">
        <v>0.22742004815745001</v>
      </c>
      <c r="U46">
        <v>5.9271895757358598E-2</v>
      </c>
      <c r="V46">
        <v>0.879472827727239</v>
      </c>
    </row>
    <row r="47" spans="1:22" x14ac:dyDescent="0.25">
      <c r="A47">
        <v>323206</v>
      </c>
      <c r="B47" t="s">
        <v>112</v>
      </c>
      <c r="C47" t="s">
        <v>22</v>
      </c>
      <c r="D47">
        <v>5.0299999999999997E-3</v>
      </c>
      <c r="E47">
        <v>0.5</v>
      </c>
      <c r="F47">
        <v>1</v>
      </c>
      <c r="G47">
        <v>3.5</v>
      </c>
      <c r="H47" s="1">
        <v>44352.712060185186</v>
      </c>
      <c r="I47" t="s">
        <v>113</v>
      </c>
      <c r="J47">
        <v>0.61908099999999999</v>
      </c>
      <c r="K47">
        <v>96.013778911919502</v>
      </c>
      <c r="L47">
        <v>2.6989076334376301</v>
      </c>
      <c r="M47">
        <v>0.114459050386174</v>
      </c>
      <c r="N47">
        <v>7.3561799233609504</v>
      </c>
      <c r="O47">
        <v>1.83904498084023</v>
      </c>
      <c r="P47">
        <f>Table1[[#This Row],[calc % H2 umol/h]]/Table1[[#This Row],[PCAT_Gee-pt/g-c3n4]]</f>
        <v>365.61530434199409</v>
      </c>
      <c r="Q47">
        <v>0.339945602728843</v>
      </c>
      <c r="R47">
        <v>5.0409855649956203E-2</v>
      </c>
      <c r="S47">
        <v>0.92656043017062495</v>
      </c>
      <c r="T47">
        <v>0.23164010754265599</v>
      </c>
      <c r="U47">
        <v>5.99061668350582E-2</v>
      </c>
      <c r="V47">
        <v>0.88746168507895296</v>
      </c>
    </row>
    <row r="48" spans="1:22" x14ac:dyDescent="0.25">
      <c r="A48">
        <v>323207</v>
      </c>
      <c r="B48" t="s">
        <v>114</v>
      </c>
      <c r="C48" t="s">
        <v>22</v>
      </c>
      <c r="D48">
        <v>4.8199999999999996E-3</v>
      </c>
      <c r="E48">
        <v>0.5</v>
      </c>
      <c r="F48">
        <v>1</v>
      </c>
      <c r="G48">
        <v>3.5</v>
      </c>
      <c r="H48" s="1">
        <v>44352.728807870371</v>
      </c>
      <c r="I48" t="s">
        <v>115</v>
      </c>
      <c r="J48">
        <v>0.61908099999999999</v>
      </c>
      <c r="K48">
        <v>96.1544641016458</v>
      </c>
      <c r="L48">
        <v>2.55134421620046</v>
      </c>
      <c r="M48">
        <v>0.108031163304649</v>
      </c>
      <c r="N48">
        <v>6.9539790351741901</v>
      </c>
      <c r="O48">
        <v>1.73849475879354</v>
      </c>
      <c r="P48">
        <f>Table1[[#This Row],[calc % H2 umol/h]]/Table1[[#This Row],[PCAT_Gee-pt/g-c3n4]]</f>
        <v>360.68355991567222</v>
      </c>
      <c r="Q48">
        <v>0.33900565406364402</v>
      </c>
      <c r="R48">
        <v>5.0623432065014198E-2</v>
      </c>
      <c r="S48">
        <v>0.92399849310606397</v>
      </c>
      <c r="T48">
        <v>0.23099962327651599</v>
      </c>
      <c r="U48">
        <v>5.9865310369599099E-2</v>
      </c>
      <c r="V48">
        <v>0.89532071772046795</v>
      </c>
    </row>
    <row r="49" spans="1:22" x14ac:dyDescent="0.25">
      <c r="A49">
        <v>323208</v>
      </c>
      <c r="B49" t="s">
        <v>116</v>
      </c>
      <c r="C49" t="s">
        <v>22</v>
      </c>
      <c r="D49">
        <v>4.62E-3</v>
      </c>
      <c r="E49">
        <v>0.5</v>
      </c>
      <c r="F49">
        <v>1</v>
      </c>
      <c r="G49">
        <v>3.5</v>
      </c>
      <c r="H49" s="1">
        <v>44352.745509259257</v>
      </c>
      <c r="I49" t="s">
        <v>117</v>
      </c>
      <c r="J49">
        <v>0.61350099999999996</v>
      </c>
      <c r="K49">
        <v>96.2143005182444</v>
      </c>
      <c r="L49">
        <v>2.4779265516839901</v>
      </c>
      <c r="M49">
        <v>0.10137193256332901</v>
      </c>
      <c r="N49">
        <v>6.7538708347137799</v>
      </c>
      <c r="O49">
        <v>1.6884677086784401</v>
      </c>
      <c r="P49">
        <f>Table1[[#This Row],[calc % H2 umol/h]]/Table1[[#This Row],[PCAT_Gee-pt/g-c3n4]]</f>
        <v>365.46920101264936</v>
      </c>
      <c r="Q49">
        <v>0.34283458968713698</v>
      </c>
      <c r="R49">
        <v>5.0343196188385501E-2</v>
      </c>
      <c r="S49">
        <v>0.93443469292721404</v>
      </c>
      <c r="T49">
        <v>0.23360867323180301</v>
      </c>
      <c r="U49">
        <v>5.9976802708313501E-2</v>
      </c>
      <c r="V49">
        <v>0.90496153767611498</v>
      </c>
    </row>
    <row r="50" spans="1:22" x14ac:dyDescent="0.25">
      <c r="A50">
        <v>323209</v>
      </c>
      <c r="B50" t="s">
        <v>118</v>
      </c>
      <c r="C50" t="s">
        <v>22</v>
      </c>
      <c r="D50">
        <v>4.7099999999999998E-3</v>
      </c>
      <c r="E50">
        <v>0.5</v>
      </c>
      <c r="F50">
        <v>1</v>
      </c>
      <c r="G50">
        <v>3.5</v>
      </c>
      <c r="H50" s="1">
        <v>44352.762326388889</v>
      </c>
      <c r="I50" t="s">
        <v>119</v>
      </c>
      <c r="J50">
        <v>0.60234100000000002</v>
      </c>
      <c r="K50">
        <v>96.206865079935696</v>
      </c>
      <c r="L50">
        <v>2.4689798955223901</v>
      </c>
      <c r="M50">
        <v>0.10540016831244101</v>
      </c>
      <c r="N50">
        <v>6.7294857051073498</v>
      </c>
      <c r="O50">
        <v>1.6823714262768299</v>
      </c>
      <c r="P50">
        <f>Table1[[#This Row],[calc % H2 umol/h]]/Table1[[#This Row],[PCAT_Gee-pt/g-c3n4]]</f>
        <v>357.19138562140762</v>
      </c>
      <c r="Q50">
        <v>0.34676042397303097</v>
      </c>
      <c r="R50">
        <v>5.2898629949405897E-2</v>
      </c>
      <c r="S50">
        <v>0.94513500108098003</v>
      </c>
      <c r="T50">
        <v>0.23628375027024501</v>
      </c>
      <c r="U50">
        <v>6.1116581038456699E-2</v>
      </c>
      <c r="V50">
        <v>0.91627801953038901</v>
      </c>
    </row>
    <row r="51" spans="1:22" x14ac:dyDescent="0.25">
      <c r="A51">
        <v>323210</v>
      </c>
      <c r="B51" t="s">
        <v>120</v>
      </c>
      <c r="C51" t="s">
        <v>22</v>
      </c>
      <c r="D51">
        <v>4.8399999999999997E-3</v>
      </c>
      <c r="E51">
        <v>0.5</v>
      </c>
      <c r="F51">
        <v>1</v>
      </c>
      <c r="G51">
        <v>3.5</v>
      </c>
      <c r="H51" s="1">
        <v>44352.779050925928</v>
      </c>
      <c r="I51" t="s">
        <v>121</v>
      </c>
      <c r="J51">
        <v>0.610711</v>
      </c>
      <c r="K51">
        <v>96.330227073642007</v>
      </c>
      <c r="L51">
        <v>2.3743559155670599</v>
      </c>
      <c r="M51">
        <v>9.5440903209835698E-2</v>
      </c>
      <c r="N51">
        <v>6.4715772783823597</v>
      </c>
      <c r="O51">
        <v>1.6178943195955899</v>
      </c>
      <c r="P51">
        <f>Table1[[#This Row],[calc % H2 umol/h]]/Table1[[#This Row],[PCAT_Gee-pt/g-c3n4]]</f>
        <v>334.27568586685743</v>
      </c>
      <c r="Q51">
        <v>0.33926101825835903</v>
      </c>
      <c r="R51">
        <v>5.33921870420924E-2</v>
      </c>
      <c r="S51">
        <v>0.92469451728230201</v>
      </c>
      <c r="T51">
        <v>0.231173629320575</v>
      </c>
      <c r="U51">
        <v>6.0069399686714098E-2</v>
      </c>
      <c r="V51">
        <v>0.89608659284582304</v>
      </c>
    </row>
    <row r="52" spans="1:22" x14ac:dyDescent="0.25">
      <c r="A52">
        <v>323211</v>
      </c>
      <c r="B52" t="s">
        <v>122</v>
      </c>
      <c r="C52" t="s">
        <v>22</v>
      </c>
      <c r="D52">
        <v>5.0000000000000001E-3</v>
      </c>
      <c r="E52">
        <v>0.5</v>
      </c>
      <c r="F52">
        <v>1</v>
      </c>
      <c r="G52">
        <v>3.5</v>
      </c>
      <c r="H52" s="1">
        <v>44352.795925925922</v>
      </c>
      <c r="I52" t="s">
        <v>123</v>
      </c>
      <c r="J52">
        <v>0.62743599999999999</v>
      </c>
      <c r="K52">
        <v>96.331805957050605</v>
      </c>
      <c r="L52">
        <v>2.42878370933138</v>
      </c>
      <c r="M52">
        <v>9.0607675015741407E-2</v>
      </c>
      <c r="N52">
        <v>6.6199264248301599</v>
      </c>
      <c r="O52">
        <v>1.65498160620754</v>
      </c>
      <c r="P52">
        <f>Table1[[#This Row],[calc % H2 umol/h]]/Table1[[#This Row],[PCAT_Gee-pt/g-c3n4]]</f>
        <v>330.99632124150799</v>
      </c>
      <c r="Q52">
        <v>0.327177920758907</v>
      </c>
      <c r="R52">
        <v>5.0869232636740098E-2</v>
      </c>
      <c r="S52">
        <v>0.89176065984448105</v>
      </c>
      <c r="T52">
        <v>0.22294016496112001</v>
      </c>
      <c r="U52">
        <v>5.7359431992064003E-2</v>
      </c>
      <c r="V52">
        <v>0.85487298086696895</v>
      </c>
    </row>
    <row r="53" spans="1:22" x14ac:dyDescent="0.25">
      <c r="A53">
        <v>323212</v>
      </c>
      <c r="B53" t="s">
        <v>124</v>
      </c>
      <c r="C53" t="s">
        <v>22</v>
      </c>
      <c r="D53">
        <v>4.7999999999999996E-3</v>
      </c>
      <c r="E53">
        <v>0.5</v>
      </c>
      <c r="F53">
        <v>1</v>
      </c>
      <c r="G53">
        <v>3.5</v>
      </c>
      <c r="H53" s="1">
        <v>44352.812592592592</v>
      </c>
      <c r="I53" t="s">
        <v>125</v>
      </c>
      <c r="J53">
        <v>0.60234100000000002</v>
      </c>
      <c r="K53">
        <v>96.133844011871403</v>
      </c>
      <c r="L53">
        <v>2.5674518438608098</v>
      </c>
      <c r="M53">
        <v>0.104340246135486</v>
      </c>
      <c r="N53">
        <v>6.99788220760591</v>
      </c>
      <c r="O53">
        <v>1.7494705519014699</v>
      </c>
      <c r="P53">
        <f>Table1[[#This Row],[calc % H2 umol/h]]/Table1[[#This Row],[PCAT_Gee-pt/g-c3n4]]</f>
        <v>364.47303164613959</v>
      </c>
      <c r="Q53">
        <v>0.33878637297476499</v>
      </c>
      <c r="R53">
        <v>5.3132059407973803E-2</v>
      </c>
      <c r="S53">
        <v>0.92340081754147696</v>
      </c>
      <c r="T53">
        <v>0.23085020438536899</v>
      </c>
      <c r="U53">
        <v>6.0876218576510502E-2</v>
      </c>
      <c r="V53">
        <v>0.89904155271651098</v>
      </c>
    </row>
    <row r="54" spans="1:22" x14ac:dyDescent="0.25">
      <c r="A54">
        <v>323213</v>
      </c>
      <c r="B54" t="s">
        <v>126</v>
      </c>
      <c r="C54" t="s">
        <v>22</v>
      </c>
      <c r="D54">
        <v>5.4999999999999997E-3</v>
      </c>
      <c r="E54">
        <v>0.5</v>
      </c>
      <c r="F54">
        <v>1</v>
      </c>
      <c r="G54">
        <v>3.5</v>
      </c>
      <c r="H54" s="1">
        <v>44352.829305555555</v>
      </c>
      <c r="I54" t="s">
        <v>127</v>
      </c>
      <c r="J54">
        <v>0.59955099999999995</v>
      </c>
      <c r="K54">
        <v>95.908613235145197</v>
      </c>
      <c r="L54">
        <v>2.7858640517178301</v>
      </c>
      <c r="M54">
        <v>0.104859862807065</v>
      </c>
      <c r="N54">
        <v>7.5931895380788301</v>
      </c>
      <c r="O54">
        <v>1.8982973845197</v>
      </c>
      <c r="P54">
        <f>Table1[[#This Row],[calc % H2 umol/h]]/Table1[[#This Row],[PCAT_Gee-pt/g-c3n4]]</f>
        <v>345.14497900358185</v>
      </c>
      <c r="Q54">
        <v>0.34051937497551998</v>
      </c>
      <c r="R54">
        <v>5.2271262066032199E-2</v>
      </c>
      <c r="S54">
        <v>0.92812431173118304</v>
      </c>
      <c r="T54">
        <v>0.23203107793279501</v>
      </c>
      <c r="U54">
        <v>6.05356766473868E-2</v>
      </c>
      <c r="V54">
        <v>0.90446766151405</v>
      </c>
    </row>
    <row r="55" spans="1:22" x14ac:dyDescent="0.25">
      <c r="A55">
        <v>323214</v>
      </c>
      <c r="B55" t="s">
        <v>128</v>
      </c>
      <c r="C55" t="s">
        <v>22</v>
      </c>
      <c r="D55">
        <v>4.8300000000000001E-3</v>
      </c>
      <c r="E55">
        <v>0.5</v>
      </c>
      <c r="F55">
        <v>1</v>
      </c>
      <c r="G55">
        <v>3.5</v>
      </c>
      <c r="H55" s="1">
        <v>44352.846087962964</v>
      </c>
      <c r="I55" t="s">
        <v>129</v>
      </c>
      <c r="J55">
        <v>0.60792100000000004</v>
      </c>
      <c r="K55">
        <v>96.1215178127472</v>
      </c>
      <c r="L55">
        <v>2.5711926336157198</v>
      </c>
      <c r="M55">
        <v>9.3813919983872798E-2</v>
      </c>
      <c r="N55">
        <v>7.0080781558301704</v>
      </c>
      <c r="O55">
        <v>1.7520195389575399</v>
      </c>
      <c r="P55">
        <f>Table1[[#This Row],[calc % H2 umol/h]]/Table1[[#This Row],[PCAT_Gee-pt/g-c3n4]]</f>
        <v>362.73696458748236</v>
      </c>
      <c r="Q55">
        <v>0.340777724257815</v>
      </c>
      <c r="R55">
        <v>5.5278035468230097E-2</v>
      </c>
      <c r="S55">
        <v>0.92882847210335995</v>
      </c>
      <c r="T55">
        <v>0.23220711802583999</v>
      </c>
      <c r="U55">
        <v>6.1072570145475603E-2</v>
      </c>
      <c r="V55">
        <v>0.90543925923372204</v>
      </c>
    </row>
    <row r="56" spans="1:22" x14ac:dyDescent="0.25">
      <c r="A56">
        <v>323215</v>
      </c>
      <c r="B56" t="s">
        <v>130</v>
      </c>
      <c r="C56" t="s">
        <v>22</v>
      </c>
      <c r="H56" s="1">
        <v>44352.863078703704</v>
      </c>
      <c r="I56" t="s">
        <v>131</v>
      </c>
      <c r="J56">
        <v>0.77797700000000003</v>
      </c>
      <c r="K56">
        <v>99.867546559305595</v>
      </c>
      <c r="L56">
        <v>3.57638003808326E-2</v>
      </c>
      <c r="M56">
        <v>7.4357045286203697E-4</v>
      </c>
      <c r="N56">
        <v>9.7478308292260701E-2</v>
      </c>
      <c r="O56">
        <v>2.4369577073065099E-2</v>
      </c>
      <c r="P56" t="e">
        <f>Table1[[#This Row],[calc % H2 umol/h]]/Table1[[#This Row],[PCAT_Gee-pt/g-c3n4]]</f>
        <v>#DIV/0!</v>
      </c>
      <c r="Q56">
        <v>7.3719866509239104E-2</v>
      </c>
      <c r="R56">
        <v>1.10177972861796E-2</v>
      </c>
      <c r="S56">
        <v>0.20093188638596801</v>
      </c>
      <c r="T56">
        <v>5.02329715964921E-2</v>
      </c>
      <c r="U56">
        <v>1.3500297250083801E-2</v>
      </c>
      <c r="V56">
        <v>9.4694765541763794E-3</v>
      </c>
    </row>
    <row r="57" spans="1:22" x14ac:dyDescent="0.25">
      <c r="A57">
        <v>323216</v>
      </c>
      <c r="B57" t="s">
        <v>132</v>
      </c>
      <c r="C57" t="s">
        <v>22</v>
      </c>
      <c r="D57">
        <v>4.64E-3</v>
      </c>
      <c r="E57">
        <v>0.5</v>
      </c>
      <c r="F57">
        <v>1</v>
      </c>
      <c r="G57">
        <v>3.5</v>
      </c>
      <c r="H57" s="1">
        <v>44352.881898148145</v>
      </c>
      <c r="I57" t="s">
        <v>133</v>
      </c>
      <c r="J57">
        <v>0.59955099999999995</v>
      </c>
      <c r="K57">
        <v>96.1599970494443</v>
      </c>
      <c r="L57">
        <v>2.6138661279936701</v>
      </c>
      <c r="M57">
        <v>0.113038456354197</v>
      </c>
      <c r="N57">
        <v>7.12438962151856</v>
      </c>
      <c r="O57">
        <v>1.78109740537964</v>
      </c>
      <c r="P57">
        <f>Table1[[#This Row],[calc % H2 umol/h]]/Table1[[#This Row],[PCAT_Gee-pt/g-c3n4]]</f>
        <v>383.85719943526726</v>
      </c>
      <c r="Q57">
        <v>0.30853653431938999</v>
      </c>
      <c r="R57">
        <v>5.2232850351315599E-2</v>
      </c>
      <c r="S57">
        <v>0.84095143948768003</v>
      </c>
      <c r="T57">
        <v>0.21023785987192001</v>
      </c>
      <c r="U57">
        <v>5.89889421588718E-2</v>
      </c>
      <c r="V57">
        <v>0.85861134608368295</v>
      </c>
    </row>
    <row r="58" spans="1:22" x14ac:dyDescent="0.25">
      <c r="A58">
        <v>323217</v>
      </c>
      <c r="B58" t="s">
        <v>134</v>
      </c>
      <c r="C58" t="s">
        <v>22</v>
      </c>
      <c r="D58">
        <v>4.7099999999999998E-3</v>
      </c>
      <c r="E58">
        <v>0.5</v>
      </c>
      <c r="F58">
        <v>1</v>
      </c>
      <c r="G58">
        <v>3.5</v>
      </c>
      <c r="H58" s="1">
        <v>44352.899085648147</v>
      </c>
      <c r="I58" t="s">
        <v>135</v>
      </c>
      <c r="J58">
        <v>0.60234100000000002</v>
      </c>
      <c r="K58">
        <v>96.136080845414895</v>
      </c>
      <c r="L58">
        <v>2.6108396583007001</v>
      </c>
      <c r="M58">
        <v>0.11079784186260599</v>
      </c>
      <c r="N58">
        <v>7.1161406339214102</v>
      </c>
      <c r="O58">
        <v>1.7790351584803501</v>
      </c>
      <c r="P58">
        <f>Table1[[#This Row],[calc % H2 umol/h]]/Table1[[#This Row],[PCAT_Gee-pt/g-c3n4]]</f>
        <v>377.71447101493635</v>
      </c>
      <c r="Q58">
        <v>0.32400744255666297</v>
      </c>
      <c r="R58">
        <v>5.1313057575031601E-2</v>
      </c>
      <c r="S58">
        <v>0.88311916066538898</v>
      </c>
      <c r="T58">
        <v>0.220779790166347</v>
      </c>
      <c r="U58">
        <v>5.9470705868905599E-2</v>
      </c>
      <c r="V58">
        <v>0.86960134785881105</v>
      </c>
    </row>
    <row r="59" spans="1:22" x14ac:dyDescent="0.25">
      <c r="A59">
        <v>323218</v>
      </c>
      <c r="B59" t="s">
        <v>136</v>
      </c>
      <c r="C59" t="s">
        <v>22</v>
      </c>
      <c r="D59">
        <v>5.0200000000000002E-3</v>
      </c>
      <c r="E59">
        <v>0.5</v>
      </c>
      <c r="F59">
        <v>1</v>
      </c>
      <c r="G59">
        <v>3.5</v>
      </c>
      <c r="H59" s="1">
        <v>44352.915960648148</v>
      </c>
      <c r="I59" t="s">
        <v>137</v>
      </c>
      <c r="J59">
        <v>0.61908099999999999</v>
      </c>
      <c r="K59">
        <v>96.312685198816297</v>
      </c>
      <c r="L59">
        <v>2.4660545937618901</v>
      </c>
      <c r="M59">
        <v>9.5664482296600406E-2</v>
      </c>
      <c r="N59">
        <v>6.7215124622242701</v>
      </c>
      <c r="O59">
        <v>1.68037811555606</v>
      </c>
      <c r="P59">
        <f>Table1[[#This Row],[calc % H2 umol/h]]/Table1[[#This Row],[PCAT_Gee-pt/g-c3n4]]</f>
        <v>334.73667640558961</v>
      </c>
      <c r="Q59">
        <v>0.31795013795316102</v>
      </c>
      <c r="R59">
        <v>4.9607904633926503E-2</v>
      </c>
      <c r="S59">
        <v>0.86660928757380395</v>
      </c>
      <c r="T59">
        <v>0.21665232189345099</v>
      </c>
      <c r="U59">
        <v>5.7088340293991603E-2</v>
      </c>
      <c r="V59">
        <v>0.84622172917457295</v>
      </c>
    </row>
    <row r="60" spans="1:22" x14ac:dyDescent="0.25">
      <c r="A60">
        <v>323219</v>
      </c>
      <c r="B60" t="s">
        <v>138</v>
      </c>
      <c r="C60" t="s">
        <v>22</v>
      </c>
      <c r="E60">
        <v>0.5</v>
      </c>
      <c r="F60">
        <v>1</v>
      </c>
      <c r="G60">
        <v>3.5</v>
      </c>
      <c r="H60" s="1">
        <v>44352.933009259257</v>
      </c>
      <c r="I60" t="s">
        <v>139</v>
      </c>
      <c r="J60">
        <v>0.61350099999999996</v>
      </c>
      <c r="K60">
        <v>98.641230873528599</v>
      </c>
      <c r="L60">
        <v>0.13428413898764099</v>
      </c>
      <c r="M60">
        <v>4.3798576554451201E-3</v>
      </c>
      <c r="N60">
        <v>0.36600670397471302</v>
      </c>
      <c r="O60">
        <v>9.1501675993678297E-2</v>
      </c>
      <c r="P60" t="e">
        <f>Table1[[#This Row],[calc % H2 umol/h]]/Table1[[#This Row],[PCAT_Gee-pt/g-c3n4]]</f>
        <v>#DIV/0!</v>
      </c>
      <c r="Q60">
        <v>0.321332630340048</v>
      </c>
      <c r="R60">
        <v>4.9189806358303501E-2</v>
      </c>
      <c r="S60">
        <v>0.87582865554292899</v>
      </c>
      <c r="T60">
        <v>0.218957163885732</v>
      </c>
      <c r="U60">
        <v>5.7783803374549698E-2</v>
      </c>
      <c r="V60">
        <v>0.84536855376908604</v>
      </c>
    </row>
    <row r="61" spans="1:22" x14ac:dyDescent="0.25">
      <c r="A61">
        <v>323220</v>
      </c>
      <c r="B61" t="s">
        <v>140</v>
      </c>
      <c r="C61" t="s">
        <v>22</v>
      </c>
      <c r="E61">
        <v>0.5</v>
      </c>
      <c r="F61">
        <v>1</v>
      </c>
      <c r="G61">
        <v>3.5</v>
      </c>
      <c r="H61" s="1">
        <v>44352.95003472222</v>
      </c>
      <c r="I61" t="s">
        <v>141</v>
      </c>
      <c r="J61">
        <v>0.60234100000000002</v>
      </c>
      <c r="K61">
        <v>98.630660592374696</v>
      </c>
      <c r="L61">
        <v>0.12309242721343901</v>
      </c>
      <c r="M61">
        <v>4.7000199908861402E-3</v>
      </c>
      <c r="N61">
        <v>0.33550241978156797</v>
      </c>
      <c r="O61">
        <v>8.3875604945392104E-2</v>
      </c>
      <c r="P61" t="e">
        <f>Table1[[#This Row],[calc % H2 umol/h]]/Table1[[#This Row],[PCAT_Gee-pt/g-c3n4]]</f>
        <v>#DIV/0!</v>
      </c>
      <c r="Q61">
        <v>0.32692570255500503</v>
      </c>
      <c r="R61">
        <v>5.0946351117921902E-2</v>
      </c>
      <c r="S61">
        <v>0.89107321042425602</v>
      </c>
      <c r="T61">
        <v>0.22276830260606401</v>
      </c>
      <c r="U61">
        <v>5.9352620616937399E-2</v>
      </c>
      <c r="V61">
        <v>0.859968657239915</v>
      </c>
    </row>
    <row r="62" spans="1:22" x14ac:dyDescent="0.25">
      <c r="A62" t="s">
        <v>142</v>
      </c>
      <c r="P62" t="e">
        <f>SUBTOTAL(107,Table1[h2 umol/hg])</f>
        <v>#DIV/0!</v>
      </c>
      <c r="V62">
        <f>SUBTOTAL(109,Table1[calc % CO2 Avg])</f>
        <v>56.404132719975088</v>
      </c>
    </row>
    <row r="63" spans="1:22" ht="15.75" thickBot="1" x14ac:dyDescent="0.3"/>
    <row r="64" spans="1:22" ht="15.75" thickTop="1" x14ac:dyDescent="0.25">
      <c r="O64" s="2" t="e">
        <f>SUBTOTAL(101,Table1[h2 umol/hg])</f>
        <v>#DIV/0!</v>
      </c>
      <c r="P64" s="2" t="e">
        <f>SUBTOTAL(107,Table1[h2 umol/hg])</f>
        <v>#DIV/0!</v>
      </c>
      <c r="Q64" t="s">
        <v>144</v>
      </c>
      <c r="R64" t="s">
        <v>145</v>
      </c>
    </row>
    <row r="65" spans="15:18" x14ac:dyDescent="0.25">
      <c r="O65" t="e">
        <f>((P64*2)/O64)*100</f>
        <v>#DIV/0!</v>
      </c>
      <c r="R65" t="s">
        <v>146</v>
      </c>
    </row>
    <row r="67" spans="15:18" x14ac:dyDescent="0.25">
      <c r="Q67">
        <v>50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774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Gee</cp:lastModifiedBy>
  <dcterms:created xsi:type="dcterms:W3CDTF">2021-06-06T13:03:03Z</dcterms:created>
  <dcterms:modified xsi:type="dcterms:W3CDTF">2021-08-20T12:56:12Z</dcterms:modified>
</cp:coreProperties>
</file>