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temp_completed/"/>
    </mc:Choice>
  </mc:AlternateContent>
  <xr:revisionPtr revIDLastSave="10" documentId="8_{305B2253-D35A-46F5-A40D-64EBE2799521}" xr6:coauthVersionLast="47" xr6:coauthVersionMax="47" xr10:uidLastSave="{79E1B0F8-209B-4600-B3CD-5E8E06373B78}"/>
  <bookViews>
    <workbookView xWindow="3120" yWindow="3120" windowWidth="38700" windowHeight="15435" xr2:uid="{00000000-000D-0000-FFFF-FFFF00000000}"/>
  </bookViews>
  <sheets>
    <sheet name="797 (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N62" i="3"/>
  <c r="O62" i="3"/>
  <c r="U62" i="3"/>
  <c r="M65" i="3"/>
</calcChain>
</file>

<file path=xl/sharedStrings.xml><?xml version="1.0" encoding="utf-8"?>
<sst xmlns="http://schemas.openxmlformats.org/spreadsheetml/2006/main" count="202" uniqueCount="143">
  <si>
    <t>Total</t>
  </si>
  <si>
    <t>PlateAgilent 4_Vial15</t>
  </si>
  <si>
    <t>Complete</t>
  </si>
  <si>
    <t>140721_JCG_4plate_4hour_60</t>
  </si>
  <si>
    <t>PlateAgilent 4_Vial14</t>
  </si>
  <si>
    <t>140721_JCG_4plate_4hour_59</t>
  </si>
  <si>
    <t>PlateAgilent 4_Vial13</t>
  </si>
  <si>
    <t>140721_JCG_4plate_4hour_58</t>
  </si>
  <si>
    <t>PlateAgilent 4_Vial12</t>
  </si>
  <si>
    <t>140721_JCG_4plate_4hour_57</t>
  </si>
  <si>
    <t>PlateAgilent 4_Vial11</t>
  </si>
  <si>
    <t>140721_JCG_4plate_4hour_56</t>
  </si>
  <si>
    <t>PlateAgilent 4_Vial10</t>
  </si>
  <si>
    <t>140721_JCG_4plate_4hour_55</t>
  </si>
  <si>
    <t>PlateAgilent 4_Vial9</t>
  </si>
  <si>
    <t>140721_JCG_4plate_4hour_54</t>
  </si>
  <si>
    <t>PlateAgilent 4_Vial8</t>
  </si>
  <si>
    <t>140721_JCG_4plate_4hour_53</t>
  </si>
  <si>
    <t>PlateAgilent 4_Vial7</t>
  </si>
  <si>
    <t>140721_JCG_4plate_4hour_52</t>
  </si>
  <si>
    <t>PlateAgilent 4_Vial6</t>
  </si>
  <si>
    <t>140721_JCG_4plate_4hour_51</t>
  </si>
  <si>
    <t>PlateAgilent 4_Vial5</t>
  </si>
  <si>
    <t>140721_JCG_4plate_4hour_50</t>
  </si>
  <si>
    <t>PlateAgilent 4_Vial4</t>
  </si>
  <si>
    <t>140721_JCG_4plate_4hour_49</t>
  </si>
  <si>
    <t>PlateAgilent 4_Vial3</t>
  </si>
  <si>
    <t>140721_JCG_4plate_4hour_48</t>
  </si>
  <si>
    <t>PlateAgilent 4_Vial2</t>
  </si>
  <si>
    <t>140721_JCG_4plate_4hour_47</t>
  </si>
  <si>
    <t>PlateAgilent 4_Vial1</t>
  </si>
  <si>
    <t>140721_JCG_4plate_4hour_46</t>
  </si>
  <si>
    <t>PlateAgilent 3_Vial15</t>
  </si>
  <si>
    <t>140721_JCG_4plate_4hour_45</t>
  </si>
  <si>
    <t>PlateAgilent 3_Vial14</t>
  </si>
  <si>
    <t>140721_JCG_4plate_4hour_44</t>
  </si>
  <si>
    <t>PlateAgilent 3_Vial13</t>
  </si>
  <si>
    <t>140721_JCG_4plate_4hour_43</t>
  </si>
  <si>
    <t>PlateAgilent 3_Vial12</t>
  </si>
  <si>
    <t>140721_JCG_4plate_4hour_42</t>
  </si>
  <si>
    <t>PlateAgilent 3_Vial11</t>
  </si>
  <si>
    <t>140721_JCG_4plate_4hour_41</t>
  </si>
  <si>
    <t>PlateAgilent 3_Vial10</t>
  </si>
  <si>
    <t>140721_JCG_4plate_4hour_40</t>
  </si>
  <si>
    <t>PlateAgilent 3_Vial9</t>
  </si>
  <si>
    <t>140721_JCG_4plate_4hour_39</t>
  </si>
  <si>
    <t>PlateAgilent 3_Vial8</t>
  </si>
  <si>
    <t>140721_JCG_4plate_4hour_38</t>
  </si>
  <si>
    <t>PlateAgilent 3_Vial7</t>
  </si>
  <si>
    <t>140721_JCG_4plate_4hour_37</t>
  </si>
  <si>
    <t>PlateAgilent 3_Vial6</t>
  </si>
  <si>
    <t>140721_JCG_4plate_4hour_36</t>
  </si>
  <si>
    <t>PlateAgilent 3_Vial5</t>
  </si>
  <si>
    <t>140721_JCG_4plate_4hour_35</t>
  </si>
  <si>
    <t>PlateAgilent 3_Vial4</t>
  </si>
  <si>
    <t>140721_JCG_4plate_4hour_34</t>
  </si>
  <si>
    <t>PlateAgilent 3_Vial3</t>
  </si>
  <si>
    <t>140721_JCG_4plate_4hour_33</t>
  </si>
  <si>
    <t>PlateAgilent 3_Vial2</t>
  </si>
  <si>
    <t>140721_JCG_4plate_4hour_32</t>
  </si>
  <si>
    <t>PlateAgilent 3_Vial1</t>
  </si>
  <si>
    <t>140721_JCG_4plate_4hour_31</t>
  </si>
  <si>
    <t>PlateAgilent 2_Vial15</t>
  </si>
  <si>
    <t>140721_JCG_4plate_4hour_30</t>
  </si>
  <si>
    <t>PlateAgilent 2_Vial14</t>
  </si>
  <si>
    <t>140721_JCG_4plate_4hour_29</t>
  </si>
  <si>
    <t>PlateAgilent 2_Vial13</t>
  </si>
  <si>
    <t>140721_JCG_4plate_4hour_28</t>
  </si>
  <si>
    <t>PlateAgilent 2_Vial12</t>
  </si>
  <si>
    <t>140721_JCG_4plate_4hour_27</t>
  </si>
  <si>
    <t>PlateAgilent 2_Vial11</t>
  </si>
  <si>
    <t>140721_JCG_4plate_4hour_26</t>
  </si>
  <si>
    <t>PlateAgilent 2_Vial10</t>
  </si>
  <si>
    <t>140721_JCG_4plate_4hour_25</t>
  </si>
  <si>
    <t>PlateAgilent 2_Vial9</t>
  </si>
  <si>
    <t>140721_JCG_4plate_4hour_24</t>
  </si>
  <si>
    <t>PlateAgilent 2_Vial8</t>
  </si>
  <si>
    <t>140721_JCG_4plate_4hour_23</t>
  </si>
  <si>
    <t>PlateAgilent 2_Vial7</t>
  </si>
  <si>
    <t>140721_JCG_4plate_4hour_22</t>
  </si>
  <si>
    <t>PlateAgilent 2_Vial6</t>
  </si>
  <si>
    <t>140721_JCG_4plate_4hour_21</t>
  </si>
  <si>
    <t>PlateAgilent 2_Vial5</t>
  </si>
  <si>
    <t>140721_JCG_4plate_4hour_20</t>
  </si>
  <si>
    <t>PlateAgilent 2_Vial4</t>
  </si>
  <si>
    <t>140721_JCG_4plate_4hour_19</t>
  </si>
  <si>
    <t>PlateAgilent 2_Vial3</t>
  </si>
  <si>
    <t>140721_JCG_4plate_4hour_18</t>
  </si>
  <si>
    <t>PlateAgilent 2_Vial2</t>
  </si>
  <si>
    <t>140721_JCG_4plate_4hour_17</t>
  </si>
  <si>
    <t>PlateAgilent 2_Vial1</t>
  </si>
  <si>
    <t>140721_JCG_4plate_4hour_16</t>
  </si>
  <si>
    <t>PlateAgilent 1_Vial15</t>
  </si>
  <si>
    <t>140721_JCG_4plate_4hour_15</t>
  </si>
  <si>
    <t>PlateAgilent 1_Vial14</t>
  </si>
  <si>
    <t>140721_JCG_4plate_4hour_14</t>
  </si>
  <si>
    <t>PlateAgilent 1_Vial13</t>
  </si>
  <si>
    <t>140721_JCG_4plate_4hour_13</t>
  </si>
  <si>
    <t>PlateAgilent 1_Vial12</t>
  </si>
  <si>
    <t>140721_JCG_4plate_4hour_12</t>
  </si>
  <si>
    <t>PlateAgilent 1_Vial11</t>
  </si>
  <si>
    <t>140721_JCG_4plate_4hour_11</t>
  </si>
  <si>
    <t>PlateAgilent 1_Vial10</t>
  </si>
  <si>
    <t>140721_JCG_4plate_4hour_10</t>
  </si>
  <si>
    <t>PlateAgilent 1_Vial9</t>
  </si>
  <si>
    <t>140721_JCG_4plate_4hour_9</t>
  </si>
  <si>
    <t>PlateAgilent 1_Vial8</t>
  </si>
  <si>
    <t>140721_JCG_4plate_4hour_8</t>
  </si>
  <si>
    <t>PlateAgilent 1_Vial7</t>
  </si>
  <si>
    <t>140721_JCG_4plate_4hour_7</t>
  </si>
  <si>
    <t>PlateAgilent 1_Vial6</t>
  </si>
  <si>
    <t>140721_JCG_4plate_4hour_6</t>
  </si>
  <si>
    <t>PlateAgilent 1_Vial5</t>
  </si>
  <si>
    <t>140721_JCG_4plate_4hour_5</t>
  </si>
  <si>
    <t>PlateAgilent 1_Vial4</t>
  </si>
  <si>
    <t>140721_JCG_4plate_4hour_4</t>
  </si>
  <si>
    <t>PlateAgilent 1_Vial3</t>
  </si>
  <si>
    <t>140721_JCG_4plate_4hour_3</t>
  </si>
  <si>
    <t>PlateAgilent 1_Vial2</t>
  </si>
  <si>
    <t>140721_JCG_4plate_4hour_2</t>
  </si>
  <si>
    <t>PlateAgilent 1_Vial1</t>
  </si>
  <si>
    <t>140721_JCG_4plate_4hour_1</t>
  </si>
  <si>
    <t>calc % CO2 Avg</t>
  </si>
  <si>
    <t>calc % Ar Avg</t>
  </si>
  <si>
    <t>calc % O2 umol/h</t>
  </si>
  <si>
    <t>calc % O2 umol</t>
  </si>
  <si>
    <t>calc % O2 2STD</t>
  </si>
  <si>
    <t>calc % O2 Avg</t>
  </si>
  <si>
    <t>h2 umol/gh</t>
  </si>
  <si>
    <t>calc % H2 umol/h</t>
  </si>
  <si>
    <t>calc % H2 umol</t>
  </si>
  <si>
    <t>calc % H2 2STD</t>
  </si>
  <si>
    <t>calc % H2 Avg</t>
  </si>
  <si>
    <t>calc % N2 Avg</t>
  </si>
  <si>
    <t>Baratron Avg</t>
  </si>
  <si>
    <t>sample_name</t>
  </si>
  <si>
    <t>form_datetime</t>
  </si>
  <si>
    <t>Rhodamine B (1g/L)</t>
  </si>
  <si>
    <t>PCAT_Gee-T/M/W</t>
  </si>
  <si>
    <t>PCAT_Gee-pt/g-c3n4</t>
  </si>
  <si>
    <t>form_status</t>
  </si>
  <si>
    <t>form_name</t>
  </si>
  <si>
    <t>form_id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</si>
</sst>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O2 evol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'797 (2)'!$R$2:$R$61</c:f>
              <c:numCache>
                <c:formatCode>General</c:formatCode>
                <c:ptCount val="60"/>
                <c:pt idx="0">
                  <c:v>7.0651688438603601</c:v>
                </c:pt>
                <c:pt idx="1">
                  <c:v>7.4479032962930702</c:v>
                </c:pt>
                <c:pt idx="2">
                  <c:v>7.5405937419783902</c:v>
                </c:pt>
                <c:pt idx="3">
                  <c:v>7.8207732896087903</c:v>
                </c:pt>
                <c:pt idx="4">
                  <c:v>7.7490637684452199</c:v>
                </c:pt>
                <c:pt idx="5">
                  <c:v>7.6386351438701299</c:v>
                </c:pt>
                <c:pt idx="6">
                  <c:v>7.7479662110508798</c:v>
                </c:pt>
                <c:pt idx="7">
                  <c:v>7.70613356540089</c:v>
                </c:pt>
                <c:pt idx="8">
                  <c:v>7.7866815686255899</c:v>
                </c:pt>
                <c:pt idx="9">
                  <c:v>7.7678592080784599</c:v>
                </c:pt>
                <c:pt idx="10">
                  <c:v>7.7194815707962796</c:v>
                </c:pt>
                <c:pt idx="11">
                  <c:v>7.8656200928367097</c:v>
                </c:pt>
                <c:pt idx="12">
                  <c:v>6.8088569222996096</c:v>
                </c:pt>
                <c:pt idx="13">
                  <c:v>6.7253181191743403</c:v>
                </c:pt>
                <c:pt idx="14">
                  <c:v>6.3895317045500004</c:v>
                </c:pt>
                <c:pt idx="15">
                  <c:v>6.1268239537645197</c:v>
                </c:pt>
                <c:pt idx="16">
                  <c:v>6.0179831113276201</c:v>
                </c:pt>
                <c:pt idx="17">
                  <c:v>5.9533640983459701</c:v>
                </c:pt>
                <c:pt idx="18">
                  <c:v>5.8669383656560798</c:v>
                </c:pt>
                <c:pt idx="19">
                  <c:v>5.5219199822957004</c:v>
                </c:pt>
                <c:pt idx="20">
                  <c:v>5.5657631905814098</c:v>
                </c:pt>
                <c:pt idx="21">
                  <c:v>5.3880148908390098</c:v>
                </c:pt>
                <c:pt idx="22">
                  <c:v>5.5131906539216704</c:v>
                </c:pt>
                <c:pt idx="23">
                  <c:v>5.1942205099449801</c:v>
                </c:pt>
                <c:pt idx="24">
                  <c:v>5.1986842784261098</c:v>
                </c:pt>
                <c:pt idx="25">
                  <c:v>5.3050486255338001</c:v>
                </c:pt>
                <c:pt idx="26">
                  <c:v>5.4685687726899301</c:v>
                </c:pt>
                <c:pt idx="27">
                  <c:v>5.48363789883149</c:v>
                </c:pt>
                <c:pt idx="28">
                  <c:v>5.4965814390141903</c:v>
                </c:pt>
                <c:pt idx="29">
                  <c:v>5.4897302694146903</c:v>
                </c:pt>
                <c:pt idx="30">
                  <c:v>5.3732128567766999</c:v>
                </c:pt>
                <c:pt idx="31">
                  <c:v>5.5086620933406998</c:v>
                </c:pt>
                <c:pt idx="32">
                  <c:v>5.4180084051165904</c:v>
                </c:pt>
                <c:pt idx="33">
                  <c:v>5.5559218574931002</c:v>
                </c:pt>
                <c:pt idx="34">
                  <c:v>5.5569028796612301</c:v>
                </c:pt>
                <c:pt idx="35">
                  <c:v>5.6227682482404902</c:v>
                </c:pt>
                <c:pt idx="36">
                  <c:v>5.7595314560716098</c:v>
                </c:pt>
                <c:pt idx="37">
                  <c:v>5.5718980250088199</c:v>
                </c:pt>
                <c:pt idx="38">
                  <c:v>5.51171254908978</c:v>
                </c:pt>
                <c:pt idx="39">
                  <c:v>5.7268902907068799</c:v>
                </c:pt>
                <c:pt idx="40">
                  <c:v>5.0987159625625598</c:v>
                </c:pt>
                <c:pt idx="41">
                  <c:v>5.2930597637461503</c:v>
                </c:pt>
                <c:pt idx="42">
                  <c:v>5.2538104717008496</c:v>
                </c:pt>
                <c:pt idx="43">
                  <c:v>5.5375018142029004</c:v>
                </c:pt>
                <c:pt idx="44">
                  <c:v>5.5601336528653</c:v>
                </c:pt>
                <c:pt idx="45">
                  <c:v>5.3560160104257699</c:v>
                </c:pt>
                <c:pt idx="46">
                  <c:v>5.2709362835412499</c:v>
                </c:pt>
                <c:pt idx="47">
                  <c:v>5.4294351497558901</c:v>
                </c:pt>
                <c:pt idx="48">
                  <c:v>5.5970629096396403</c:v>
                </c:pt>
                <c:pt idx="49">
                  <c:v>5.4592932309983198</c:v>
                </c:pt>
                <c:pt idx="50">
                  <c:v>5.2890449545105103</c:v>
                </c:pt>
                <c:pt idx="51">
                  <c:v>5.5005385623608598</c:v>
                </c:pt>
                <c:pt idx="52">
                  <c:v>5.5348256331336598</c:v>
                </c:pt>
                <c:pt idx="53">
                  <c:v>5.4892796564847597</c:v>
                </c:pt>
                <c:pt idx="54">
                  <c:v>5.4759551126866004</c:v>
                </c:pt>
                <c:pt idx="55">
                  <c:v>5.4774394474808501</c:v>
                </c:pt>
                <c:pt idx="56">
                  <c:v>5.4856531026081399</c:v>
                </c:pt>
                <c:pt idx="57">
                  <c:v>5.4541541625424896</c:v>
                </c:pt>
                <c:pt idx="58">
                  <c:v>5.4308392616839196</c:v>
                </c:pt>
                <c:pt idx="59">
                  <c:v>5.2926924403326199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45-4F24-9EF1-FFC6291A0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981856"/>
        <c:axId val="1793983520"/>
      </c:scatterChart>
      <c:valAx>
        <c:axId val="179398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83520"/>
        <c:crosses val="autoZero"/>
        <c:crossBetween val="midCat"/>
      </c:valAx>
      <c:valAx>
        <c:axId val="179398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O2 evol umol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98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1181100</xdr:colOff>
      <xdr:row>62</xdr:row>
      <xdr:rowOff>109537</xdr:rowOff>
    </xdr:from>
    <xdr:to>
      <xdr:col>19</xdr:col>
      <xdr:colOff>171450</xdr:colOff>
      <xdr:row>76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C205AC-DDC3-4018-B581-94EA14780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BD072-F50A-4FC4-9C0E-B9542B447AF8}" name="Table15" displayName="Table15" ref="A1:U62" totalsRowCount="1">
  <autoFilter ref="A1:U61" xr:uid="{00000000-0009-0000-0100-000001000000}"/>
  <tableColumns count="21">
    <tableColumn id="1" xr3:uid="{0CA95C38-E7AF-4D5F-9B78-FDB2B93543A5}" name="form_id" totalsRowLabel="Total"/>
    <tableColumn id="2" xr3:uid="{211109EF-8432-41D0-AAEA-8D741F43AECA}" name="form_name"/>
    <tableColumn id="3" xr3:uid="{67173355-5AE4-45EB-8B4E-4ECC618845E1}" name="form_status"/>
    <tableColumn id="4" xr3:uid="{66DD6DFE-FF20-4BDF-99DD-9C4ECAF8CE30}" name="PCAT_Gee-pt/g-c3n4"/>
    <tableColumn id="5" xr3:uid="{8963414C-7BAD-457C-9F42-EAF6EEF75449}" name="PCAT_Gee-T/M/W"/>
    <tableColumn id="6" xr3:uid="{ECBEB59A-DA91-41CE-919A-260884AAD6E1}" name="Rhodamine B (1g/L)"/>
    <tableColumn id="7" xr3:uid="{2A2BA19C-1C96-4500-A167-172609E7DE9F}" name="form_datetime" dataDxfId="1"/>
    <tableColumn id="8" xr3:uid="{F8EBE955-1553-4DBE-8904-0A61238FE9E9}" name="sample_name"/>
    <tableColumn id="9" xr3:uid="{431B2D05-F1F1-491A-8CFF-DD05D0233F77}" name="Baratron Avg"/>
    <tableColumn id="10" xr3:uid="{96A06744-5CBE-4B32-8F89-B1006EACD24B}" name="calc % N2 Avg"/>
    <tableColumn id="11" xr3:uid="{29C3D3A5-71D2-497D-9FE1-1380FEF77C03}" name="calc % H2 Avg"/>
    <tableColumn id="12" xr3:uid="{68BB5452-D774-43F0-B5D5-F7C1A2812477}" name="calc % H2 2STD"/>
    <tableColumn id="13" xr3:uid="{6BF25A44-037A-4D3F-ACAA-CDD41485FE81}" name="calc % H2 umol"/>
    <tableColumn id="14" xr3:uid="{C84D4A36-441B-437E-9C93-6290A963B40B}" name="calc % H2 umol/h" totalsRowFunction="average"/>
    <tableColumn id="21" xr3:uid="{B136830C-4CC7-4BDC-9285-4E4A30263533}" name="h2 umol/gh" totalsRowFunction="stdDev" dataDxfId="0">
      <calculatedColumnFormula>Table15[[#This Row],[calc % H2 umol/h]]/Table15[[#This Row],[PCAT_Gee-pt/g-c3n4]]</calculatedColumnFormula>
    </tableColumn>
    <tableColumn id="15" xr3:uid="{B05F001B-95C0-4C21-8AA6-B354913CCDDC}" name="calc % O2 Avg"/>
    <tableColumn id="16" xr3:uid="{7F3994B5-37D2-43FF-8221-AB543ECD857C}" name="calc % O2 2STD"/>
    <tableColumn id="17" xr3:uid="{26A5D8D5-2717-4EFE-8422-4F731ABF61DA}" name="calc % O2 umol"/>
    <tableColumn id="18" xr3:uid="{38888576-72FA-454F-A2DE-B726319254A3}" name="calc % O2 umol/h"/>
    <tableColumn id="19" xr3:uid="{6CFF7A9E-FC65-4646-B279-2B0E5631B581}" name="calc % Ar Avg"/>
    <tableColumn id="20" xr3:uid="{C6EF4D86-AC5A-4178-9FB0-89464FFE4C24}" name="calc % CO2 Av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B016-D4FC-46EB-A40D-379F64B76166}">
  <dimension ref="A1:U65"/>
  <sheetViews>
    <sheetView tabSelected="1" topLeftCell="F4" workbookViewId="0">
      <selection activeCell="F42" sqref="F42"/>
    </sheetView>
  </sheetViews>
  <sheetFormatPr defaultRowHeight="15" x14ac:dyDescent="0.25"/>
  <cols>
    <col min="1" max="1" width="10.140625" customWidth="1"/>
    <col min="2" max="2" width="13.42578125" customWidth="1"/>
    <col min="3" max="3" width="13.7109375" customWidth="1"/>
    <col min="4" max="4" width="21.5703125" customWidth="1"/>
    <col min="5" max="5" width="19.7109375" customWidth="1"/>
    <col min="6" max="6" width="20.42578125" customWidth="1"/>
    <col min="7" max="7" width="16.5703125" customWidth="1"/>
    <col min="8" max="8" width="15.5703125" customWidth="1"/>
    <col min="9" max="9" width="14.42578125" customWidth="1"/>
    <col min="10" max="10" width="15" customWidth="1"/>
    <col min="11" max="11" width="14.85546875" customWidth="1"/>
    <col min="12" max="12" width="15.85546875" customWidth="1"/>
    <col min="13" max="13" width="16.140625" customWidth="1"/>
    <col min="14" max="15" width="18.140625" customWidth="1"/>
    <col min="16" max="16" width="15" customWidth="1"/>
    <col min="17" max="17" width="16" customWidth="1"/>
    <col min="18" max="18" width="16.28515625" customWidth="1"/>
    <col min="19" max="19" width="18.28515625" customWidth="1"/>
    <col min="20" max="20" width="14.5703125" customWidth="1"/>
    <col min="21" max="21" width="16.140625" customWidth="1"/>
  </cols>
  <sheetData>
    <row r="1" spans="1:21" x14ac:dyDescent="0.25">
      <c r="A1" t="s">
        <v>142</v>
      </c>
      <c r="B1" t="s">
        <v>141</v>
      </c>
      <c r="C1" t="s">
        <v>140</v>
      </c>
      <c r="D1" t="s">
        <v>139</v>
      </c>
      <c r="E1" t="s">
        <v>138</v>
      </c>
      <c r="F1" t="s">
        <v>137</v>
      </c>
      <c r="G1" t="s">
        <v>136</v>
      </c>
      <c r="H1" t="s">
        <v>135</v>
      </c>
      <c r="I1" t="s">
        <v>134</v>
      </c>
      <c r="J1" t="s">
        <v>133</v>
      </c>
      <c r="K1" t="s">
        <v>132</v>
      </c>
      <c r="L1" t="s">
        <v>131</v>
      </c>
      <c r="M1" t="s">
        <v>130</v>
      </c>
      <c r="N1" t="s">
        <v>129</v>
      </c>
      <c r="O1" t="s">
        <v>128</v>
      </c>
      <c r="P1" t="s">
        <v>127</v>
      </c>
      <c r="Q1" t="s">
        <v>126</v>
      </c>
      <c r="R1" t="s">
        <v>125</v>
      </c>
      <c r="S1" t="s">
        <v>124</v>
      </c>
      <c r="T1" t="s">
        <v>123</v>
      </c>
      <c r="U1" t="s">
        <v>122</v>
      </c>
    </row>
    <row r="2" spans="1:21" x14ac:dyDescent="0.25">
      <c r="A2">
        <v>324010</v>
      </c>
      <c r="B2" t="s">
        <v>121</v>
      </c>
      <c r="C2" t="s">
        <v>2</v>
      </c>
      <c r="D2">
        <v>5.0099999999999997E-3</v>
      </c>
      <c r="E2">
        <v>4</v>
      </c>
      <c r="F2">
        <v>1</v>
      </c>
      <c r="G2" s="2">
        <v>44391.988645833335</v>
      </c>
      <c r="H2" t="s">
        <v>120</v>
      </c>
      <c r="I2">
        <v>0.69436600000000004</v>
      </c>
      <c r="J2">
        <v>91.191706581004794</v>
      </c>
      <c r="K2">
        <v>4.4686376060735098</v>
      </c>
      <c r="L2">
        <v>5.9206711067825601E-2</v>
      </c>
      <c r="M2">
        <v>12.1797803805178</v>
      </c>
      <c r="N2">
        <v>3.0449450951294699</v>
      </c>
      <c r="O2">
        <f>Table15[[#This Row],[calc % H2 umol/h]]/Table15[[#This Row],[PCAT_Gee-pt/g-c3n4]]</f>
        <v>607.77347208173057</v>
      </c>
      <c r="P2">
        <v>2.59213862668933</v>
      </c>
      <c r="Q2">
        <v>0.17625227328392301</v>
      </c>
      <c r="R2">
        <v>7.0651688438603601</v>
      </c>
      <c r="S2">
        <v>1.76629221096509</v>
      </c>
      <c r="T2">
        <v>0.137352896863942</v>
      </c>
      <c r="U2">
        <v>1.61016428936842</v>
      </c>
    </row>
    <row r="3" spans="1:21" x14ac:dyDescent="0.25">
      <c r="A3">
        <v>324011</v>
      </c>
      <c r="B3" t="s">
        <v>119</v>
      </c>
      <c r="C3" t="s">
        <v>2</v>
      </c>
      <c r="D3">
        <v>4.7299999999999998E-3</v>
      </c>
      <c r="E3">
        <v>4</v>
      </c>
      <c r="F3">
        <v>1</v>
      </c>
      <c r="G3" s="2">
        <v>44392.004259259258</v>
      </c>
      <c r="H3" t="s">
        <v>118</v>
      </c>
      <c r="I3">
        <v>0.68949474999999905</v>
      </c>
      <c r="J3">
        <v>90.875134634640503</v>
      </c>
      <c r="K3">
        <v>4.7933243969585897</v>
      </c>
      <c r="L3">
        <v>4.70273408937254E-2</v>
      </c>
      <c r="M3">
        <v>13.064751182370401</v>
      </c>
      <c r="N3">
        <v>3.26618779559261</v>
      </c>
      <c r="O3">
        <f>Table15[[#This Row],[calc % H2 umol/h]]/Table15[[#This Row],[PCAT_Gee-pt/g-c3n4]]</f>
        <v>690.52596101323684</v>
      </c>
      <c r="P3">
        <v>2.7325600065375601</v>
      </c>
      <c r="Q3">
        <v>0.174840829876515</v>
      </c>
      <c r="R3">
        <v>7.4479032962930702</v>
      </c>
      <c r="S3">
        <v>1.86197582407326</v>
      </c>
      <c r="T3">
        <v>0.13376157928329699</v>
      </c>
      <c r="U3">
        <v>1.46521938257999</v>
      </c>
    </row>
    <row r="4" spans="1:21" x14ac:dyDescent="0.25">
      <c r="A4">
        <v>324012</v>
      </c>
      <c r="B4" t="s">
        <v>117</v>
      </c>
      <c r="C4" t="s">
        <v>2</v>
      </c>
      <c r="D4">
        <v>4.7099999999999998E-3</v>
      </c>
      <c r="E4">
        <v>4</v>
      </c>
      <c r="F4">
        <v>1</v>
      </c>
      <c r="G4" s="2">
        <v>44392.019768518519</v>
      </c>
      <c r="H4" t="s">
        <v>116</v>
      </c>
      <c r="I4">
        <v>0.68043100000000001</v>
      </c>
      <c r="J4">
        <v>90.780663223828199</v>
      </c>
      <c r="K4">
        <v>4.8500053800928704</v>
      </c>
      <c r="L4">
        <v>3.0415840703905399E-2</v>
      </c>
      <c r="M4">
        <v>13.2192416528863</v>
      </c>
      <c r="N4">
        <v>3.3048104132215901</v>
      </c>
      <c r="O4">
        <f>Table15[[#This Row],[calc % H2 umol/h]]/Table15[[#This Row],[PCAT_Gee-pt/g-c3n4]]</f>
        <v>701.65826183048625</v>
      </c>
      <c r="P4">
        <v>2.7665671887997001</v>
      </c>
      <c r="Q4">
        <v>0.17737645030143301</v>
      </c>
      <c r="R4">
        <v>7.5405937419783902</v>
      </c>
      <c r="S4">
        <v>1.88514843549459</v>
      </c>
      <c r="T4">
        <v>0.132469942186487</v>
      </c>
      <c r="U4">
        <v>1.47029426509266</v>
      </c>
    </row>
    <row r="5" spans="1:21" x14ac:dyDescent="0.25">
      <c r="A5">
        <v>324013</v>
      </c>
      <c r="B5" t="s">
        <v>115</v>
      </c>
      <c r="C5" t="s">
        <v>2</v>
      </c>
      <c r="D5">
        <v>4.9899999999999996E-3</v>
      </c>
      <c r="E5">
        <v>4</v>
      </c>
      <c r="F5">
        <v>1</v>
      </c>
      <c r="G5" s="2">
        <v>44392.035254629627</v>
      </c>
      <c r="H5" t="s">
        <v>114</v>
      </c>
      <c r="I5">
        <v>0.68043100000000001</v>
      </c>
      <c r="J5">
        <v>90.575792108215893</v>
      </c>
      <c r="K5">
        <v>4.9252862976504099</v>
      </c>
      <c r="L5">
        <v>2.0510330728229598E-2</v>
      </c>
      <c r="M5">
        <v>13.424428361571</v>
      </c>
      <c r="N5">
        <v>3.3561070903927499</v>
      </c>
      <c r="O5">
        <f>Table15[[#This Row],[calc % H2 umol/h]]/Table15[[#This Row],[PCAT_Gee-pt/g-c3n4]]</f>
        <v>672.5665511809118</v>
      </c>
      <c r="P5">
        <v>2.8693622166145301</v>
      </c>
      <c r="Q5">
        <v>0.181584908104616</v>
      </c>
      <c r="R5">
        <v>7.8207732896087903</v>
      </c>
      <c r="S5">
        <v>1.95519332240219</v>
      </c>
      <c r="T5">
        <v>0.12969033238377201</v>
      </c>
      <c r="U5">
        <v>1.49986904513536</v>
      </c>
    </row>
    <row r="6" spans="1:21" x14ac:dyDescent="0.25">
      <c r="A6">
        <v>324014</v>
      </c>
      <c r="B6" t="s">
        <v>113</v>
      </c>
      <c r="C6" t="s">
        <v>2</v>
      </c>
      <c r="D6">
        <v>5.0699999999999999E-3</v>
      </c>
      <c r="E6">
        <v>4</v>
      </c>
      <c r="F6">
        <v>1</v>
      </c>
      <c r="G6" s="2">
        <v>44392.050625000003</v>
      </c>
      <c r="H6" t="s">
        <v>112</v>
      </c>
      <c r="I6">
        <v>0.68320599999999998</v>
      </c>
      <c r="J6">
        <v>90.781791774830197</v>
      </c>
      <c r="K6">
        <v>4.7721326424538102</v>
      </c>
      <c r="L6">
        <v>1.86111430985175E-2</v>
      </c>
      <c r="M6">
        <v>13.0069906435889</v>
      </c>
      <c r="N6">
        <v>3.25174766089724</v>
      </c>
      <c r="O6">
        <f>Table15[[#This Row],[calc % H2 umol/h]]/Table15[[#This Row],[PCAT_Gee-pt/g-c3n4]]</f>
        <v>641.37034731700987</v>
      </c>
      <c r="P6">
        <v>2.84305272227442</v>
      </c>
      <c r="Q6">
        <v>0.181320386767406</v>
      </c>
      <c r="R6">
        <v>7.7490637684452199</v>
      </c>
      <c r="S6">
        <v>1.9372659421113001</v>
      </c>
      <c r="T6">
        <v>0.126020940890328</v>
      </c>
      <c r="U6">
        <v>1.4770019195511399</v>
      </c>
    </row>
    <row r="7" spans="1:21" x14ac:dyDescent="0.25">
      <c r="A7">
        <v>324015</v>
      </c>
      <c r="B7" t="s">
        <v>111</v>
      </c>
      <c r="C7" t="s">
        <v>2</v>
      </c>
      <c r="D7">
        <v>5.0200000000000002E-3</v>
      </c>
      <c r="E7">
        <v>4</v>
      </c>
      <c r="F7">
        <v>1</v>
      </c>
      <c r="G7" s="2">
        <v>44392.066041666665</v>
      </c>
      <c r="H7" t="s">
        <v>110</v>
      </c>
      <c r="I7">
        <v>0.67761099999999996</v>
      </c>
      <c r="J7">
        <v>90.572440859582798</v>
      </c>
      <c r="K7">
        <v>5.0490010081814702</v>
      </c>
      <c r="L7">
        <v>2.1025726915327302E-2</v>
      </c>
      <c r="M7">
        <v>13.761626885358099</v>
      </c>
      <c r="N7">
        <v>3.44040672133954</v>
      </c>
      <c r="O7">
        <f>Table15[[#This Row],[calc % H2 umol/h]]/Table15[[#This Row],[PCAT_Gee-pt/g-c3n4]]</f>
        <v>685.33998433058559</v>
      </c>
      <c r="P7">
        <v>2.8025375824979601</v>
      </c>
      <c r="Q7">
        <v>0.179943030010146</v>
      </c>
      <c r="R7">
        <v>7.6386351438701299</v>
      </c>
      <c r="S7">
        <v>1.90965878596753</v>
      </c>
      <c r="T7">
        <v>0.123499224831566</v>
      </c>
      <c r="U7">
        <v>1.4525213249061399</v>
      </c>
    </row>
    <row r="8" spans="1:21" x14ac:dyDescent="0.25">
      <c r="A8">
        <v>324016</v>
      </c>
      <c r="B8" t="s">
        <v>109</v>
      </c>
      <c r="C8" t="s">
        <v>2</v>
      </c>
      <c r="D8">
        <v>4.8199999999999996E-3</v>
      </c>
      <c r="E8">
        <v>4</v>
      </c>
      <c r="F8">
        <v>1</v>
      </c>
      <c r="G8" s="2">
        <v>44392.081493055557</v>
      </c>
      <c r="H8" t="s">
        <v>108</v>
      </c>
      <c r="I8">
        <v>0.67204600000000003</v>
      </c>
      <c r="J8">
        <v>90.573939487712707</v>
      </c>
      <c r="K8">
        <v>5.00052460320292</v>
      </c>
      <c r="L8">
        <v>2.04614331931962E-2</v>
      </c>
      <c r="M8">
        <v>13.6294989263862</v>
      </c>
      <c r="N8">
        <v>3.4073747315965499</v>
      </c>
      <c r="O8">
        <f>Table15[[#This Row],[calc % H2 umol/h]]/Table15[[#This Row],[PCAT_Gee-pt/g-c3n4]]</f>
        <v>706.92421817355807</v>
      </c>
      <c r="P8">
        <v>2.8426500396238299</v>
      </c>
      <c r="Q8">
        <v>0.18364905292755401</v>
      </c>
      <c r="R8">
        <v>7.7479662110508798</v>
      </c>
      <c r="S8">
        <v>1.9369915527627199</v>
      </c>
      <c r="T8">
        <v>0.12259423928619199</v>
      </c>
      <c r="U8">
        <v>1.4602916301743001</v>
      </c>
    </row>
    <row r="9" spans="1:21" x14ac:dyDescent="0.25">
      <c r="A9">
        <v>324017</v>
      </c>
      <c r="B9" t="s">
        <v>107</v>
      </c>
      <c r="C9" t="s">
        <v>2</v>
      </c>
      <c r="D9">
        <v>5.0099999999999997E-3</v>
      </c>
      <c r="E9">
        <v>4</v>
      </c>
      <c r="F9">
        <v>1</v>
      </c>
      <c r="G9" s="2">
        <v>44392.09679398148</v>
      </c>
      <c r="H9" t="s">
        <v>106</v>
      </c>
      <c r="I9">
        <v>0.66927099999999995</v>
      </c>
      <c r="J9">
        <v>90.544260543895604</v>
      </c>
      <c r="K9">
        <v>5.0492107206614403</v>
      </c>
      <c r="L9">
        <v>2.56925235211286E-2</v>
      </c>
      <c r="M9">
        <v>13.762198480590101</v>
      </c>
      <c r="N9">
        <v>3.4405496201475301</v>
      </c>
      <c r="O9">
        <f>Table15[[#This Row],[calc % H2 umol/h]]/Table15[[#This Row],[PCAT_Gee-pt/g-c3n4]]</f>
        <v>686.7364511272516</v>
      </c>
      <c r="P9">
        <v>2.82730206719142</v>
      </c>
      <c r="Q9">
        <v>0.18566264954030301</v>
      </c>
      <c r="R9">
        <v>7.70613356540089</v>
      </c>
      <c r="S9">
        <v>1.9265333913502201</v>
      </c>
      <c r="T9">
        <v>0.12134584005655399</v>
      </c>
      <c r="U9">
        <v>1.45788082819498</v>
      </c>
    </row>
    <row r="10" spans="1:21" x14ac:dyDescent="0.25">
      <c r="A10">
        <v>324018</v>
      </c>
      <c r="B10" t="s">
        <v>105</v>
      </c>
      <c r="C10" t="s">
        <v>2</v>
      </c>
      <c r="D10">
        <v>5.0499999999999998E-3</v>
      </c>
      <c r="E10">
        <v>4</v>
      </c>
      <c r="F10">
        <v>1</v>
      </c>
      <c r="G10" s="2">
        <v>44392.11209490741</v>
      </c>
      <c r="H10" t="s">
        <v>104</v>
      </c>
      <c r="I10">
        <v>0.68043100000000001</v>
      </c>
      <c r="J10">
        <v>90.498327920921795</v>
      </c>
      <c r="K10">
        <v>5.0660136722968998</v>
      </c>
      <c r="L10">
        <v>3.3779184634432698E-2</v>
      </c>
      <c r="M10">
        <v>13.807996837652301</v>
      </c>
      <c r="N10">
        <v>3.45199920941308</v>
      </c>
      <c r="O10">
        <f>Table15[[#This Row],[calc % H2 umol/h]]/Table15[[#This Row],[PCAT_Gee-pt/g-c3n4]]</f>
        <v>683.5641998837782</v>
      </c>
      <c r="P10">
        <v>2.8568543107507298</v>
      </c>
      <c r="Q10">
        <v>0.18841130264716199</v>
      </c>
      <c r="R10">
        <v>7.7866815686255899</v>
      </c>
      <c r="S10">
        <v>1.9466703921563899</v>
      </c>
      <c r="T10">
        <v>0.119986025995433</v>
      </c>
      <c r="U10">
        <v>1.4588180700351201</v>
      </c>
    </row>
    <row r="11" spans="1:21" x14ac:dyDescent="0.25">
      <c r="A11">
        <v>324019</v>
      </c>
      <c r="B11" t="s">
        <v>103</v>
      </c>
      <c r="C11" t="s">
        <v>2</v>
      </c>
      <c r="D11">
        <v>4.9500000000000004E-3</v>
      </c>
      <c r="E11">
        <v>4</v>
      </c>
      <c r="F11">
        <v>1</v>
      </c>
      <c r="G11" s="2">
        <v>44392.127488425926</v>
      </c>
      <c r="H11" t="s">
        <v>102</v>
      </c>
      <c r="I11">
        <v>0.67486599999999997</v>
      </c>
      <c r="J11">
        <v>90.757698361485495</v>
      </c>
      <c r="K11">
        <v>4.8197874396800602</v>
      </c>
      <c r="L11">
        <v>3.2601661447172699E-2</v>
      </c>
      <c r="M11">
        <v>13.136879217123001</v>
      </c>
      <c r="N11">
        <v>3.2842198042807702</v>
      </c>
      <c r="O11">
        <f>Table15[[#This Row],[calc % H2 umol/h]]/Table15[[#This Row],[PCAT_Gee-pt/g-c3n4]]</f>
        <v>663.4787483395495</v>
      </c>
      <c r="P11">
        <v>2.8499485780077598</v>
      </c>
      <c r="Q11">
        <v>0.18257018324886801</v>
      </c>
      <c r="R11">
        <v>7.7678592080784599</v>
      </c>
      <c r="S11">
        <v>1.9419648020196101</v>
      </c>
      <c r="T11">
        <v>0.11905007200685699</v>
      </c>
      <c r="U11">
        <v>1.4535155488197999</v>
      </c>
    </row>
    <row r="12" spans="1:21" x14ac:dyDescent="0.25">
      <c r="A12">
        <v>324020</v>
      </c>
      <c r="B12" t="s">
        <v>101</v>
      </c>
      <c r="C12" t="s">
        <v>2</v>
      </c>
      <c r="D12">
        <v>4.7600000000000003E-3</v>
      </c>
      <c r="E12">
        <v>4</v>
      </c>
      <c r="F12">
        <v>1</v>
      </c>
      <c r="G12" s="2">
        <v>44392.142835648148</v>
      </c>
      <c r="H12" t="s">
        <v>100</v>
      </c>
      <c r="I12">
        <v>0.66927099999999995</v>
      </c>
      <c r="J12">
        <v>90.715333943494997</v>
      </c>
      <c r="K12">
        <v>4.8939179010299201</v>
      </c>
      <c r="L12">
        <v>4.4060477632061099E-2</v>
      </c>
      <c r="M12">
        <v>13.3389302264778</v>
      </c>
      <c r="N12">
        <v>3.3347325566194601</v>
      </c>
      <c r="O12">
        <f>Table15[[#This Row],[calc % H2 umol/h]]/Table15[[#This Row],[PCAT_Gee-pt/g-c3n4]]</f>
        <v>700.57406651669328</v>
      </c>
      <c r="P12">
        <v>2.8321993146796598</v>
      </c>
      <c r="Q12">
        <v>0.180565236888695</v>
      </c>
      <c r="R12">
        <v>7.7194815707962796</v>
      </c>
      <c r="S12">
        <v>1.9298703926990699</v>
      </c>
      <c r="T12">
        <v>0.11864226315323501</v>
      </c>
      <c r="U12">
        <v>1.43990657764214</v>
      </c>
    </row>
    <row r="13" spans="1:21" x14ac:dyDescent="0.25">
      <c r="A13">
        <v>324021</v>
      </c>
      <c r="B13" t="s">
        <v>99</v>
      </c>
      <c r="C13" t="s">
        <v>2</v>
      </c>
      <c r="D13">
        <v>4.7099999999999998E-3</v>
      </c>
      <c r="E13">
        <v>4</v>
      </c>
      <c r="F13">
        <v>1</v>
      </c>
      <c r="G13" s="2">
        <v>44392.158171296294</v>
      </c>
      <c r="H13" t="s">
        <v>98</v>
      </c>
      <c r="I13">
        <v>0.62187099999999995</v>
      </c>
      <c r="J13">
        <v>90.748553819460199</v>
      </c>
      <c r="K13">
        <v>4.8680803076258998</v>
      </c>
      <c r="L13">
        <v>4.0586299256313199E-2</v>
      </c>
      <c r="M13">
        <v>13.268506925023599</v>
      </c>
      <c r="N13">
        <v>3.3171267312559101</v>
      </c>
      <c r="O13">
        <f>Table15[[#This Row],[calc % H2 umol/h]]/Table15[[#This Row],[PCAT_Gee-pt/g-c3n4]]</f>
        <v>704.27319134945014</v>
      </c>
      <c r="P13">
        <v>2.8858160528213901</v>
      </c>
      <c r="Q13">
        <v>0.193471996689937</v>
      </c>
      <c r="R13">
        <v>7.8656200928367097</v>
      </c>
      <c r="S13">
        <v>1.9664050232091701</v>
      </c>
      <c r="T13">
        <v>0.115735744536348</v>
      </c>
      <c r="U13">
        <v>1.3818140755560799</v>
      </c>
    </row>
    <row r="14" spans="1:21" x14ac:dyDescent="0.25">
      <c r="A14">
        <v>324022</v>
      </c>
      <c r="B14" t="s">
        <v>97</v>
      </c>
      <c r="C14" t="s">
        <v>2</v>
      </c>
      <c r="D14">
        <v>4.81E-3</v>
      </c>
      <c r="E14">
        <v>4</v>
      </c>
      <c r="F14">
        <v>1</v>
      </c>
      <c r="G14" s="2">
        <v>44392.173483796294</v>
      </c>
      <c r="H14" t="s">
        <v>96</v>
      </c>
      <c r="I14">
        <v>0.63303100000000001</v>
      </c>
      <c r="J14">
        <v>91.268749269106394</v>
      </c>
      <c r="K14">
        <v>4.7878300459922603</v>
      </c>
      <c r="L14">
        <v>4.6263017964679201E-2</v>
      </c>
      <c r="M14">
        <v>13.049775703487899</v>
      </c>
      <c r="N14">
        <v>3.2624439258719899</v>
      </c>
      <c r="O14">
        <f>Table15[[#This Row],[calc % H2 umol/h]]/Table15[[#This Row],[PCAT_Gee-pt/g-c3n4]]</f>
        <v>678.26277045155712</v>
      </c>
      <c r="P14">
        <v>2.4981003882492199</v>
      </c>
      <c r="Q14">
        <v>0.181737306644813</v>
      </c>
      <c r="R14">
        <v>6.8088569222996096</v>
      </c>
      <c r="S14">
        <v>1.7022142305749</v>
      </c>
      <c r="T14">
        <v>0.114987589986789</v>
      </c>
      <c r="U14">
        <v>1.3303327066652999</v>
      </c>
    </row>
    <row r="15" spans="1:21" x14ac:dyDescent="0.25">
      <c r="A15">
        <v>324023</v>
      </c>
      <c r="B15" t="s">
        <v>95</v>
      </c>
      <c r="C15" t="s">
        <v>2</v>
      </c>
      <c r="D15">
        <v>5.1200000000000004E-3</v>
      </c>
      <c r="E15">
        <v>4</v>
      </c>
      <c r="F15">
        <v>1</v>
      </c>
      <c r="G15" s="2">
        <v>44392.18886574074</v>
      </c>
      <c r="H15" t="s">
        <v>94</v>
      </c>
      <c r="I15">
        <v>0.64208725</v>
      </c>
      <c r="J15">
        <v>91.460663224724399</v>
      </c>
      <c r="K15">
        <v>4.6507582266613801</v>
      </c>
      <c r="L15">
        <v>3.8973076043669598E-2</v>
      </c>
      <c r="M15">
        <v>12.6761708594659</v>
      </c>
      <c r="N15">
        <v>3.1690427148664702</v>
      </c>
      <c r="O15">
        <f>Table15[[#This Row],[calc % H2 umol/h]]/Table15[[#This Row],[PCAT_Gee-pt/g-c3n4]]</f>
        <v>618.95365524735735</v>
      </c>
      <c r="P15">
        <v>2.46745085060985</v>
      </c>
      <c r="Q15">
        <v>0.18800842963649</v>
      </c>
      <c r="R15">
        <v>6.7253181191743403</v>
      </c>
      <c r="S15">
        <v>1.68132952979358</v>
      </c>
      <c r="T15">
        <v>0.114421359956119</v>
      </c>
      <c r="U15">
        <v>1.30670633804823</v>
      </c>
    </row>
    <row r="16" spans="1:21" x14ac:dyDescent="0.25">
      <c r="A16">
        <v>324024</v>
      </c>
      <c r="B16" t="s">
        <v>93</v>
      </c>
      <c r="C16" t="s">
        <v>2</v>
      </c>
      <c r="D16">
        <v>5.1399999999999996E-3</v>
      </c>
      <c r="E16">
        <v>4</v>
      </c>
      <c r="F16">
        <v>1</v>
      </c>
      <c r="G16" s="2">
        <v>44392.204293981478</v>
      </c>
      <c r="H16" t="s">
        <v>92</v>
      </c>
      <c r="I16">
        <v>0.62464600000000003</v>
      </c>
      <c r="J16">
        <v>91.797157035068096</v>
      </c>
      <c r="K16">
        <v>4.5022672204971501</v>
      </c>
      <c r="L16">
        <v>3.6217637127777598E-2</v>
      </c>
      <c r="M16">
        <v>12.2714417220875</v>
      </c>
      <c r="N16">
        <v>3.0678604305218902</v>
      </c>
      <c r="O16">
        <f>Table15[[#This Row],[calc % H2 umol/h]]/Table15[[#This Row],[PCAT_Gee-pt/g-c3n4]]</f>
        <v>596.86000593811093</v>
      </c>
      <c r="P16">
        <v>2.3442542285755898</v>
      </c>
      <c r="Q16">
        <v>0.18577395894316501</v>
      </c>
      <c r="R16">
        <v>6.3895317045500004</v>
      </c>
      <c r="S16">
        <v>1.5973829261375001</v>
      </c>
      <c r="T16">
        <v>0.111965208676354</v>
      </c>
      <c r="U16">
        <v>1.2443563071827499</v>
      </c>
    </row>
    <row r="17" spans="1:21" x14ac:dyDescent="0.25">
      <c r="A17">
        <v>324025</v>
      </c>
      <c r="B17" t="s">
        <v>91</v>
      </c>
      <c r="C17" t="s">
        <v>2</v>
      </c>
      <c r="D17">
        <v>5.1999999999999998E-3</v>
      </c>
      <c r="E17">
        <v>4</v>
      </c>
      <c r="F17">
        <v>1</v>
      </c>
      <c r="G17" s="2">
        <v>44392.22047453704</v>
      </c>
      <c r="H17" t="s">
        <v>90</v>
      </c>
      <c r="I17">
        <v>0.61350099999999996</v>
      </c>
      <c r="J17">
        <v>91.787472467760296</v>
      </c>
      <c r="K17">
        <v>4.65179550253489</v>
      </c>
      <c r="L17">
        <v>4.1113087659314998E-2</v>
      </c>
      <c r="M17">
        <v>12.6789980729137</v>
      </c>
      <c r="N17">
        <v>3.1697495182284299</v>
      </c>
      <c r="O17">
        <f>Table15[[#This Row],[calc % H2 umol/h]]/Table15[[#This Row],[PCAT_Gee-pt/g-c3n4]]</f>
        <v>609.56721504392885</v>
      </c>
      <c r="P17">
        <v>2.2478694254107698</v>
      </c>
      <c r="Q17">
        <v>0.18038375421094799</v>
      </c>
      <c r="R17">
        <v>6.1268239537645197</v>
      </c>
      <c r="S17">
        <v>1.5317059884411299</v>
      </c>
      <c r="T17">
        <v>0.11121224321663201</v>
      </c>
      <c r="U17">
        <v>1.2016503610774001</v>
      </c>
    </row>
    <row r="18" spans="1:21" x14ac:dyDescent="0.25">
      <c r="A18">
        <v>324026</v>
      </c>
      <c r="B18" t="s">
        <v>89</v>
      </c>
      <c r="C18" t="s">
        <v>2</v>
      </c>
      <c r="D18">
        <v>4.9399999999999999E-3</v>
      </c>
      <c r="E18">
        <v>4</v>
      </c>
      <c r="F18">
        <v>1</v>
      </c>
      <c r="G18" s="2">
        <v>44392.235856481479</v>
      </c>
      <c r="H18" t="s">
        <v>88</v>
      </c>
      <c r="I18">
        <v>0.610711</v>
      </c>
      <c r="J18">
        <v>91.973121487</v>
      </c>
      <c r="K18">
        <v>4.5277019168562802</v>
      </c>
      <c r="L18">
        <v>4.0728327970817498E-2</v>
      </c>
      <c r="M18">
        <v>12.3407668817913</v>
      </c>
      <c r="N18">
        <v>3.0851917204478401</v>
      </c>
      <c r="O18">
        <f>Table15[[#This Row],[calc % H2 umol/h]]/Table15[[#This Row],[PCAT_Gee-pt/g-c3n4]]</f>
        <v>624.53273693276117</v>
      </c>
      <c r="P18">
        <v>2.20793682675995</v>
      </c>
      <c r="Q18">
        <v>0.18111594110824999</v>
      </c>
      <c r="R18">
        <v>6.0179831113276201</v>
      </c>
      <c r="S18">
        <v>1.5044957778318999</v>
      </c>
      <c r="T18">
        <v>0.110132415008371</v>
      </c>
      <c r="U18">
        <v>1.1811073543753701</v>
      </c>
    </row>
    <row r="19" spans="1:21" x14ac:dyDescent="0.25">
      <c r="A19">
        <v>324027</v>
      </c>
      <c r="B19" t="s">
        <v>87</v>
      </c>
      <c r="C19" t="s">
        <v>2</v>
      </c>
      <c r="D19">
        <v>5.0000000000000001E-3</v>
      </c>
      <c r="E19">
        <v>4</v>
      </c>
      <c r="F19">
        <v>1</v>
      </c>
      <c r="G19" s="2">
        <v>44392.251307870371</v>
      </c>
      <c r="H19" t="s">
        <v>86</v>
      </c>
      <c r="I19">
        <v>0.60234100000000002</v>
      </c>
      <c r="J19">
        <v>91.986810791492999</v>
      </c>
      <c r="K19">
        <v>4.5567225316658</v>
      </c>
      <c r="L19">
        <v>4.8993475615973697E-2</v>
      </c>
      <c r="M19">
        <v>12.4198658703526</v>
      </c>
      <c r="N19">
        <v>3.1049664675881701</v>
      </c>
      <c r="O19">
        <f>Table15[[#This Row],[calc % H2 umol/h]]/Table15[[#This Row],[PCAT_Gee-pt/g-c3n4]]</f>
        <v>620.99329351763402</v>
      </c>
      <c r="P19">
        <v>2.18422876779207</v>
      </c>
      <c r="Q19">
        <v>0.18288910625450999</v>
      </c>
      <c r="R19">
        <v>5.9533640983459701</v>
      </c>
      <c r="S19">
        <v>1.4883410245864901</v>
      </c>
      <c r="T19">
        <v>0.109118147489088</v>
      </c>
      <c r="U19">
        <v>1.16311976155998</v>
      </c>
    </row>
    <row r="20" spans="1:21" x14ac:dyDescent="0.25">
      <c r="A20">
        <v>324028</v>
      </c>
      <c r="B20" t="s">
        <v>85</v>
      </c>
      <c r="C20" t="s">
        <v>2</v>
      </c>
      <c r="D20">
        <v>4.9899999999999996E-3</v>
      </c>
      <c r="E20">
        <v>4</v>
      </c>
      <c r="F20">
        <v>1</v>
      </c>
      <c r="G20" s="2">
        <v>44392.266689814816</v>
      </c>
      <c r="H20" t="s">
        <v>84</v>
      </c>
      <c r="I20">
        <v>0.60513099999999997</v>
      </c>
      <c r="J20">
        <v>91.992826341867101</v>
      </c>
      <c r="K20">
        <v>4.6023911759096299</v>
      </c>
      <c r="L20">
        <v>5.23722025578078E-2</v>
      </c>
      <c r="M20">
        <v>12.5443409578849</v>
      </c>
      <c r="N20">
        <v>3.13608523947123</v>
      </c>
      <c r="O20">
        <f>Table15[[#This Row],[calc % H2 umol/h]]/Table15[[#This Row],[PCAT_Gee-pt/g-c3n4]]</f>
        <v>628.47399588601809</v>
      </c>
      <c r="P20">
        <v>2.152520045043</v>
      </c>
      <c r="Q20">
        <v>0.18010647650425099</v>
      </c>
      <c r="R20">
        <v>5.8669383656560798</v>
      </c>
      <c r="S20">
        <v>1.46673459141402</v>
      </c>
      <c r="T20">
        <v>0.107802429536115</v>
      </c>
      <c r="U20">
        <v>1.14446000764413</v>
      </c>
    </row>
    <row r="21" spans="1:21" x14ac:dyDescent="0.25">
      <c r="A21">
        <v>324029</v>
      </c>
      <c r="B21" t="s">
        <v>83</v>
      </c>
      <c r="C21" t="s">
        <v>2</v>
      </c>
      <c r="D21">
        <v>4.9199999999999999E-3</v>
      </c>
      <c r="E21">
        <v>4</v>
      </c>
      <c r="F21">
        <v>1</v>
      </c>
      <c r="G21" s="2">
        <v>44392.282141203701</v>
      </c>
      <c r="H21" t="s">
        <v>82</v>
      </c>
      <c r="I21">
        <v>0.59395600000000004</v>
      </c>
      <c r="J21">
        <v>92.315781232598795</v>
      </c>
      <c r="K21">
        <v>4.4716001797283704</v>
      </c>
      <c r="L21">
        <v>5.3325313761954103E-2</v>
      </c>
      <c r="M21">
        <v>12.187855212191</v>
      </c>
      <c r="N21">
        <v>3.0469638030477602</v>
      </c>
      <c r="O21">
        <f>Table15[[#This Row],[calc % H2 umol/h]]/Table15[[#This Row],[PCAT_Gee-pt/g-c3n4]]</f>
        <v>619.30158598531716</v>
      </c>
      <c r="P21">
        <v>2.0259363075285699</v>
      </c>
      <c r="Q21">
        <v>0.175934374944932</v>
      </c>
      <c r="R21">
        <v>5.5219199822957004</v>
      </c>
      <c r="S21">
        <v>1.38047999557392</v>
      </c>
      <c r="T21">
        <v>0.106297569078763</v>
      </c>
      <c r="U21">
        <v>1.0803847110654701</v>
      </c>
    </row>
    <row r="22" spans="1:21" x14ac:dyDescent="0.25">
      <c r="A22">
        <v>324030</v>
      </c>
      <c r="B22" t="s">
        <v>81</v>
      </c>
      <c r="C22" t="s">
        <v>2</v>
      </c>
      <c r="D22">
        <v>5.6600000000000001E-3</v>
      </c>
      <c r="E22">
        <v>4</v>
      </c>
      <c r="F22">
        <v>1</v>
      </c>
      <c r="G22" s="2">
        <v>44392.297581018516</v>
      </c>
      <c r="H22" t="s">
        <v>80</v>
      </c>
      <c r="I22">
        <v>0.596746</v>
      </c>
      <c r="J22">
        <v>91.843941685695</v>
      </c>
      <c r="K22">
        <v>4.9185164964901897</v>
      </c>
      <c r="L22">
        <v>6.7713922472077206E-2</v>
      </c>
      <c r="M22">
        <v>13.4059764980233</v>
      </c>
      <c r="N22">
        <v>3.3514941245058401</v>
      </c>
      <c r="O22">
        <f>Table15[[#This Row],[calc % H2 umol/h]]/Table15[[#This Row],[PCAT_Gee-pt/g-c3n4]]</f>
        <v>592.13677111410595</v>
      </c>
      <c r="P22">
        <v>2.04202193495333</v>
      </c>
      <c r="Q22">
        <v>0.17480740772737099</v>
      </c>
      <c r="R22">
        <v>5.5657631905814098</v>
      </c>
      <c r="S22">
        <v>1.39144079764535</v>
      </c>
      <c r="T22">
        <v>0.105746401372804</v>
      </c>
      <c r="U22">
        <v>1.0897734814886</v>
      </c>
    </row>
    <row r="23" spans="1:21" x14ac:dyDescent="0.25">
      <c r="A23">
        <v>324031</v>
      </c>
      <c r="B23" t="s">
        <v>79</v>
      </c>
      <c r="C23" t="s">
        <v>2</v>
      </c>
      <c r="D23">
        <v>5.1000000000000004E-3</v>
      </c>
      <c r="E23">
        <v>4</v>
      </c>
      <c r="F23">
        <v>1</v>
      </c>
      <c r="G23" s="2">
        <v>44392.312986111108</v>
      </c>
      <c r="H23" t="s">
        <v>78</v>
      </c>
      <c r="I23">
        <v>0.57724600000000004</v>
      </c>
      <c r="J23">
        <v>92.094527243300604</v>
      </c>
      <c r="K23">
        <v>4.75602339180766</v>
      </c>
      <c r="L23">
        <v>5.5746636851199502E-2</v>
      </c>
      <c r="M23">
        <v>12.9630830475247</v>
      </c>
      <c r="N23">
        <v>3.2407707618811901</v>
      </c>
      <c r="O23">
        <f>Table15[[#This Row],[calc % H2 umol/h]]/Table15[[#This Row],[PCAT_Gee-pt/g-c3n4]]</f>
        <v>635.44524742768431</v>
      </c>
      <c r="P23">
        <v>1.9768078907070901</v>
      </c>
      <c r="Q23">
        <v>0.17906892761541701</v>
      </c>
      <c r="R23">
        <v>5.3880148908390098</v>
      </c>
      <c r="S23">
        <v>1.34700372270975</v>
      </c>
      <c r="T23">
        <v>0.105697020057487</v>
      </c>
      <c r="U23">
        <v>1.0669444541270601</v>
      </c>
    </row>
    <row r="24" spans="1:21" x14ac:dyDescent="0.25">
      <c r="A24">
        <v>324032</v>
      </c>
      <c r="B24" t="s">
        <v>77</v>
      </c>
      <c r="C24" t="s">
        <v>2</v>
      </c>
      <c r="D24">
        <v>4.8199999999999996E-3</v>
      </c>
      <c r="E24">
        <v>4</v>
      </c>
      <c r="F24">
        <v>1</v>
      </c>
      <c r="G24" s="2">
        <v>44392.328460648147</v>
      </c>
      <c r="H24" t="s">
        <v>76</v>
      </c>
      <c r="I24">
        <v>0.58837600000000001</v>
      </c>
      <c r="J24">
        <v>92.121284367886503</v>
      </c>
      <c r="K24">
        <v>4.6703247312893996</v>
      </c>
      <c r="L24">
        <v>6.1325936484078997E-2</v>
      </c>
      <c r="M24">
        <v>12.729501594735099</v>
      </c>
      <c r="N24">
        <v>3.1823753986837802</v>
      </c>
      <c r="O24">
        <f>Table15[[#This Row],[calc % H2 umol/h]]/Table15[[#This Row],[PCAT_Gee-pt/g-c3n4]]</f>
        <v>660.24385864808721</v>
      </c>
      <c r="P24">
        <v>2.0227336056875398</v>
      </c>
      <c r="Q24">
        <v>0.17612240483338901</v>
      </c>
      <c r="R24">
        <v>5.5131906539216704</v>
      </c>
      <c r="S24">
        <v>1.3782976634804101</v>
      </c>
      <c r="T24">
        <v>0.10537113302588599</v>
      </c>
      <c r="U24">
        <v>1.0802861621105699</v>
      </c>
    </row>
    <row r="25" spans="1:21" x14ac:dyDescent="0.25">
      <c r="A25">
        <v>324033</v>
      </c>
      <c r="B25" t="s">
        <v>75</v>
      </c>
      <c r="C25" t="s">
        <v>2</v>
      </c>
      <c r="D25">
        <v>4.9699999999999996E-3</v>
      </c>
      <c r="E25">
        <v>4</v>
      </c>
      <c r="F25">
        <v>1</v>
      </c>
      <c r="G25" s="2">
        <v>44392.343854166669</v>
      </c>
      <c r="H25" t="s">
        <v>74</v>
      </c>
      <c r="I25">
        <v>0.56884599999999996</v>
      </c>
      <c r="J25">
        <v>92.366408002726999</v>
      </c>
      <c r="K25">
        <v>4.5898848222924604</v>
      </c>
      <c r="L25">
        <v>6.45011528334479E-2</v>
      </c>
      <c r="M25">
        <v>12.510253467726599</v>
      </c>
      <c r="N25">
        <v>3.1275633669316498</v>
      </c>
      <c r="O25">
        <f>Table15[[#This Row],[calc % H2 umol/h]]/Table15[[#This Row],[PCAT_Gee-pt/g-c3n4]]</f>
        <v>629.28840380918518</v>
      </c>
      <c r="P25">
        <v>1.90570670240537</v>
      </c>
      <c r="Q25">
        <v>0.179165105455593</v>
      </c>
      <c r="R25">
        <v>5.1942205099449801</v>
      </c>
      <c r="S25">
        <v>1.2985551274862399</v>
      </c>
      <c r="T25">
        <v>0.10371421708553</v>
      </c>
      <c r="U25">
        <v>1.0342862554896</v>
      </c>
    </row>
    <row r="26" spans="1:21" x14ac:dyDescent="0.25">
      <c r="A26">
        <v>324034</v>
      </c>
      <c r="B26" t="s">
        <v>73</v>
      </c>
      <c r="C26" t="s">
        <v>2</v>
      </c>
      <c r="D26">
        <v>4.9399999999999999E-3</v>
      </c>
      <c r="E26">
        <v>4</v>
      </c>
      <c r="F26">
        <v>1</v>
      </c>
      <c r="G26" s="2">
        <v>44392.359236111108</v>
      </c>
      <c r="H26" t="s">
        <v>72</v>
      </c>
      <c r="I26">
        <v>0.57445599999999997</v>
      </c>
      <c r="J26">
        <v>92.393319954099098</v>
      </c>
      <c r="K26">
        <v>4.5608242126194396</v>
      </c>
      <c r="L26">
        <v>5.9265288010298997E-2</v>
      </c>
      <c r="M26">
        <v>12.431045468612799</v>
      </c>
      <c r="N26">
        <v>3.1077613671532198</v>
      </c>
      <c r="O26">
        <f>Table15[[#This Row],[calc % H2 umol/h]]/Table15[[#This Row],[PCAT_Gee-pt/g-c3n4]]</f>
        <v>629.10149132656272</v>
      </c>
      <c r="P26">
        <v>1.9073444136839299</v>
      </c>
      <c r="Q26">
        <v>0.17892543261722199</v>
      </c>
      <c r="R26">
        <v>5.1986842784261098</v>
      </c>
      <c r="S26">
        <v>1.2996710696065199</v>
      </c>
      <c r="T26">
        <v>0.10440753354728199</v>
      </c>
      <c r="U26">
        <v>1.0341038860501901</v>
      </c>
    </row>
    <row r="27" spans="1:21" x14ac:dyDescent="0.25">
      <c r="A27">
        <v>324035</v>
      </c>
      <c r="B27" t="s">
        <v>71</v>
      </c>
      <c r="C27" t="s">
        <v>2</v>
      </c>
      <c r="D27">
        <v>4.7800000000000004E-3</v>
      </c>
      <c r="E27">
        <v>4</v>
      </c>
      <c r="F27">
        <v>1</v>
      </c>
      <c r="G27" s="2">
        <v>44392.374722222223</v>
      </c>
      <c r="H27" t="s">
        <v>70</v>
      </c>
      <c r="I27">
        <v>0.58561600000000003</v>
      </c>
      <c r="J27">
        <v>92.180711166156001</v>
      </c>
      <c r="K27">
        <v>4.73242965629235</v>
      </c>
      <c r="L27">
        <v>6.7193156007612803E-2</v>
      </c>
      <c r="M27">
        <v>12.8987756361244</v>
      </c>
      <c r="N27">
        <v>3.22469390903112</v>
      </c>
      <c r="O27">
        <f>Table15[[#This Row],[calc % H2 umol/h]]/Table15[[#This Row],[PCAT_Gee-pt/g-c3n4]]</f>
        <v>674.62215670107105</v>
      </c>
      <c r="P27">
        <v>1.9463684113736801</v>
      </c>
      <c r="Q27">
        <v>0.17466257926286299</v>
      </c>
      <c r="R27">
        <v>5.3050486255338001</v>
      </c>
      <c r="S27">
        <v>1.32626215638345</v>
      </c>
      <c r="T27">
        <v>0.103472105876528</v>
      </c>
      <c r="U27">
        <v>1.03701866030141</v>
      </c>
    </row>
    <row r="28" spans="1:21" x14ac:dyDescent="0.25">
      <c r="A28">
        <v>324036</v>
      </c>
      <c r="B28" t="s">
        <v>69</v>
      </c>
      <c r="C28" t="s">
        <v>2</v>
      </c>
      <c r="D28">
        <v>4.6600000000000001E-3</v>
      </c>
      <c r="E28">
        <v>4</v>
      </c>
      <c r="F28">
        <v>1</v>
      </c>
      <c r="G28" s="2">
        <v>44392.390127314815</v>
      </c>
      <c r="H28" t="s">
        <v>68</v>
      </c>
      <c r="I28">
        <v>0.58837600000000001</v>
      </c>
      <c r="J28">
        <v>92.311636241588701</v>
      </c>
      <c r="K28">
        <v>4.5192840942736803</v>
      </c>
      <c r="L28">
        <v>6.13896494950293E-2</v>
      </c>
      <c r="M28">
        <v>12.317823148292099</v>
      </c>
      <c r="N28">
        <v>3.0794557870730399</v>
      </c>
      <c r="O28">
        <f>Table15[[#This Row],[calc % H2 umol/h]]/Table15[[#This Row],[PCAT_Gee-pt/g-c3n4]]</f>
        <v>660.8274221186781</v>
      </c>
      <c r="P28">
        <v>2.0063622910746099</v>
      </c>
      <c r="Q28">
        <v>0.17593554681575599</v>
      </c>
      <c r="R28">
        <v>5.4685687726899301</v>
      </c>
      <c r="S28">
        <v>1.3671421931724801</v>
      </c>
      <c r="T28">
        <v>0.104422193104867</v>
      </c>
      <c r="U28">
        <v>1.05829517995807</v>
      </c>
    </row>
    <row r="29" spans="1:21" x14ac:dyDescent="0.25">
      <c r="A29">
        <v>324037</v>
      </c>
      <c r="B29" t="s">
        <v>67</v>
      </c>
      <c r="C29" t="s">
        <v>2</v>
      </c>
      <c r="D29">
        <v>4.9300000000000004E-3</v>
      </c>
      <c r="E29">
        <v>4</v>
      </c>
      <c r="F29">
        <v>1</v>
      </c>
      <c r="G29" s="2">
        <v>44392.405578703707</v>
      </c>
      <c r="H29" t="s">
        <v>66</v>
      </c>
      <c r="I29">
        <v>0.58281099999999997</v>
      </c>
      <c r="J29">
        <v>92.2396576031026</v>
      </c>
      <c r="K29">
        <v>4.5845976357104199</v>
      </c>
      <c r="L29">
        <v>6.1077265987062097E-2</v>
      </c>
      <c r="M29">
        <v>12.495842638951199</v>
      </c>
      <c r="N29">
        <v>3.1239606597378198</v>
      </c>
      <c r="O29">
        <f>Table15[[#This Row],[calc % H2 umol/h]]/Table15[[#This Row],[PCAT_Gee-pt/g-c3n4]]</f>
        <v>633.66341982511551</v>
      </c>
      <c r="P29">
        <v>2.0118910002682902</v>
      </c>
      <c r="Q29">
        <v>0.17824294488105399</v>
      </c>
      <c r="R29">
        <v>5.48363789883149</v>
      </c>
      <c r="S29">
        <v>1.3709094747078701</v>
      </c>
      <c r="T29">
        <v>0.104888432228296</v>
      </c>
      <c r="U29">
        <v>1.05896532869038</v>
      </c>
    </row>
    <row r="30" spans="1:21" x14ac:dyDescent="0.25">
      <c r="A30">
        <v>324038</v>
      </c>
      <c r="B30" t="s">
        <v>65</v>
      </c>
      <c r="C30" t="s">
        <v>2</v>
      </c>
      <c r="D30">
        <v>5.0099999999999997E-3</v>
      </c>
      <c r="E30">
        <v>4</v>
      </c>
      <c r="F30">
        <v>1</v>
      </c>
      <c r="G30" s="2">
        <v>44392.420949074076</v>
      </c>
      <c r="H30" t="s">
        <v>64</v>
      </c>
      <c r="I30">
        <v>0.58837600000000001</v>
      </c>
      <c r="J30">
        <v>92.255984873899905</v>
      </c>
      <c r="K30">
        <v>4.5686899515767898</v>
      </c>
      <c r="L30">
        <v>7.0508853388125195E-2</v>
      </c>
      <c r="M30">
        <v>12.452484435357601</v>
      </c>
      <c r="N30">
        <v>3.11312110883941</v>
      </c>
      <c r="O30">
        <f>Table15[[#This Row],[calc % H2 umol/h]]/Table15[[#This Row],[PCAT_Gee-pt/g-c3n4]]</f>
        <v>621.38145885018162</v>
      </c>
      <c r="P30">
        <v>2.0166398535816601</v>
      </c>
      <c r="Q30">
        <v>0.177027886518619</v>
      </c>
      <c r="R30">
        <v>5.4965814390141903</v>
      </c>
      <c r="S30">
        <v>1.37414535975354</v>
      </c>
      <c r="T30">
        <v>0.103555688368132</v>
      </c>
      <c r="U30">
        <v>1.05512963257349</v>
      </c>
    </row>
    <row r="31" spans="1:21" x14ac:dyDescent="0.25">
      <c r="A31">
        <v>324039</v>
      </c>
      <c r="B31" t="s">
        <v>63</v>
      </c>
      <c r="C31" t="s">
        <v>2</v>
      </c>
      <c r="D31">
        <v>5.0099999999999997E-3</v>
      </c>
      <c r="E31">
        <v>4</v>
      </c>
      <c r="F31">
        <v>1</v>
      </c>
      <c r="G31" s="2">
        <v>44392.436331018522</v>
      </c>
      <c r="H31" t="s">
        <v>62</v>
      </c>
      <c r="I31">
        <v>0.58002100000000001</v>
      </c>
      <c r="J31">
        <v>92.198059080577806</v>
      </c>
      <c r="K31">
        <v>4.6324692276692403</v>
      </c>
      <c r="L31">
        <v>7.4429399331904303E-2</v>
      </c>
      <c r="M31">
        <v>12.626322111202899</v>
      </c>
      <c r="N31">
        <v>3.15658052780072</v>
      </c>
      <c r="O31">
        <f>Table15[[#This Row],[calc % H2 umol/h]]/Table15[[#This Row],[PCAT_Gee-pt/g-c3n4]]</f>
        <v>630.05599357299809</v>
      </c>
      <c r="P31">
        <v>2.0141262291022799</v>
      </c>
      <c r="Q31">
        <v>0.17434098321699101</v>
      </c>
      <c r="R31">
        <v>5.4897302694146903</v>
      </c>
      <c r="S31">
        <v>1.3724325673536699</v>
      </c>
      <c r="T31">
        <v>0.10411171634699599</v>
      </c>
      <c r="U31">
        <v>1.0512337463036201</v>
      </c>
    </row>
    <row r="32" spans="1:21" x14ac:dyDescent="0.25">
      <c r="A32">
        <v>324040</v>
      </c>
      <c r="B32" t="s">
        <v>61</v>
      </c>
      <c r="C32" t="s">
        <v>2</v>
      </c>
      <c r="D32">
        <v>5.0699999999999999E-3</v>
      </c>
      <c r="E32">
        <v>4</v>
      </c>
      <c r="F32">
        <v>1</v>
      </c>
      <c r="G32" s="2">
        <v>44392.452731481484</v>
      </c>
      <c r="H32" t="s">
        <v>60</v>
      </c>
      <c r="I32">
        <v>0.58561600000000003</v>
      </c>
      <c r="J32">
        <v>92.098561645158995</v>
      </c>
      <c r="K32">
        <v>4.7871955295515303</v>
      </c>
      <c r="L32">
        <v>7.9091031500771097E-2</v>
      </c>
      <c r="M32">
        <v>13.048046256713</v>
      </c>
      <c r="N32">
        <v>3.2620115641782701</v>
      </c>
      <c r="O32">
        <f>Table15[[#This Row],[calc % H2 umol/h]]/Table15[[#This Row],[PCAT_Gee-pt/g-c3n4]]</f>
        <v>643.39478583397829</v>
      </c>
      <c r="P32">
        <v>1.9713771748821101</v>
      </c>
      <c r="Q32">
        <v>0.16835154365652799</v>
      </c>
      <c r="R32">
        <v>5.3732128567766999</v>
      </c>
      <c r="S32">
        <v>1.3433032141941701</v>
      </c>
      <c r="T32">
        <v>0.10303143275429</v>
      </c>
      <c r="U32">
        <v>1.03983421765297</v>
      </c>
    </row>
    <row r="33" spans="1:21" x14ac:dyDescent="0.25">
      <c r="A33">
        <v>324041</v>
      </c>
      <c r="B33" t="s">
        <v>59</v>
      </c>
      <c r="C33" t="s">
        <v>2</v>
      </c>
      <c r="D33">
        <v>4.9300000000000004E-3</v>
      </c>
      <c r="E33">
        <v>4</v>
      </c>
      <c r="F33">
        <v>1</v>
      </c>
      <c r="G33" s="2">
        <v>44392.468113425923</v>
      </c>
      <c r="H33" t="s">
        <v>58</v>
      </c>
      <c r="I33">
        <v>0.59118099999999996</v>
      </c>
      <c r="J33">
        <v>92.060281810364003</v>
      </c>
      <c r="K33">
        <v>4.7554454592752098</v>
      </c>
      <c r="L33">
        <v>7.5866253042083595E-2</v>
      </c>
      <c r="M33">
        <v>12.9615078266318</v>
      </c>
      <c r="N33">
        <v>3.2403769566579501</v>
      </c>
      <c r="O33">
        <f>Table15[[#This Row],[calc % H2 umol/h]]/Table15[[#This Row],[PCAT_Gee-pt/g-c3n4]]</f>
        <v>657.27727315577079</v>
      </c>
      <c r="P33">
        <v>2.0210721228462001</v>
      </c>
      <c r="Q33">
        <v>0.175256325859142</v>
      </c>
      <c r="R33">
        <v>5.5086620933406998</v>
      </c>
      <c r="S33">
        <v>1.3771655233351701</v>
      </c>
      <c r="T33">
        <v>0.104395217300834</v>
      </c>
      <c r="U33">
        <v>1.0588053902136501</v>
      </c>
    </row>
    <row r="34" spans="1:21" x14ac:dyDescent="0.25">
      <c r="A34">
        <v>324042</v>
      </c>
      <c r="B34" t="s">
        <v>57</v>
      </c>
      <c r="C34" t="s">
        <v>2</v>
      </c>
      <c r="D34">
        <v>4.96E-3</v>
      </c>
      <c r="E34">
        <v>4</v>
      </c>
      <c r="F34">
        <v>1</v>
      </c>
      <c r="G34" s="2">
        <v>44392.483449074076</v>
      </c>
      <c r="H34" t="s">
        <v>56</v>
      </c>
      <c r="I34">
        <v>0.57724600000000004</v>
      </c>
      <c r="J34">
        <v>91.992167496682995</v>
      </c>
      <c r="K34">
        <v>4.8670400174954702</v>
      </c>
      <c r="L34">
        <v>7.3955954141638094E-2</v>
      </c>
      <c r="M34">
        <v>13.2656714958755</v>
      </c>
      <c r="N34">
        <v>3.3164178739688799</v>
      </c>
      <c r="O34">
        <f>Table15[[#This Row],[calc % H2 umol/h]]/Table15[[#This Row],[PCAT_Gee-pt/g-c3n4]]</f>
        <v>668.63263588082259</v>
      </c>
      <c r="P34">
        <v>1.9878122061915899</v>
      </c>
      <c r="Q34">
        <v>0.177902316975802</v>
      </c>
      <c r="R34">
        <v>5.4180084051165904</v>
      </c>
      <c r="S34">
        <v>1.3545021012791401</v>
      </c>
      <c r="T34">
        <v>0.10418999755663701</v>
      </c>
      <c r="U34">
        <v>1.04879028207324</v>
      </c>
    </row>
    <row r="35" spans="1:21" x14ac:dyDescent="0.25">
      <c r="A35">
        <v>324043</v>
      </c>
      <c r="B35" t="s">
        <v>55</v>
      </c>
      <c r="C35" t="s">
        <v>2</v>
      </c>
      <c r="D35">
        <v>4.8700000000000002E-3</v>
      </c>
      <c r="E35">
        <v>4</v>
      </c>
      <c r="F35">
        <v>1</v>
      </c>
      <c r="G35" s="2">
        <v>44392.498888888891</v>
      </c>
      <c r="H35" t="s">
        <v>54</v>
      </c>
      <c r="I35">
        <v>0.58281099999999997</v>
      </c>
      <c r="J35">
        <v>92.041714923591798</v>
      </c>
      <c r="K35">
        <v>4.75157576451958</v>
      </c>
      <c r="L35">
        <v>7.4755447793975305E-2</v>
      </c>
      <c r="M35">
        <v>12.950960533157099</v>
      </c>
      <c r="N35">
        <v>3.2377401332892899</v>
      </c>
      <c r="O35">
        <f>Table15[[#This Row],[calc % H2 umol/h]]/Table15[[#This Row],[PCAT_Gee-pt/g-c3n4]]</f>
        <v>664.83370293414578</v>
      </c>
      <c r="P35">
        <v>2.0384112498869</v>
      </c>
      <c r="Q35">
        <v>0.17655917169023599</v>
      </c>
      <c r="R35">
        <v>5.5559218574931002</v>
      </c>
      <c r="S35">
        <v>1.3889804643732699</v>
      </c>
      <c r="T35">
        <v>0.105012921801413</v>
      </c>
      <c r="U35">
        <v>1.0632851402002701</v>
      </c>
    </row>
    <row r="36" spans="1:21" x14ac:dyDescent="0.25">
      <c r="A36">
        <v>324044</v>
      </c>
      <c r="B36" t="s">
        <v>53</v>
      </c>
      <c r="C36" t="s">
        <v>2</v>
      </c>
      <c r="D36">
        <v>4.8700000000000002E-3</v>
      </c>
      <c r="E36">
        <v>4</v>
      </c>
      <c r="F36">
        <v>1</v>
      </c>
      <c r="G36" s="2">
        <v>44392.51425925926</v>
      </c>
      <c r="H36" t="s">
        <v>52</v>
      </c>
      <c r="I36">
        <v>0.59118099999999996</v>
      </c>
      <c r="J36">
        <v>92.068807654356803</v>
      </c>
      <c r="K36">
        <v>4.7240960337267897</v>
      </c>
      <c r="L36">
        <v>8.54132188759269E-2</v>
      </c>
      <c r="M36">
        <v>12.8760613993547</v>
      </c>
      <c r="N36">
        <v>3.21901534983868</v>
      </c>
      <c r="O36">
        <f>Table15[[#This Row],[calc % H2 umol/h]]/Table15[[#This Row],[PCAT_Gee-pt/g-c3n4]]</f>
        <v>660.98877820096095</v>
      </c>
      <c r="P36">
        <v>2.0387711769476402</v>
      </c>
      <c r="Q36">
        <v>0.17052927551371899</v>
      </c>
      <c r="R36">
        <v>5.5569028796612301</v>
      </c>
      <c r="S36">
        <v>1.3892257199153</v>
      </c>
      <c r="T36">
        <v>0.10538718326166401</v>
      </c>
      <c r="U36">
        <v>1.0629379517069999</v>
      </c>
    </row>
    <row r="37" spans="1:21" x14ac:dyDescent="0.25">
      <c r="A37">
        <v>324045</v>
      </c>
      <c r="B37" t="s">
        <v>51</v>
      </c>
      <c r="C37" t="s">
        <v>2</v>
      </c>
      <c r="D37">
        <v>4.9399999999999999E-3</v>
      </c>
      <c r="E37">
        <v>4</v>
      </c>
      <c r="F37">
        <v>1</v>
      </c>
      <c r="G37" s="2">
        <v>44392.529687499999</v>
      </c>
      <c r="H37" t="s">
        <v>50</v>
      </c>
      <c r="I37">
        <v>0.59395600000000004</v>
      </c>
      <c r="J37">
        <v>92.004536776065095</v>
      </c>
      <c r="K37">
        <v>4.7642857744153</v>
      </c>
      <c r="L37">
        <v>7.9051083947339201E-2</v>
      </c>
      <c r="M37">
        <v>12.985603111681201</v>
      </c>
      <c r="N37">
        <v>3.2464007779203099</v>
      </c>
      <c r="O37">
        <f>Table15[[#This Row],[calc % H2 umol/h]]/Table15[[#This Row],[PCAT_Gee-pt/g-c3n4]]</f>
        <v>657.16614937658096</v>
      </c>
      <c r="P37">
        <v>2.0629365111142599</v>
      </c>
      <c r="Q37">
        <v>0.172969813473002</v>
      </c>
      <c r="R37">
        <v>5.6227682482404902</v>
      </c>
      <c r="S37">
        <v>1.4056920620601201</v>
      </c>
      <c r="T37">
        <v>0.104348008558921</v>
      </c>
      <c r="U37">
        <v>1.0638929298464099</v>
      </c>
    </row>
    <row r="38" spans="1:21" x14ac:dyDescent="0.25">
      <c r="A38">
        <v>324046</v>
      </c>
      <c r="B38" t="s">
        <v>49</v>
      </c>
      <c r="C38" t="s">
        <v>2</v>
      </c>
      <c r="D38">
        <v>4.7499999999999999E-3</v>
      </c>
      <c r="E38">
        <v>4</v>
      </c>
      <c r="F38">
        <v>1</v>
      </c>
      <c r="G38" s="2">
        <v>44392.545115740744</v>
      </c>
      <c r="H38" t="s">
        <v>48</v>
      </c>
      <c r="I38">
        <v>0.60303474999999995</v>
      </c>
      <c r="J38">
        <v>91.721093853467195</v>
      </c>
      <c r="K38">
        <v>4.9786829238858301</v>
      </c>
      <c r="L38">
        <v>8.5712971621881906E-2</v>
      </c>
      <c r="M38">
        <v>13.5699669435594</v>
      </c>
      <c r="N38">
        <v>3.3924917358898599</v>
      </c>
      <c r="O38">
        <f>Table15[[#This Row],[calc % H2 umol/h]]/Table15[[#This Row],[PCAT_Gee-pt/g-c3n4]]</f>
        <v>714.20878650312841</v>
      </c>
      <c r="P38">
        <v>2.1131135417788598</v>
      </c>
      <c r="Q38">
        <v>0.175788949403723</v>
      </c>
      <c r="R38">
        <v>5.7595314560716098</v>
      </c>
      <c r="S38">
        <v>1.4398828640179</v>
      </c>
      <c r="T38">
        <v>0.104838173931981</v>
      </c>
      <c r="U38">
        <v>1.08227150693604</v>
      </c>
    </row>
    <row r="39" spans="1:21" x14ac:dyDescent="0.25">
      <c r="A39">
        <v>324047</v>
      </c>
      <c r="B39" t="s">
        <v>47</v>
      </c>
      <c r="C39" t="s">
        <v>2</v>
      </c>
      <c r="D39">
        <v>5.3499999999999997E-3</v>
      </c>
      <c r="E39">
        <v>4</v>
      </c>
      <c r="F39">
        <v>1</v>
      </c>
      <c r="G39" s="2">
        <v>44392.560486111113</v>
      </c>
      <c r="H39" t="s">
        <v>46</v>
      </c>
      <c r="I39">
        <v>0.58837600000000001</v>
      </c>
      <c r="J39">
        <v>91.812042279364206</v>
      </c>
      <c r="K39">
        <v>4.9793330229370598</v>
      </c>
      <c r="L39">
        <v>8.2035791867037994E-2</v>
      </c>
      <c r="M39">
        <v>13.571738862512699</v>
      </c>
      <c r="N39">
        <v>3.3929347156281802</v>
      </c>
      <c r="O39">
        <f>Table15[[#This Row],[calc % H2 umol/h]]/Table15[[#This Row],[PCAT_Gee-pt/g-c3n4]]</f>
        <v>634.19340479031405</v>
      </c>
      <c r="P39">
        <v>2.0442727433400898</v>
      </c>
      <c r="Q39">
        <v>0.17587304580892801</v>
      </c>
      <c r="R39">
        <v>5.5718980250088199</v>
      </c>
      <c r="S39">
        <v>1.3929745062522001</v>
      </c>
      <c r="T39">
        <v>0.104374733578066</v>
      </c>
      <c r="U39">
        <v>1.05997722078053</v>
      </c>
    </row>
    <row r="40" spans="1:21" x14ac:dyDescent="0.25">
      <c r="A40">
        <v>324048</v>
      </c>
      <c r="B40" t="s">
        <v>45</v>
      </c>
      <c r="C40" t="s">
        <v>2</v>
      </c>
      <c r="D40">
        <v>4.9500000000000004E-3</v>
      </c>
      <c r="E40">
        <v>4</v>
      </c>
      <c r="F40">
        <v>1</v>
      </c>
      <c r="G40" s="2">
        <v>44392.575925925928</v>
      </c>
      <c r="H40" t="s">
        <v>44</v>
      </c>
      <c r="I40">
        <v>0.57724600000000004</v>
      </c>
      <c r="J40">
        <v>92.018444000938103</v>
      </c>
      <c r="K40">
        <v>4.8060930124208801</v>
      </c>
      <c r="L40">
        <v>7.7648399038793794E-2</v>
      </c>
      <c r="M40">
        <v>13.099553497036201</v>
      </c>
      <c r="N40">
        <v>3.2748883742590702</v>
      </c>
      <c r="O40">
        <f>Table15[[#This Row],[calc % H2 umol/h]]/Table15[[#This Row],[PCAT_Gee-pt/g-c3n4]]</f>
        <v>661.59361096142823</v>
      </c>
      <c r="P40">
        <v>2.0221913040506401</v>
      </c>
      <c r="Q40">
        <v>0.18088802586415501</v>
      </c>
      <c r="R40">
        <v>5.51171254908978</v>
      </c>
      <c r="S40">
        <v>1.3779281372724399</v>
      </c>
      <c r="T40">
        <v>0.104446182745757</v>
      </c>
      <c r="U40">
        <v>1.04882549984462</v>
      </c>
    </row>
    <row r="41" spans="1:21" x14ac:dyDescent="0.25">
      <c r="A41">
        <v>324049</v>
      </c>
      <c r="B41" t="s">
        <v>43</v>
      </c>
      <c r="C41" t="s">
        <v>2</v>
      </c>
      <c r="D41">
        <v>5.0299999999999997E-3</v>
      </c>
      <c r="E41">
        <v>4</v>
      </c>
      <c r="F41">
        <v>1</v>
      </c>
      <c r="G41" s="2">
        <v>44392.591296296298</v>
      </c>
      <c r="H41" t="s">
        <v>42</v>
      </c>
      <c r="I41">
        <v>0.60234100000000002</v>
      </c>
      <c r="J41">
        <v>91.968156228806905</v>
      </c>
      <c r="K41">
        <v>4.7463145629761199</v>
      </c>
      <c r="L41">
        <v>8.0257385344073895E-2</v>
      </c>
      <c r="M41">
        <v>12.9366205295619</v>
      </c>
      <c r="N41">
        <v>3.2341551323904798</v>
      </c>
      <c r="O41">
        <f>Table15[[#This Row],[calc % H2 umol/h]]/Table15[[#This Row],[PCAT_Gee-pt/g-c3n4]]</f>
        <v>642.97318735397221</v>
      </c>
      <c r="P41">
        <v>2.1011378300256198</v>
      </c>
      <c r="Q41">
        <v>0.17400575556445699</v>
      </c>
      <c r="R41">
        <v>5.7268902907068799</v>
      </c>
      <c r="S41">
        <v>1.43172257267672</v>
      </c>
      <c r="T41">
        <v>0.10465669123417801</v>
      </c>
      <c r="U41">
        <v>1.0797346869570901</v>
      </c>
    </row>
    <row r="42" spans="1:21" x14ac:dyDescent="0.25">
      <c r="A42">
        <v>324050</v>
      </c>
      <c r="B42" t="s">
        <v>41</v>
      </c>
      <c r="C42" t="s">
        <v>2</v>
      </c>
      <c r="D42">
        <v>4.7499999999999999E-3</v>
      </c>
      <c r="E42">
        <v>4</v>
      </c>
      <c r="F42">
        <v>1</v>
      </c>
      <c r="G42" s="2">
        <v>44392.60670138889</v>
      </c>
      <c r="H42" t="s">
        <v>40</v>
      </c>
      <c r="I42">
        <v>0.55494100000000002</v>
      </c>
      <c r="J42">
        <v>92.362271303286704</v>
      </c>
      <c r="K42">
        <v>4.6710290403029999</v>
      </c>
      <c r="L42">
        <v>6.9836592115538901E-2</v>
      </c>
      <c r="M42">
        <v>12.7314212691106</v>
      </c>
      <c r="N42">
        <v>3.1828553172776499</v>
      </c>
      <c r="O42">
        <f>Table15[[#This Row],[calc % H2 umol/h]]/Table15[[#This Row],[PCAT_Gee-pt/g-c3n4]]</f>
        <v>670.07480363740001</v>
      </c>
      <c r="P42">
        <v>1.87066705483777</v>
      </c>
      <c r="Q42">
        <v>0.17257179663784999</v>
      </c>
      <c r="R42">
        <v>5.0987159625625598</v>
      </c>
      <c r="S42">
        <v>1.2746789906406399</v>
      </c>
      <c r="T42">
        <v>0.102433355685717</v>
      </c>
      <c r="U42">
        <v>0.99359924588674797</v>
      </c>
    </row>
    <row r="43" spans="1:21" x14ac:dyDescent="0.25">
      <c r="A43">
        <v>324051</v>
      </c>
      <c r="B43" t="s">
        <v>39</v>
      </c>
      <c r="C43" t="s">
        <v>2</v>
      </c>
      <c r="D43">
        <v>4.9699999999999996E-3</v>
      </c>
      <c r="E43">
        <v>4</v>
      </c>
      <c r="F43">
        <v>1</v>
      </c>
      <c r="G43" s="2">
        <v>44392.622094907405</v>
      </c>
      <c r="H43" t="s">
        <v>38</v>
      </c>
      <c r="I43">
        <v>0.56050599999999995</v>
      </c>
      <c r="J43">
        <v>92.181200861835507</v>
      </c>
      <c r="K43">
        <v>4.7456168341083398</v>
      </c>
      <c r="L43">
        <v>7.0640550127041998E-2</v>
      </c>
      <c r="M43">
        <v>12.9347187901227</v>
      </c>
      <c r="N43">
        <v>3.2336796975306901</v>
      </c>
      <c r="O43">
        <f>Table15[[#This Row],[calc % H2 umol/h]]/Table15[[#This Row],[PCAT_Gee-pt/g-c3n4]]</f>
        <v>650.63977817518924</v>
      </c>
      <c r="P43">
        <v>1.94196981985851</v>
      </c>
      <c r="Q43">
        <v>0.176546339558247</v>
      </c>
      <c r="R43">
        <v>5.2930597637461503</v>
      </c>
      <c r="S43">
        <v>1.32326494093653</v>
      </c>
      <c r="T43">
        <v>0.104324735144571</v>
      </c>
      <c r="U43">
        <v>1.026887749053</v>
      </c>
    </row>
    <row r="44" spans="1:21" x14ac:dyDescent="0.25">
      <c r="A44">
        <v>324052</v>
      </c>
      <c r="B44" t="s">
        <v>37</v>
      </c>
      <c r="C44" t="s">
        <v>2</v>
      </c>
      <c r="D44">
        <v>5.0200000000000002E-3</v>
      </c>
      <c r="E44">
        <v>4</v>
      </c>
      <c r="F44">
        <v>1</v>
      </c>
      <c r="G44" s="2">
        <v>44392.637465277781</v>
      </c>
      <c r="H44" t="s">
        <v>36</v>
      </c>
      <c r="I44">
        <v>0.56050599999999995</v>
      </c>
      <c r="J44">
        <v>92.197537704692195</v>
      </c>
      <c r="K44">
        <v>4.7497797829293598</v>
      </c>
      <c r="L44">
        <v>6.8808469120577101E-2</v>
      </c>
      <c r="M44">
        <v>12.9460653809285</v>
      </c>
      <c r="N44">
        <v>3.2365163452321299</v>
      </c>
      <c r="O44">
        <f>Table15[[#This Row],[calc % H2 umol/h]]/Table15[[#This Row],[PCAT_Gee-pt/g-c3n4]]</f>
        <v>644.7243715601852</v>
      </c>
      <c r="P44">
        <v>1.92756965360215</v>
      </c>
      <c r="Q44">
        <v>0.17756488723442901</v>
      </c>
      <c r="R44">
        <v>5.2538104717008496</v>
      </c>
      <c r="S44">
        <v>1.31345261792521</v>
      </c>
      <c r="T44">
        <v>0.10309524235555501</v>
      </c>
      <c r="U44">
        <v>1.02201761642068</v>
      </c>
    </row>
    <row r="45" spans="1:21" x14ac:dyDescent="0.25">
      <c r="A45">
        <v>324053</v>
      </c>
      <c r="B45" t="s">
        <v>35</v>
      </c>
      <c r="C45" t="s">
        <v>2</v>
      </c>
      <c r="D45">
        <v>4.79E-3</v>
      </c>
      <c r="E45">
        <v>4</v>
      </c>
      <c r="F45">
        <v>1</v>
      </c>
      <c r="G45" s="2">
        <v>44392.652824074074</v>
      </c>
      <c r="H45" t="s">
        <v>34</v>
      </c>
      <c r="I45">
        <v>0.57724600000000004</v>
      </c>
      <c r="J45">
        <v>92.2373652025463</v>
      </c>
      <c r="K45">
        <v>4.5695171384172903</v>
      </c>
      <c r="L45">
        <v>7.6230603602129798E-2</v>
      </c>
      <c r="M45">
        <v>12.4547390272353</v>
      </c>
      <c r="N45">
        <v>3.1136847568088299</v>
      </c>
      <c r="O45">
        <f>Table15[[#This Row],[calc % H2 umol/h]]/Table15[[#This Row],[PCAT_Gee-pt/g-c3n4]]</f>
        <v>650.0385713588372</v>
      </c>
      <c r="P45">
        <v>2.03165312325567</v>
      </c>
      <c r="Q45">
        <v>0.174018410282441</v>
      </c>
      <c r="R45">
        <v>5.5375018142029004</v>
      </c>
      <c r="S45">
        <v>1.38437545355072</v>
      </c>
      <c r="T45">
        <v>0.105351812664328</v>
      </c>
      <c r="U45">
        <v>1.05611272311639</v>
      </c>
    </row>
    <row r="46" spans="1:21" x14ac:dyDescent="0.25">
      <c r="A46">
        <v>324054</v>
      </c>
      <c r="B46" t="s">
        <v>33</v>
      </c>
      <c r="C46" t="s">
        <v>2</v>
      </c>
      <c r="D46">
        <v>4.9500000000000004E-3</v>
      </c>
      <c r="E46">
        <v>4</v>
      </c>
      <c r="F46">
        <v>1</v>
      </c>
      <c r="G46" s="2">
        <v>44392.668252314812</v>
      </c>
      <c r="H46" t="s">
        <v>32</v>
      </c>
      <c r="I46">
        <v>0.57619599999999904</v>
      </c>
      <c r="J46">
        <v>92.214565909445795</v>
      </c>
      <c r="K46">
        <v>4.5796764183607097</v>
      </c>
      <c r="L46">
        <v>7.7242583802331802E-2</v>
      </c>
      <c r="M46">
        <v>12.4824293009704</v>
      </c>
      <c r="N46">
        <v>3.1206073252426001</v>
      </c>
      <c r="O46">
        <f>Table15[[#This Row],[calc % H2 umol/h]]/Table15[[#This Row],[PCAT_Gee-pt/g-c3n4]]</f>
        <v>630.4257222712323</v>
      </c>
      <c r="P46">
        <v>2.0399565147932699</v>
      </c>
      <c r="Q46">
        <v>0.17435105801633299</v>
      </c>
      <c r="R46">
        <v>5.5601336528653</v>
      </c>
      <c r="S46">
        <v>1.3900334132163199</v>
      </c>
      <c r="T46">
        <v>0.105619636927131</v>
      </c>
      <c r="U46">
        <v>1.06018152047307</v>
      </c>
    </row>
    <row r="47" spans="1:21" x14ac:dyDescent="0.25">
      <c r="A47">
        <v>324055</v>
      </c>
      <c r="B47" t="s">
        <v>31</v>
      </c>
      <c r="C47" t="s">
        <v>2</v>
      </c>
      <c r="D47">
        <v>5.1599999999999997E-3</v>
      </c>
      <c r="E47">
        <v>4</v>
      </c>
      <c r="F47">
        <v>1</v>
      </c>
      <c r="G47" s="2">
        <v>44392.684421296297</v>
      </c>
      <c r="H47" t="s">
        <v>30</v>
      </c>
      <c r="I47">
        <v>0.57445599999999997</v>
      </c>
      <c r="J47">
        <v>92.047927606636406</v>
      </c>
      <c r="K47">
        <v>4.8467889351569404</v>
      </c>
      <c r="L47">
        <v>6.9553268462213602E-2</v>
      </c>
      <c r="M47">
        <v>13.210474866143</v>
      </c>
      <c r="N47">
        <v>3.3026187165357599</v>
      </c>
      <c r="O47">
        <f>Table15[[#This Row],[calc % H2 umol/h]]/Table15[[#This Row],[PCAT_Gee-pt/g-c3n4]]</f>
        <v>640.04238692553486</v>
      </c>
      <c r="P47">
        <v>1.9650678267732999</v>
      </c>
      <c r="Q47">
        <v>0.175606407681828</v>
      </c>
      <c r="R47">
        <v>5.3560160104257699</v>
      </c>
      <c r="S47">
        <v>1.33900400260644</v>
      </c>
      <c r="T47">
        <v>0.10700958481327</v>
      </c>
      <c r="U47">
        <v>1.0332060466199999</v>
      </c>
    </row>
    <row r="48" spans="1:21" x14ac:dyDescent="0.25">
      <c r="A48">
        <v>324056</v>
      </c>
      <c r="B48" t="s">
        <v>29</v>
      </c>
      <c r="C48" t="s">
        <v>2</v>
      </c>
      <c r="D48">
        <v>5.13E-3</v>
      </c>
      <c r="E48">
        <v>4</v>
      </c>
      <c r="F48">
        <v>1</v>
      </c>
      <c r="G48" s="2">
        <v>44392.699837962966</v>
      </c>
      <c r="H48" t="s">
        <v>28</v>
      </c>
      <c r="I48">
        <v>0.56610099999999997</v>
      </c>
      <c r="J48">
        <v>92.039031276667501</v>
      </c>
      <c r="K48">
        <v>4.9035304609984198</v>
      </c>
      <c r="L48">
        <v>6.9277684916822194E-2</v>
      </c>
      <c r="M48">
        <v>13.3651303526979</v>
      </c>
      <c r="N48">
        <v>3.3412825881744799</v>
      </c>
      <c r="O48">
        <f>Table15[[#This Row],[calc % H2 umol/h]]/Table15[[#This Row],[PCAT_Gee-pt/g-c3n4]]</f>
        <v>651.322141944343</v>
      </c>
      <c r="P48">
        <v>1.9338529398711699</v>
      </c>
      <c r="Q48">
        <v>0.17351566879051999</v>
      </c>
      <c r="R48">
        <v>5.2709362835412499</v>
      </c>
      <c r="S48">
        <v>1.31773407088531</v>
      </c>
      <c r="T48">
        <v>0.107433643461462</v>
      </c>
      <c r="U48">
        <v>1.01615167900138</v>
      </c>
    </row>
    <row r="49" spans="1:21" x14ac:dyDescent="0.25">
      <c r="A49">
        <v>324057</v>
      </c>
      <c r="B49" t="s">
        <v>27</v>
      </c>
      <c r="C49" t="s">
        <v>2</v>
      </c>
      <c r="D49">
        <v>5.0099999999999997E-3</v>
      </c>
      <c r="E49">
        <v>4</v>
      </c>
      <c r="F49">
        <v>1</v>
      </c>
      <c r="G49" s="2">
        <v>44392.715196759258</v>
      </c>
      <c r="H49" t="s">
        <v>26</v>
      </c>
      <c r="I49">
        <v>0.56610099999999997</v>
      </c>
      <c r="J49">
        <v>92.001368230635507</v>
      </c>
      <c r="K49">
        <v>4.8524525237315697</v>
      </c>
      <c r="L49">
        <v>7.3152133919271597E-2</v>
      </c>
      <c r="M49">
        <v>13.2259116213882</v>
      </c>
      <c r="N49">
        <v>3.3064779053470699</v>
      </c>
      <c r="O49">
        <f>Table15[[#This Row],[calc % H2 umol/h]]/Table15[[#This Row],[PCAT_Gee-pt/g-c3n4]]</f>
        <v>659.97562980979444</v>
      </c>
      <c r="P49">
        <v>1.9920045626393199</v>
      </c>
      <c r="Q49">
        <v>0.17569370903709</v>
      </c>
      <c r="R49">
        <v>5.4294351497558901</v>
      </c>
      <c r="S49">
        <v>1.3573587874389701</v>
      </c>
      <c r="T49">
        <v>0.108955078961652</v>
      </c>
      <c r="U49">
        <v>1.04521960403189</v>
      </c>
    </row>
    <row r="50" spans="1:21" x14ac:dyDescent="0.25">
      <c r="A50">
        <v>324058</v>
      </c>
      <c r="B50" t="s">
        <v>25</v>
      </c>
      <c r="C50" t="s">
        <v>2</v>
      </c>
      <c r="D50">
        <v>4.9300000000000004E-3</v>
      </c>
      <c r="E50">
        <v>4</v>
      </c>
      <c r="F50">
        <v>1</v>
      </c>
      <c r="G50" s="2">
        <v>44392.730567129627</v>
      </c>
      <c r="H50" t="s">
        <v>24</v>
      </c>
      <c r="I50">
        <v>0.57724600000000004</v>
      </c>
      <c r="J50">
        <v>92.024291922193697</v>
      </c>
      <c r="K50">
        <v>4.7458973580310104</v>
      </c>
      <c r="L50">
        <v>7.7795108045043596E-2</v>
      </c>
      <c r="M50">
        <v>12.935483390001</v>
      </c>
      <c r="N50">
        <v>3.23387084750025</v>
      </c>
      <c r="O50">
        <f>Table15[[#This Row],[calc % H2 umol/h]]/Table15[[#This Row],[PCAT_Gee-pt/g-c3n4]]</f>
        <v>655.95757555785997</v>
      </c>
      <c r="P50">
        <v>2.0535054836934101</v>
      </c>
      <c r="Q50">
        <v>0.17408632208841199</v>
      </c>
      <c r="R50">
        <v>5.5970629096396403</v>
      </c>
      <c r="S50">
        <v>1.3992657274099101</v>
      </c>
      <c r="T50">
        <v>0.10943991257006</v>
      </c>
      <c r="U50">
        <v>1.0668653235118</v>
      </c>
    </row>
    <row r="51" spans="1:21" x14ac:dyDescent="0.25">
      <c r="A51">
        <v>324059</v>
      </c>
      <c r="B51" t="s">
        <v>23</v>
      </c>
      <c r="C51" t="s">
        <v>2</v>
      </c>
      <c r="D51">
        <v>4.9800000000000001E-3</v>
      </c>
      <c r="E51">
        <v>4</v>
      </c>
      <c r="F51">
        <v>1</v>
      </c>
      <c r="G51" s="2">
        <v>44392.745879629627</v>
      </c>
      <c r="H51" t="s">
        <v>22</v>
      </c>
      <c r="I51">
        <v>0.56884599999999996</v>
      </c>
      <c r="J51">
        <v>92.198278208679298</v>
      </c>
      <c r="K51">
        <v>4.6401087746164098</v>
      </c>
      <c r="L51">
        <v>7.7949354245364894E-2</v>
      </c>
      <c r="M51">
        <v>12.647144565880501</v>
      </c>
      <c r="N51">
        <v>3.1617861414701198</v>
      </c>
      <c r="O51">
        <f>Table15[[#This Row],[calc % H2 umol/h]]/Table15[[#This Row],[PCAT_Gee-pt/g-c3n4]]</f>
        <v>634.89681555624895</v>
      </c>
      <c r="P51">
        <v>2.0029591891199798</v>
      </c>
      <c r="Q51">
        <v>0.174891572142341</v>
      </c>
      <c r="R51">
        <v>5.4592932309983198</v>
      </c>
      <c r="S51">
        <v>1.3648233077495799</v>
      </c>
      <c r="T51">
        <v>0.10921548913231501</v>
      </c>
      <c r="U51">
        <v>1.0494383384519901</v>
      </c>
    </row>
    <row r="52" spans="1:21" x14ac:dyDescent="0.25">
      <c r="A52">
        <v>324060</v>
      </c>
      <c r="B52" t="s">
        <v>21</v>
      </c>
      <c r="C52" t="s">
        <v>2</v>
      </c>
      <c r="D52">
        <v>4.8999999999999998E-3</v>
      </c>
      <c r="E52">
        <v>4</v>
      </c>
      <c r="F52">
        <v>1</v>
      </c>
      <c r="G52" s="2">
        <v>44392.761203703703</v>
      </c>
      <c r="H52" t="s">
        <v>20</v>
      </c>
      <c r="I52">
        <v>0.56050599999999995</v>
      </c>
      <c r="J52">
        <v>92.012120890053794</v>
      </c>
      <c r="K52">
        <v>4.9146111404750297</v>
      </c>
      <c r="L52">
        <v>7.8533025302600604E-2</v>
      </c>
      <c r="M52">
        <v>13.3953320057271</v>
      </c>
      <c r="N52">
        <v>3.3488330014317902</v>
      </c>
      <c r="O52">
        <f>Table15[[#This Row],[calc % H2 umol/h]]/Table15[[#This Row],[PCAT_Gee-pt/g-c3n4]]</f>
        <v>683.43530641465111</v>
      </c>
      <c r="P52">
        <v>1.94049682716315</v>
      </c>
      <c r="Q52">
        <v>0.17494073660072901</v>
      </c>
      <c r="R52">
        <v>5.2890449545105103</v>
      </c>
      <c r="S52">
        <v>1.32226123862762</v>
      </c>
      <c r="T52">
        <v>0.109011492172039</v>
      </c>
      <c r="U52">
        <v>1.0237596501359401</v>
      </c>
    </row>
    <row r="53" spans="1:21" x14ac:dyDescent="0.25">
      <c r="A53">
        <v>324061</v>
      </c>
      <c r="B53" t="s">
        <v>19</v>
      </c>
      <c r="C53" t="s">
        <v>2</v>
      </c>
      <c r="D53">
        <v>4.9199999999999999E-3</v>
      </c>
      <c r="E53">
        <v>4</v>
      </c>
      <c r="F53">
        <v>1</v>
      </c>
      <c r="G53" s="2">
        <v>44392.776504629626</v>
      </c>
      <c r="H53" t="s">
        <v>18</v>
      </c>
      <c r="I53">
        <v>0.57168099999999999</v>
      </c>
      <c r="J53">
        <v>91.837358806846794</v>
      </c>
      <c r="K53">
        <v>4.97881163251561</v>
      </c>
      <c r="L53">
        <v>8.8043597709332899E-2</v>
      </c>
      <c r="M53">
        <v>13.5703177535785</v>
      </c>
      <c r="N53">
        <v>3.3925794383946202</v>
      </c>
      <c r="O53">
        <f>Table15[[#This Row],[calc % H2 umol/h]]/Table15[[#This Row],[PCAT_Gee-pt/g-c3n4]]</f>
        <v>689.54866634037</v>
      </c>
      <c r="P53">
        <v>2.0180916819107799</v>
      </c>
      <c r="Q53">
        <v>0.17419276146894699</v>
      </c>
      <c r="R53">
        <v>5.5005385623608598</v>
      </c>
      <c r="S53">
        <v>1.3751346405902101</v>
      </c>
      <c r="T53">
        <v>0.109605231890892</v>
      </c>
      <c r="U53">
        <v>1.0561326468358301</v>
      </c>
    </row>
    <row r="54" spans="1:21" x14ac:dyDescent="0.25">
      <c r="A54">
        <v>324062</v>
      </c>
      <c r="B54" t="s">
        <v>17</v>
      </c>
      <c r="C54" t="s">
        <v>2</v>
      </c>
      <c r="D54">
        <v>5.2700000000000004E-3</v>
      </c>
      <c r="E54">
        <v>4</v>
      </c>
      <c r="F54">
        <v>1</v>
      </c>
      <c r="G54" s="2">
        <v>44392.79184027778</v>
      </c>
      <c r="H54" t="s">
        <v>16</v>
      </c>
      <c r="I54">
        <v>0.57168099999999999</v>
      </c>
      <c r="J54">
        <v>91.775789626833102</v>
      </c>
      <c r="K54">
        <v>5.0231322574924198</v>
      </c>
      <c r="L54">
        <v>9.0870344562814995E-2</v>
      </c>
      <c r="M54">
        <v>13.6911186611775</v>
      </c>
      <c r="N54">
        <v>3.42277966529439</v>
      </c>
      <c r="O54">
        <f>Table15[[#This Row],[calc % H2 umol/h]]/Table15[[#This Row],[PCAT_Gee-pt/g-c3n4]]</f>
        <v>649.48380745624092</v>
      </c>
      <c r="P54">
        <v>2.0306712596265202</v>
      </c>
      <c r="Q54">
        <v>0.17510053837763201</v>
      </c>
      <c r="R54">
        <v>5.5348256331336598</v>
      </c>
      <c r="S54">
        <v>1.3837064082834101</v>
      </c>
      <c r="T54">
        <v>0.11027577214642</v>
      </c>
      <c r="U54">
        <v>1.0601310839014899</v>
      </c>
    </row>
    <row r="55" spans="1:21" x14ac:dyDescent="0.25">
      <c r="A55">
        <v>324063</v>
      </c>
      <c r="B55" t="s">
        <v>15</v>
      </c>
      <c r="C55" t="s">
        <v>2</v>
      </c>
      <c r="D55">
        <v>5.0099999999999997E-3</v>
      </c>
      <c r="E55">
        <v>4</v>
      </c>
      <c r="F55">
        <v>1</v>
      </c>
      <c r="G55" s="2">
        <v>44392.807129629633</v>
      </c>
      <c r="H55" t="s">
        <v>14</v>
      </c>
      <c r="I55">
        <v>0.56331100000000001</v>
      </c>
      <c r="J55">
        <v>92.065984655655299</v>
      </c>
      <c r="K55">
        <v>4.7554917708786304</v>
      </c>
      <c r="L55">
        <v>8.1347259833034494E-2</v>
      </c>
      <c r="M55">
        <v>12.961634054177701</v>
      </c>
      <c r="N55">
        <v>3.2404085135444398</v>
      </c>
      <c r="O55">
        <f>Table15[[#This Row],[calc % H2 umol/h]]/Table15[[#This Row],[PCAT_Gee-pt/g-c3n4]]</f>
        <v>646.788126455976</v>
      </c>
      <c r="P55">
        <v>2.0139609037990698</v>
      </c>
      <c r="Q55">
        <v>0.173849171621279</v>
      </c>
      <c r="R55">
        <v>5.4892796564847597</v>
      </c>
      <c r="S55">
        <v>1.3723199141211899</v>
      </c>
      <c r="T55">
        <v>0.110271262839959</v>
      </c>
      <c r="U55">
        <v>1.05429140682696</v>
      </c>
    </row>
    <row r="56" spans="1:21" x14ac:dyDescent="0.25">
      <c r="A56">
        <v>324064</v>
      </c>
      <c r="B56" t="s">
        <v>13</v>
      </c>
      <c r="C56" t="s">
        <v>2</v>
      </c>
      <c r="D56">
        <v>4.9300000000000004E-3</v>
      </c>
      <c r="E56">
        <v>4</v>
      </c>
      <c r="F56">
        <v>1</v>
      </c>
      <c r="G56" s="2">
        <v>44392.822442129633</v>
      </c>
      <c r="H56" t="s">
        <v>12</v>
      </c>
      <c r="I56">
        <v>0.57168099999999999</v>
      </c>
      <c r="J56">
        <v>92.120242243889294</v>
      </c>
      <c r="K56">
        <v>4.7095501598208198</v>
      </c>
      <c r="L56">
        <v>6.6881303263042299E-2</v>
      </c>
      <c r="M56">
        <v>12.8364149645271</v>
      </c>
      <c r="N56">
        <v>3.2091037411317802</v>
      </c>
      <c r="O56">
        <f>Table15[[#This Row],[calc % H2 umol/h]]/Table15[[#This Row],[PCAT_Gee-pt/g-c3n4]]</f>
        <v>650.93382173058421</v>
      </c>
      <c r="P56">
        <v>2.00907226413235</v>
      </c>
      <c r="Q56">
        <v>0.17907193850435801</v>
      </c>
      <c r="R56">
        <v>5.4759551126866004</v>
      </c>
      <c r="S56">
        <v>1.3689887781716501</v>
      </c>
      <c r="T56">
        <v>0.109861095897439</v>
      </c>
      <c r="U56">
        <v>1.05127423626007</v>
      </c>
    </row>
    <row r="57" spans="1:21" x14ac:dyDescent="0.25">
      <c r="A57">
        <v>324065</v>
      </c>
      <c r="B57" t="s">
        <v>11</v>
      </c>
      <c r="C57" t="s">
        <v>2</v>
      </c>
      <c r="D57">
        <v>4.8599999999999997E-3</v>
      </c>
      <c r="E57">
        <v>4</v>
      </c>
      <c r="F57">
        <v>1</v>
      </c>
      <c r="G57" s="2">
        <v>44392.837731481479</v>
      </c>
      <c r="H57" t="s">
        <v>10</v>
      </c>
      <c r="I57">
        <v>0.56610099999999997</v>
      </c>
      <c r="J57">
        <v>92.068152476842201</v>
      </c>
      <c r="K57">
        <v>4.7680497548346104</v>
      </c>
      <c r="L57">
        <v>8.9201438709179098E-2</v>
      </c>
      <c r="M57">
        <v>12.9958622687007</v>
      </c>
      <c r="N57">
        <v>3.24896556717517</v>
      </c>
      <c r="O57">
        <f>Table15[[#This Row],[calc % H2 umol/h]]/Table15[[#This Row],[PCAT_Gee-pt/g-c3n4]]</f>
        <v>668.51143357513786</v>
      </c>
      <c r="P57">
        <v>2.0096168514791102</v>
      </c>
      <c r="Q57">
        <v>0.17394540022713401</v>
      </c>
      <c r="R57">
        <v>5.4774394474808501</v>
      </c>
      <c r="S57">
        <v>1.3693598618702101</v>
      </c>
      <c r="T57">
        <v>0.11078523206839</v>
      </c>
      <c r="U57">
        <v>1.0433956847756001</v>
      </c>
    </row>
    <row r="58" spans="1:21" x14ac:dyDescent="0.25">
      <c r="A58">
        <v>324066</v>
      </c>
      <c r="B58" t="s">
        <v>9</v>
      </c>
      <c r="C58" t="s">
        <v>2</v>
      </c>
      <c r="D58">
        <v>5.0699999999999999E-3</v>
      </c>
      <c r="E58">
        <v>4</v>
      </c>
      <c r="F58">
        <v>1</v>
      </c>
      <c r="G58" s="2">
        <v>44392.853009259263</v>
      </c>
      <c r="H58" t="s">
        <v>8</v>
      </c>
      <c r="I58">
        <v>0.56884599999999996</v>
      </c>
      <c r="J58">
        <v>92.024436294725902</v>
      </c>
      <c r="K58">
        <v>4.8071854490385899</v>
      </c>
      <c r="L58">
        <v>8.1455724055893006E-2</v>
      </c>
      <c r="M58">
        <v>13.1025310573703</v>
      </c>
      <c r="N58">
        <v>3.27563276434259</v>
      </c>
      <c r="O58">
        <f>Table15[[#This Row],[calc % H2 umol/h]]/Table15[[#This Row],[PCAT_Gee-pt/g-c3n4]]</f>
        <v>646.08141308532345</v>
      </c>
      <c r="P58">
        <v>2.0126303580480598</v>
      </c>
      <c r="Q58">
        <v>0.17749149972528899</v>
      </c>
      <c r="R58">
        <v>5.4856531026081399</v>
      </c>
      <c r="S58">
        <v>1.3714132756520301</v>
      </c>
      <c r="T58">
        <v>0.11094330812054901</v>
      </c>
      <c r="U58">
        <v>1.0448045900668099</v>
      </c>
    </row>
    <row r="59" spans="1:21" x14ac:dyDescent="0.25">
      <c r="A59">
        <v>324067</v>
      </c>
      <c r="B59" t="s">
        <v>7</v>
      </c>
      <c r="C59" t="s">
        <v>2</v>
      </c>
      <c r="D59">
        <v>5.1500000000000001E-3</v>
      </c>
      <c r="E59">
        <v>4</v>
      </c>
      <c r="F59">
        <v>1</v>
      </c>
      <c r="G59" s="2">
        <v>44392.868344907409</v>
      </c>
      <c r="H59" t="s">
        <v>6</v>
      </c>
      <c r="I59">
        <v>0.56331100000000001</v>
      </c>
      <c r="J59">
        <v>92.030422659137599</v>
      </c>
      <c r="K59">
        <v>4.8177432370370799</v>
      </c>
      <c r="L59">
        <v>8.75225341843891E-2</v>
      </c>
      <c r="M59">
        <v>13.1313075101646</v>
      </c>
      <c r="N59">
        <v>3.28282687754115</v>
      </c>
      <c r="O59">
        <f>Table15[[#This Row],[calc % H2 umol/h]]/Table15[[#This Row],[PCAT_Gee-pt/g-c3n4]]</f>
        <v>637.4421121439126</v>
      </c>
      <c r="P59">
        <v>2.0010737171455801</v>
      </c>
      <c r="Q59">
        <v>0.172949309265823</v>
      </c>
      <c r="R59">
        <v>5.4541541625424896</v>
      </c>
      <c r="S59">
        <v>1.36353854063562</v>
      </c>
      <c r="T59">
        <v>0.110468200649016</v>
      </c>
      <c r="U59">
        <v>1.04029218603065</v>
      </c>
    </row>
    <row r="60" spans="1:21" x14ac:dyDescent="0.25">
      <c r="A60">
        <v>324068</v>
      </c>
      <c r="B60" t="s">
        <v>5</v>
      </c>
      <c r="C60" t="s">
        <v>2</v>
      </c>
      <c r="D60">
        <v>5.0699999999999999E-3</v>
      </c>
      <c r="E60">
        <v>4</v>
      </c>
      <c r="F60">
        <v>1</v>
      </c>
      <c r="G60" s="2">
        <v>44392.883692129632</v>
      </c>
      <c r="H60" t="s">
        <v>4</v>
      </c>
      <c r="I60">
        <v>0.57168099999999999</v>
      </c>
      <c r="J60">
        <v>92.117416150182706</v>
      </c>
      <c r="K60">
        <v>4.74419179502768</v>
      </c>
      <c r="L60">
        <v>7.1716719657060807E-2</v>
      </c>
      <c r="M60">
        <v>12.930834683921599</v>
      </c>
      <c r="N60">
        <v>3.2327086709804198</v>
      </c>
      <c r="O60">
        <f>Table15[[#This Row],[calc % H2 umol/h]]/Table15[[#This Row],[PCAT_Gee-pt/g-c3n4]]</f>
        <v>637.61512248134511</v>
      </c>
      <c r="P60">
        <v>1.9925197170319799</v>
      </c>
      <c r="Q60">
        <v>0.17619189727420301</v>
      </c>
      <c r="R60">
        <v>5.4308392616839196</v>
      </c>
      <c r="S60">
        <v>1.3577098154209799</v>
      </c>
      <c r="T60">
        <v>0.10973740687170699</v>
      </c>
      <c r="U60">
        <v>1.0361349308858501</v>
      </c>
    </row>
    <row r="61" spans="1:21" x14ac:dyDescent="0.25">
      <c r="A61">
        <v>324069</v>
      </c>
      <c r="B61" t="s">
        <v>3</v>
      </c>
      <c r="C61" t="s">
        <v>2</v>
      </c>
      <c r="D61">
        <v>5.0899999999999999E-3</v>
      </c>
      <c r="E61">
        <v>4</v>
      </c>
      <c r="F61">
        <v>1</v>
      </c>
      <c r="G61" s="2">
        <v>44392.899085648147</v>
      </c>
      <c r="H61" t="s">
        <v>1</v>
      </c>
      <c r="I61">
        <v>0.55215099999999995</v>
      </c>
      <c r="J61">
        <v>92.286914677069603</v>
      </c>
      <c r="K61">
        <v>4.6527286979069897</v>
      </c>
      <c r="L61">
        <v>7.5162813973947307E-2</v>
      </c>
      <c r="M61">
        <v>12.6815416031093</v>
      </c>
      <c r="N61">
        <v>3.17038540077733</v>
      </c>
      <c r="O61">
        <f>Table15[[#This Row],[calc % H2 umol/h]]/Table15[[#This Row],[PCAT_Gee-pt/g-c3n4]]</f>
        <v>622.8655011350354</v>
      </c>
      <c r="P61">
        <v>1.9418350526321699</v>
      </c>
      <c r="Q61">
        <v>0.17533742427893301</v>
      </c>
      <c r="R61">
        <v>5.2926924403326199</v>
      </c>
      <c r="S61">
        <v>1.3231731100831501</v>
      </c>
      <c r="T61">
        <v>0.110083887635399</v>
      </c>
      <c r="U61">
        <v>1.0084376847557699</v>
      </c>
    </row>
    <row r="62" spans="1:21" x14ac:dyDescent="0.25">
      <c r="A62" t="s">
        <v>0</v>
      </c>
      <c r="N62">
        <f>SUBTOTAL(101,Table15[calc % H2 umol/h])</f>
        <v>3.2420720692887044</v>
      </c>
      <c r="O62">
        <f>SUBTOTAL(107,Table15[h2 umol/gh])</f>
        <v>27.816221722267489</v>
      </c>
      <c r="U62">
        <f>SUBTOTAL(109,Table15[calc % CO2 Avg])</f>
        <v>69.242140065021516</v>
      </c>
    </row>
    <row r="63" spans="1:21" ht="15.75" thickBot="1" x14ac:dyDescent="0.3"/>
    <row r="64" spans="1:21" ht="15.75" thickTop="1" x14ac:dyDescent="0.25">
      <c r="M64" s="1">
        <v>652.24270596911492</v>
      </c>
      <c r="N64">
        <v>27.816221722267489</v>
      </c>
    </row>
    <row r="65" spans="13:13" x14ac:dyDescent="0.25">
      <c r="M65">
        <f>(N64*2)/M64*100</f>
        <v>8.5294082916381875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2021-07-16T13:56:14Z</dcterms:created>
  <dcterms:modified xsi:type="dcterms:W3CDTF">2021-09-14T13:54:33Z</dcterms:modified>
</cp:coreProperties>
</file>