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4" documentId="8_{7DFA7EC4-ADAC-4C84-843A-1DF76D1D7D2F}" xr6:coauthVersionLast="47" xr6:coauthVersionMax="47" xr10:uidLastSave="{BE2643E1-F6DD-43FF-BD79-06D042D07C10}"/>
  <bookViews>
    <workbookView xWindow="-120" yWindow="-120" windowWidth="51840" windowHeight="21240" xr2:uid="{00000000-000D-0000-FFFF-FFFF00000000}"/>
  </bookViews>
  <sheets>
    <sheet name="8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1" l="1"/>
  <c r="U6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L66" i="1" l="1"/>
  <c r="K66" i="1"/>
  <c r="K67" i="1" l="1"/>
</calcChain>
</file>

<file path=xl/sharedStrings.xml><?xml version="1.0" encoding="utf-8"?>
<sst xmlns="http://schemas.openxmlformats.org/spreadsheetml/2006/main" count="202" uniqueCount="143">
  <si>
    <t>form_id</t>
  </si>
  <si>
    <t>form_name</t>
  </si>
  <si>
    <t>form_status</t>
  </si>
  <si>
    <t>PCAT_Gee-pt/g-c3n4</t>
  </si>
  <si>
    <t>PCAT_Gee-T/M/W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</si>
  <si>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</si>
  <si>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</si>
  <si>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</si>
  <si>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</si>
  <si>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</si>
  <si>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</si>
  <si>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</si>
  <si>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</si>
  <si>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</si>
  <si>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</si>
  <si>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</si>
  <si>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</si>
  <si>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</si>
  <si>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</si>
  <si>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</si>
  <si>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110821_JCG_4plate_no_dye_1</t>
  </si>
  <si>
    <t>Complete</t>
  </si>
  <si>
    <t>PlateAgilent 5_Vial1</t>
  </si>
  <si>
    <t>110821_JCG_4plate_no_dye_2</t>
  </si>
  <si>
    <t>PlateAgilent 5_Vial2</t>
  </si>
  <si>
    <t>110821_JCG_4plate_no_dye_3</t>
  </si>
  <si>
    <t>PlateAgilent 5_Vial3</t>
  </si>
  <si>
    <t>110821_JCG_4plate_no_dye_4</t>
  </si>
  <si>
    <t>PlateAgilent 5_Vial4</t>
  </si>
  <si>
    <t>110821_JCG_4plate_no_dye_5</t>
  </si>
  <si>
    <t>PlateAgilent 5_Vial5</t>
  </si>
  <si>
    <t>110821_JCG_4plate_no_dye_6</t>
  </si>
  <si>
    <t>PlateAgilent 5_Vial6</t>
  </si>
  <si>
    <t>110821_JCG_4plate_no_dye_7</t>
  </si>
  <si>
    <t>PlateAgilent 5_Vial7</t>
  </si>
  <si>
    <t>110821_JCG_4plate_no_dye_8</t>
  </si>
  <si>
    <t>PlateAgilent 5_Vial8</t>
  </si>
  <si>
    <t>110821_JCG_4plate_no_dye_9</t>
  </si>
  <si>
    <t>PlateAgilent 5_Vial9</t>
  </si>
  <si>
    <t>110821_JCG_4plate_no_dye_10</t>
  </si>
  <si>
    <t>PlateAgilent 5_Vial10</t>
  </si>
  <si>
    <t>110821_JCG_4plate_no_dye_11</t>
  </si>
  <si>
    <t>PlateAgilent 5_Vial11</t>
  </si>
  <si>
    <t>110821_JCG_4plate_no_dye_12</t>
  </si>
  <si>
    <t>PlateAgilent 5_Vial12</t>
  </si>
  <si>
    <t>110821_JCG_4plate_no_dye_13</t>
  </si>
  <si>
    <t>PlateAgilent 5_Vial13</t>
  </si>
  <si>
    <t>110821_JCG_4plate_no_dye_14</t>
  </si>
  <si>
    <t>PlateAgilent 5_Vial14</t>
  </si>
  <si>
    <t>110821_JCG_4plate_no_dye_15</t>
  </si>
  <si>
    <t>PlateAgilent 5_Vial15</t>
  </si>
  <si>
    <t>110821_JCG_4plate_no_dye_16</t>
  </si>
  <si>
    <t>PlateAgilent 6_Vial1</t>
  </si>
  <si>
    <t>110821_JCG_4plate_no_dye_17</t>
  </si>
  <si>
    <t>PlateAgilent 6_Vial2</t>
  </si>
  <si>
    <t>110821_JCG_4plate_no_dye_18</t>
  </si>
  <si>
    <t>PlateAgilent 6_Vial3</t>
  </si>
  <si>
    <t>110821_JCG_4plate_no_dye_19</t>
  </si>
  <si>
    <t>PlateAgilent 6_Vial4</t>
  </si>
  <si>
    <t>110821_JCG_4plate_no_dye_20</t>
  </si>
  <si>
    <t>PlateAgilent 6_Vial5</t>
  </si>
  <si>
    <t>110821_JCG_4plate_no_dye_21</t>
  </si>
  <si>
    <t>PlateAgilent 6_Vial6</t>
  </si>
  <si>
    <t>110821_JCG_4plate_no_dye_22</t>
  </si>
  <si>
    <t>PlateAgilent 6_Vial7</t>
  </si>
  <si>
    <t>110821_JCG_4plate_no_dye_23</t>
  </si>
  <si>
    <t>PlateAgilent 6_Vial8</t>
  </si>
  <si>
    <t>110821_JCG_4plate_no_dye_24</t>
  </si>
  <si>
    <t>PlateAgilent 6_Vial9</t>
  </si>
  <si>
    <t>110821_JCG_4plate_no_dye_25</t>
  </si>
  <si>
    <t>PlateAgilent 6_Vial10</t>
  </si>
  <si>
    <t>110821_JCG_4plate_no_dye_26</t>
  </si>
  <si>
    <t>PlateAgilent 6_Vial11</t>
  </si>
  <si>
    <t>110821_JCG_4plate_no_dye_27</t>
  </si>
  <si>
    <t>PlateAgilent 6_Vial12</t>
  </si>
  <si>
    <t>110821_JCG_4plate_no_dye_28</t>
  </si>
  <si>
    <t>PlateAgilent 6_Vial13</t>
  </si>
  <si>
    <t>110821_JCG_4plate_no_dye_29</t>
  </si>
  <si>
    <t>PlateAgilent 6_Vial14</t>
  </si>
  <si>
    <t>110821_JCG_4plate_no_dye_30</t>
  </si>
  <si>
    <t>PlateAgilent 6_Vial15</t>
  </si>
  <si>
    <t>110821_JCG_4plate_no_dye_31</t>
  </si>
  <si>
    <t>PlateAgilent 7_Vial1</t>
  </si>
  <si>
    <t>110821_JCG_4plate_no_dye_32</t>
  </si>
  <si>
    <t>PlateAgilent 7_Vial2</t>
  </si>
  <si>
    <t>110821_JCG_4plate_no_dye_33</t>
  </si>
  <si>
    <t>PlateAgilent 7_Vial3</t>
  </si>
  <si>
    <t>110821_JCG_4plate_no_dye_34</t>
  </si>
  <si>
    <t>PlateAgilent 7_Vial4</t>
  </si>
  <si>
    <t>110821_JCG_4plate_no_dye_35</t>
  </si>
  <si>
    <t>PlateAgilent 7_Vial5</t>
  </si>
  <si>
    <t>110821_JCG_4plate_no_dye_36</t>
  </si>
  <si>
    <t>PlateAgilent 7_Vial6</t>
  </si>
  <si>
    <t>110821_JCG_4plate_no_dye_37</t>
  </si>
  <si>
    <t>PlateAgilent 7_Vial7</t>
  </si>
  <si>
    <t>110821_JCG_4plate_no_dye_38</t>
  </si>
  <si>
    <t>PlateAgilent 7_Vial8</t>
  </si>
  <si>
    <t>110821_JCG_4plate_no_dye_39</t>
  </si>
  <si>
    <t>PlateAgilent 7_Vial9</t>
  </si>
  <si>
    <t>110821_JCG_4plate_no_dye_40</t>
  </si>
  <si>
    <t>PlateAgilent 7_Vial10</t>
  </si>
  <si>
    <t>110821_JCG_4plate_no_dye_41</t>
  </si>
  <si>
    <t>PlateAgilent 7_Vial11</t>
  </si>
  <si>
    <t>110821_JCG_4plate_no_dye_42</t>
  </si>
  <si>
    <t>PlateAgilent 7_Vial12</t>
  </si>
  <si>
    <t>110821_JCG_4plate_no_dye_43</t>
  </si>
  <si>
    <t>PlateAgilent 7_Vial13</t>
  </si>
  <si>
    <t>110821_JCG_4plate_no_dye_44</t>
  </si>
  <si>
    <t>PlateAgilent 7_Vial14</t>
  </si>
  <si>
    <t>110821_JCG_4plate_no_dye_45</t>
  </si>
  <si>
    <t>PlateAgilent 7_Vial15</t>
  </si>
  <si>
    <t>110821_JCG_4plate_no_dye_46</t>
  </si>
  <si>
    <t>PlateAgilent 8_Vial1</t>
  </si>
  <si>
    <t>110821_JCG_4plate_no_dye_47</t>
  </si>
  <si>
    <t>PlateAgilent 8_Vial2</t>
  </si>
  <si>
    <t>110821_JCG_4plate_no_dye_48</t>
  </si>
  <si>
    <t>PlateAgilent 8_Vial3</t>
  </si>
  <si>
    <t>110821_JCG_4plate_no_dye_49</t>
  </si>
  <si>
    <t>PlateAgilent 8_Vial4</t>
  </si>
  <si>
    <t>110821_JCG_4plate_no_dye_50</t>
  </si>
  <si>
    <t>PlateAgilent 8_Vial5</t>
  </si>
  <si>
    <t>110821_JCG_4plate_no_dye_51</t>
  </si>
  <si>
    <t>PlateAgilent 8_Vial6</t>
  </si>
  <si>
    <t>110821_JCG_4plate_no_dye_52</t>
  </si>
  <si>
    <t>PlateAgilent 8_Vial7</t>
  </si>
  <si>
    <t>110821_JCG_4plate_no_dye_53</t>
  </si>
  <si>
    <t>PlateAgilent 8_Vial8</t>
  </si>
  <si>
    <t>110821_JCG_4plate_no_dye_54</t>
  </si>
  <si>
    <t>PlateAgilent 8_Vial9</t>
  </si>
  <si>
    <t>110821_JCG_4plate_no_dye_55</t>
  </si>
  <si>
    <t>PlateAgilent 8_Vial10</t>
  </si>
  <si>
    <t>110821_JCG_4plate_no_dye_56</t>
  </si>
  <si>
    <t>PlateAgilent 8_Vial11</t>
  </si>
  <si>
    <t>110821_JCG_4plate_no_dye_57</t>
  </si>
  <si>
    <t>PlateAgilent 8_Vial12</t>
  </si>
  <si>
    <t>110821_JCG_4plate_no_dye_58</t>
  </si>
  <si>
    <t>PlateAgilent 8_Vial13</t>
  </si>
  <si>
    <t>110821_JCG_4plate_no_dye_59</t>
  </si>
  <si>
    <t>PlateAgilent 8_Vial14</t>
  </si>
  <si>
    <t>110821_JCG_4plate_no_dye_60</t>
  </si>
  <si>
    <t>PlateAgilent 8_Vial15</t>
  </si>
  <si>
    <t>calc % 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</si>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</sst>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62" totalsRowCount="1">
  <autoFilter ref="A1:U61" xr:uid="{00000000-0009-0000-0100-000001000000}">
    <filterColumn colId="3">
      <customFilters>
        <customFilter operator="notEqual" val=" "/>
      </customFilters>
    </filterColumn>
  </autoFilter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Water 1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/>
    <tableColumn id="21" xr3:uid="{00000000-0010-0000-0000-000015000000}" name="calc % H2 umol/hg" totalsRowFunction="stdDev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workbookViewId="0">
      <selection activeCell="P66" sqref="P6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0.14062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325362</v>
      </c>
      <c r="B2" t="s">
        <v>20</v>
      </c>
      <c r="C2" t="s">
        <v>21</v>
      </c>
      <c r="D2">
        <v>4.9899999999999996E-3</v>
      </c>
      <c r="E2">
        <v>4</v>
      </c>
      <c r="F2">
        <v>1</v>
      </c>
      <c r="G2" s="1">
        <v>44420.788101851853</v>
      </c>
      <c r="H2" t="s">
        <v>22</v>
      </c>
      <c r="I2">
        <v>0.864452</v>
      </c>
      <c r="J2">
        <v>90.546655278506606</v>
      </c>
      <c r="K2">
        <v>2.6091389096366302</v>
      </c>
      <c r="L2">
        <v>3.0049185900364098E-2</v>
      </c>
      <c r="M2">
        <v>7.1115050498716501</v>
      </c>
      <c r="N2">
        <v>1.7778762624679101</v>
      </c>
      <c r="O2">
        <f>Table1[[#This Row],[calc % H2 umol/h]]/Table1[[#This Row],[PCAT_Gee-pt/g-c3n4]]</f>
        <v>356.28782814988182</v>
      </c>
      <c r="P2">
        <v>4.7884828334185396</v>
      </c>
      <c r="Q2">
        <v>0.20027660774695699</v>
      </c>
      <c r="R2">
        <v>13.051554949913401</v>
      </c>
      <c r="S2">
        <v>3.2628887374783502</v>
      </c>
      <c r="T2">
        <v>0.13307773809303799</v>
      </c>
      <c r="U2">
        <v>1.9226452403451499</v>
      </c>
    </row>
    <row r="3" spans="1:21" x14ac:dyDescent="0.25">
      <c r="A3">
        <v>325363</v>
      </c>
      <c r="B3" t="s">
        <v>23</v>
      </c>
      <c r="C3" t="s">
        <v>21</v>
      </c>
      <c r="D3">
        <v>4.8799999999999998E-3</v>
      </c>
      <c r="E3">
        <v>4</v>
      </c>
      <c r="F3">
        <v>1</v>
      </c>
      <c r="G3" s="1">
        <v>44420.802731481483</v>
      </c>
      <c r="H3" t="s">
        <v>24</v>
      </c>
      <c r="I3">
        <v>0.84772700000000001</v>
      </c>
      <c r="J3">
        <v>90.766340755050393</v>
      </c>
      <c r="K3">
        <v>2.6319636942768998</v>
      </c>
      <c r="L3">
        <v>3.3895492099414198E-2</v>
      </c>
      <c r="M3">
        <v>7.1737165981460702</v>
      </c>
      <c r="N3">
        <v>1.79342914953651</v>
      </c>
      <c r="O3">
        <f>Table1[[#This Row],[calc % H2 umol/h]]/Table1[[#This Row],[PCAT_Gee-pt/g-c3n4]]</f>
        <v>367.50597326567828</v>
      </c>
      <c r="P3">
        <v>4.6492609080926401</v>
      </c>
      <c r="Q3">
        <v>0.19287077735139899</v>
      </c>
      <c r="R3">
        <v>12.6720897472938</v>
      </c>
      <c r="S3">
        <v>3.16802243682345</v>
      </c>
      <c r="T3">
        <v>0.135466373761646</v>
      </c>
      <c r="U3">
        <v>1.8169682688183499</v>
      </c>
    </row>
    <row r="4" spans="1:21" x14ac:dyDescent="0.25">
      <c r="A4">
        <v>325364</v>
      </c>
      <c r="B4" t="s">
        <v>25</v>
      </c>
      <c r="C4" t="s">
        <v>21</v>
      </c>
      <c r="D4">
        <v>5.1799999999999997E-3</v>
      </c>
      <c r="E4">
        <v>4</v>
      </c>
      <c r="F4">
        <v>1</v>
      </c>
      <c r="G4" s="1">
        <v>44420.817465277774</v>
      </c>
      <c r="H4" t="s">
        <v>26</v>
      </c>
      <c r="I4">
        <v>0.83377699999999999</v>
      </c>
      <c r="J4">
        <v>91.076397683811507</v>
      </c>
      <c r="K4">
        <v>2.7623806784507998</v>
      </c>
      <c r="L4">
        <v>3.3160895240524499E-2</v>
      </c>
      <c r="M4">
        <v>7.5291829315468002</v>
      </c>
      <c r="N4">
        <v>1.8822957328867</v>
      </c>
      <c r="O4">
        <f>Table1[[#This Row],[calc % H2 umol/h]]/Table1[[#This Row],[PCAT_Gee-pt/g-c3n4]]</f>
        <v>363.37755461133207</v>
      </c>
      <c r="P4">
        <v>4.3371555860755002</v>
      </c>
      <c r="Q4">
        <v>0.18864612432134301</v>
      </c>
      <c r="R4">
        <v>11.821411170764501</v>
      </c>
      <c r="S4">
        <v>2.9553527926911398</v>
      </c>
      <c r="T4">
        <v>0.13075291245155399</v>
      </c>
      <c r="U4">
        <v>1.69331313921058</v>
      </c>
    </row>
    <row r="5" spans="1:21" x14ac:dyDescent="0.25">
      <c r="A5">
        <v>325365</v>
      </c>
      <c r="B5" t="s">
        <v>27</v>
      </c>
      <c r="C5" t="s">
        <v>21</v>
      </c>
      <c r="D5">
        <v>4.5999999999999999E-3</v>
      </c>
      <c r="E5">
        <v>4</v>
      </c>
      <c r="F5">
        <v>1</v>
      </c>
      <c r="G5" s="1">
        <v>44420.832199074073</v>
      </c>
      <c r="H5" t="s">
        <v>28</v>
      </c>
      <c r="I5">
        <v>0.82822700000000005</v>
      </c>
      <c r="J5">
        <v>91.444443145080797</v>
      </c>
      <c r="K5">
        <v>2.6720183658038699</v>
      </c>
      <c r="L5">
        <v>3.2856887122075303E-2</v>
      </c>
      <c r="M5">
        <v>7.2828901641003201</v>
      </c>
      <c r="N5">
        <v>1.82072254102508</v>
      </c>
      <c r="O5">
        <f>Table1[[#This Row],[calc % H2 umol/h]]/Table1[[#This Row],[PCAT_Gee-pt/g-c3n4]]</f>
        <v>395.80924804893044</v>
      </c>
      <c r="P5">
        <v>4.1371916126787998</v>
      </c>
      <c r="Q5">
        <v>0.19555857895902801</v>
      </c>
      <c r="R5">
        <v>11.276386602946101</v>
      </c>
      <c r="S5">
        <v>2.8190966507365198</v>
      </c>
      <c r="T5">
        <v>0.12766171235548901</v>
      </c>
      <c r="U5">
        <v>1.6186851640809401</v>
      </c>
    </row>
    <row r="6" spans="1:21" x14ac:dyDescent="0.25">
      <c r="A6">
        <v>325366</v>
      </c>
      <c r="B6" t="s">
        <v>29</v>
      </c>
      <c r="C6" t="s">
        <v>21</v>
      </c>
      <c r="D6">
        <v>4.8599999999999997E-3</v>
      </c>
      <c r="E6">
        <v>4</v>
      </c>
      <c r="F6">
        <v>1</v>
      </c>
      <c r="G6" s="1">
        <v>44420.847129629627</v>
      </c>
      <c r="H6" t="s">
        <v>30</v>
      </c>
      <c r="I6">
        <v>0.81427700000000003</v>
      </c>
      <c r="J6">
        <v>91.548543491469005</v>
      </c>
      <c r="K6">
        <v>2.8704217426284</v>
      </c>
      <c r="L6">
        <v>4.0463615288288499E-2</v>
      </c>
      <c r="M6">
        <v>7.8236611483465097</v>
      </c>
      <c r="N6">
        <v>1.9559152870866201</v>
      </c>
      <c r="O6">
        <f>Table1[[#This Row],[calc % H2 umol/h]]/Table1[[#This Row],[PCAT_Gee-pt/g-c3n4]]</f>
        <v>402.45170516185601</v>
      </c>
      <c r="P6">
        <v>3.9248573727843898</v>
      </c>
      <c r="Q6">
        <v>0.186637508357231</v>
      </c>
      <c r="R6">
        <v>10.697645465901701</v>
      </c>
      <c r="S6">
        <v>2.6744113664754399</v>
      </c>
      <c r="T6">
        <v>0.122413978053046</v>
      </c>
      <c r="U6">
        <v>1.5337634150650901</v>
      </c>
    </row>
    <row r="7" spans="1:21" x14ac:dyDescent="0.25">
      <c r="A7">
        <v>325367</v>
      </c>
      <c r="B7" t="s">
        <v>31</v>
      </c>
      <c r="C7" t="s">
        <v>21</v>
      </c>
      <c r="D7">
        <v>4.96E-3</v>
      </c>
      <c r="E7">
        <v>4</v>
      </c>
      <c r="F7">
        <v>1</v>
      </c>
      <c r="G7" s="1">
        <v>44420.862222222226</v>
      </c>
      <c r="H7" t="s">
        <v>32</v>
      </c>
      <c r="I7">
        <v>0.80872699999999997</v>
      </c>
      <c r="J7">
        <v>91.793510572617606</v>
      </c>
      <c r="K7">
        <v>2.8059875991919201</v>
      </c>
      <c r="L7">
        <v>3.6723444114601003E-2</v>
      </c>
      <c r="M7">
        <v>7.6480385570232698</v>
      </c>
      <c r="N7">
        <v>1.9120096392558099</v>
      </c>
      <c r="O7">
        <f>Table1[[#This Row],[calc % H2 umol/h]]/Table1[[#This Row],[PCAT_Gee-pt/g-c3n4]]</f>
        <v>385.48581436609072</v>
      </c>
      <c r="P7">
        <v>3.79469891148594</v>
      </c>
      <c r="Q7">
        <v>0.19003527219687</v>
      </c>
      <c r="R7">
        <v>10.342883766021099</v>
      </c>
      <c r="S7">
        <v>2.58572094150527</v>
      </c>
      <c r="T7">
        <v>0.121266381550774</v>
      </c>
      <c r="U7">
        <v>1.4845365351537401</v>
      </c>
    </row>
    <row r="8" spans="1:21" x14ac:dyDescent="0.25">
      <c r="A8">
        <v>325368</v>
      </c>
      <c r="B8" t="s">
        <v>33</v>
      </c>
      <c r="C8" t="s">
        <v>21</v>
      </c>
      <c r="D8">
        <v>5.0499999999999998E-3</v>
      </c>
      <c r="E8">
        <v>4</v>
      </c>
      <c r="F8">
        <v>1</v>
      </c>
      <c r="G8" s="1">
        <v>44420.877152777779</v>
      </c>
      <c r="H8" t="s">
        <v>34</v>
      </c>
      <c r="I8">
        <v>0.80872699999999997</v>
      </c>
      <c r="J8">
        <v>91.838655018668106</v>
      </c>
      <c r="K8">
        <v>2.81770923960838</v>
      </c>
      <c r="L8">
        <v>4.1462840631527803E-2</v>
      </c>
      <c r="M8">
        <v>7.67998722204318</v>
      </c>
      <c r="N8">
        <v>1.9199968055107901</v>
      </c>
      <c r="O8">
        <f>Table1[[#This Row],[calc % H2 umol/h]]/Table1[[#This Row],[PCAT_Gee-pt/g-c3n4]]</f>
        <v>380.19738722985943</v>
      </c>
      <c r="P8">
        <v>3.7491961132287801</v>
      </c>
      <c r="Q8">
        <v>0.19112663702754201</v>
      </c>
      <c r="R8">
        <v>10.218860710600801</v>
      </c>
      <c r="S8">
        <v>2.5547151776502002</v>
      </c>
      <c r="T8">
        <v>0.12039961563755799</v>
      </c>
      <c r="U8">
        <v>1.4740400128571201</v>
      </c>
    </row>
    <row r="9" spans="1:21" hidden="1" x14ac:dyDescent="0.25">
      <c r="A9">
        <v>325369</v>
      </c>
      <c r="B9" t="s">
        <v>35</v>
      </c>
      <c r="C9" t="s">
        <v>21</v>
      </c>
      <c r="G9" s="1">
        <v>44420.892812500002</v>
      </c>
      <c r="H9" t="s">
        <v>36</v>
      </c>
      <c r="I9">
        <v>0.91747699999999999</v>
      </c>
      <c r="J9">
        <v>99.540614991758304</v>
      </c>
      <c r="K9">
        <v>4.8906034848829799E-2</v>
      </c>
      <c r="L9">
        <v>1.5087574597421099E-3</v>
      </c>
      <c r="M9">
        <v>0.133298964080486</v>
      </c>
      <c r="N9">
        <v>3.33247410201215E-2</v>
      </c>
      <c r="O9" t="e">
        <f>Table1[[#This Row],[calc % H2 umol/h]]/Table1[[#This Row],[PCAT_Gee-pt/g-c3n4]]</f>
        <v>#DIV/0!</v>
      </c>
      <c r="P9">
        <v>0.36013836431734503</v>
      </c>
      <c r="Q9">
        <v>5.2942081229592201E-2</v>
      </c>
      <c r="R9">
        <v>0.981598100061294</v>
      </c>
      <c r="S9">
        <v>0.245399525015323</v>
      </c>
      <c r="T9">
        <v>3.8693299774712898E-2</v>
      </c>
      <c r="U9">
        <v>1.1647309300785599E-2</v>
      </c>
    </row>
    <row r="10" spans="1:21" x14ac:dyDescent="0.25">
      <c r="A10">
        <v>325370</v>
      </c>
      <c r="B10" t="s">
        <v>37</v>
      </c>
      <c r="C10" t="s">
        <v>21</v>
      </c>
      <c r="D10">
        <v>4.6299999999999996E-3</v>
      </c>
      <c r="E10">
        <v>4</v>
      </c>
      <c r="F10">
        <v>1</v>
      </c>
      <c r="G10" s="1">
        <v>44420.908483796295</v>
      </c>
      <c r="H10" t="s">
        <v>38</v>
      </c>
      <c r="I10">
        <v>0.79477699999999996</v>
      </c>
      <c r="J10">
        <v>92.151190442176798</v>
      </c>
      <c r="K10">
        <v>2.9113411733177501</v>
      </c>
      <c r="L10">
        <v>5.2353988055314798E-2</v>
      </c>
      <c r="M10">
        <v>7.9351917138178898</v>
      </c>
      <c r="N10">
        <v>1.98379792845447</v>
      </c>
      <c r="O10">
        <f>Table1[[#This Row],[calc % H2 umol/h]]/Table1[[#This Row],[PCAT_Gee-pt/g-c3n4]]</f>
        <v>428.46607526014475</v>
      </c>
      <c r="P10">
        <v>3.4140376424665799</v>
      </c>
      <c r="Q10">
        <v>0.17841719416531701</v>
      </c>
      <c r="R10">
        <v>9.3053481534389704</v>
      </c>
      <c r="S10">
        <v>2.3263370383597399</v>
      </c>
      <c r="T10">
        <v>0.118575981201803</v>
      </c>
      <c r="U10">
        <v>1.4048547608370301</v>
      </c>
    </row>
    <row r="11" spans="1:21" x14ac:dyDescent="0.25">
      <c r="A11">
        <v>325371</v>
      </c>
      <c r="B11" t="s">
        <v>39</v>
      </c>
      <c r="C11" t="s">
        <v>21</v>
      </c>
      <c r="D11">
        <v>4.7200000000000002E-3</v>
      </c>
      <c r="E11">
        <v>4</v>
      </c>
      <c r="F11">
        <v>1</v>
      </c>
      <c r="G11" s="1">
        <v>44420.923622685186</v>
      </c>
      <c r="H11" t="s">
        <v>40</v>
      </c>
      <c r="I11">
        <v>0.78360200000000002</v>
      </c>
      <c r="J11">
        <v>92.171651392891405</v>
      </c>
      <c r="K11">
        <v>2.82510069632864</v>
      </c>
      <c r="L11">
        <v>4.7714910753675899E-2</v>
      </c>
      <c r="M11">
        <v>7.7001334785716899</v>
      </c>
      <c r="N11">
        <v>1.92503336964292</v>
      </c>
      <c r="O11">
        <f>Table1[[#This Row],[calc % H2 umol/h]]/Table1[[#This Row],[PCAT_Gee-pt/g-c3n4]]</f>
        <v>407.84605289044913</v>
      </c>
      <c r="P11">
        <v>3.5059014084374098</v>
      </c>
      <c r="Q11">
        <v>0.182919386702738</v>
      </c>
      <c r="R11">
        <v>9.5557333028033593</v>
      </c>
      <c r="S11">
        <v>2.3889333257008398</v>
      </c>
      <c r="T11">
        <v>0.116127649657096</v>
      </c>
      <c r="U11">
        <v>1.3812188526853799</v>
      </c>
    </row>
    <row r="12" spans="1:21" x14ac:dyDescent="0.25">
      <c r="A12">
        <v>325372</v>
      </c>
      <c r="B12" t="s">
        <v>41</v>
      </c>
      <c r="C12" t="s">
        <v>21</v>
      </c>
      <c r="D12">
        <v>4.9800000000000001E-3</v>
      </c>
      <c r="E12">
        <v>4</v>
      </c>
      <c r="F12">
        <v>1</v>
      </c>
      <c r="G12" s="1">
        <v>44420.93891203704</v>
      </c>
      <c r="H12" t="s">
        <v>42</v>
      </c>
      <c r="I12">
        <v>0.77250099999999999</v>
      </c>
      <c r="J12">
        <v>92.203868109111994</v>
      </c>
      <c r="K12">
        <v>2.8522880787021498</v>
      </c>
      <c r="L12">
        <v>4.9303809778151401E-2</v>
      </c>
      <c r="M12">
        <v>7.7742357834845803</v>
      </c>
      <c r="N12">
        <v>1.94355894587114</v>
      </c>
      <c r="O12">
        <f>Table1[[#This Row],[calc % H2 umol/h]]/Table1[[#This Row],[PCAT_Gee-pt/g-c3n4]]</f>
        <v>390.27288069701603</v>
      </c>
      <c r="P12">
        <v>3.4730634817712001</v>
      </c>
      <c r="Q12">
        <v>0.18810750521221101</v>
      </c>
      <c r="R12">
        <v>9.46622979632021</v>
      </c>
      <c r="S12">
        <v>2.3665574490800498</v>
      </c>
      <c r="T12">
        <v>0.11631407072700201</v>
      </c>
      <c r="U12">
        <v>1.3544662596875601</v>
      </c>
    </row>
    <row r="13" spans="1:21" x14ac:dyDescent="0.25">
      <c r="A13">
        <v>325373</v>
      </c>
      <c r="B13" t="s">
        <v>43</v>
      </c>
      <c r="C13" t="s">
        <v>21</v>
      </c>
      <c r="D13">
        <v>5.13E-3</v>
      </c>
      <c r="E13">
        <v>4</v>
      </c>
      <c r="F13">
        <v>1</v>
      </c>
      <c r="G13" s="1">
        <v>44420.954097222224</v>
      </c>
      <c r="H13" t="s">
        <v>44</v>
      </c>
      <c r="I13">
        <v>0.78082700000000005</v>
      </c>
      <c r="J13">
        <v>92.123368251051701</v>
      </c>
      <c r="K13">
        <v>2.9507118625895301</v>
      </c>
      <c r="L13">
        <v>5.1473080047557601E-2</v>
      </c>
      <c r="M13">
        <v>8.0425010082901398</v>
      </c>
      <c r="N13">
        <v>2.0106252520725301</v>
      </c>
      <c r="O13">
        <f>Table1[[#This Row],[calc % H2 umol/h]]/Table1[[#This Row],[PCAT_Gee-pt/g-c3n4]]</f>
        <v>391.93474699269592</v>
      </c>
      <c r="P13">
        <v>3.46794745683026</v>
      </c>
      <c r="Q13">
        <v>0.18849697590389</v>
      </c>
      <c r="R13">
        <v>9.4522854880779992</v>
      </c>
      <c r="S13">
        <v>2.3630713720194998</v>
      </c>
      <c r="T13">
        <v>0.11478473854922799</v>
      </c>
      <c r="U13">
        <v>1.34318769097919</v>
      </c>
    </row>
    <row r="14" spans="1:21" x14ac:dyDescent="0.25">
      <c r="A14">
        <v>325374</v>
      </c>
      <c r="B14" t="s">
        <v>45</v>
      </c>
      <c r="C14" t="s">
        <v>21</v>
      </c>
      <c r="D14">
        <v>5.1000000000000004E-3</v>
      </c>
      <c r="E14">
        <v>4</v>
      </c>
      <c r="F14">
        <v>1</v>
      </c>
      <c r="G14" s="1">
        <v>44420.969236111108</v>
      </c>
      <c r="H14" t="s">
        <v>46</v>
      </c>
      <c r="I14">
        <v>0.78082700000000005</v>
      </c>
      <c r="J14">
        <v>92.173392693692705</v>
      </c>
      <c r="K14">
        <v>2.9162800376057301</v>
      </c>
      <c r="L14">
        <v>4.9822789185505902E-2</v>
      </c>
      <c r="M14">
        <v>7.9486531505374503</v>
      </c>
      <c r="N14">
        <v>1.9871632876343599</v>
      </c>
      <c r="O14">
        <f>Table1[[#This Row],[calc % H2 umol/h]]/Table1[[#This Row],[PCAT_Gee-pt/g-c3n4]]</f>
        <v>389.63986032046267</v>
      </c>
      <c r="P14">
        <v>3.45485790096172</v>
      </c>
      <c r="Q14">
        <v>0.18525096391050599</v>
      </c>
      <c r="R14">
        <v>9.4166084138080404</v>
      </c>
      <c r="S14">
        <v>2.3541521034520101</v>
      </c>
      <c r="T14">
        <v>0.115162457574597</v>
      </c>
      <c r="U14">
        <v>1.3403069101652301</v>
      </c>
    </row>
    <row r="15" spans="1:21" x14ac:dyDescent="0.25">
      <c r="A15">
        <v>325375</v>
      </c>
      <c r="B15" t="s">
        <v>47</v>
      </c>
      <c r="C15" t="s">
        <v>21</v>
      </c>
      <c r="D15">
        <v>4.7299999999999998E-3</v>
      </c>
      <c r="E15">
        <v>4</v>
      </c>
      <c r="F15">
        <v>1</v>
      </c>
      <c r="G15" s="1">
        <v>44420.984375</v>
      </c>
      <c r="H15" t="s">
        <v>48</v>
      </c>
      <c r="I15">
        <v>0.77520100000000003</v>
      </c>
      <c r="J15">
        <v>92.291787503019094</v>
      </c>
      <c r="K15">
        <v>2.8316009017799999</v>
      </c>
      <c r="L15">
        <v>5.2883234053523999E-2</v>
      </c>
      <c r="M15">
        <v>7.7178505283316001</v>
      </c>
      <c r="N15">
        <v>1.9294626320829</v>
      </c>
      <c r="O15">
        <f>Table1[[#This Row],[calc % H2 umol/h]]/Table1[[#This Row],[PCAT_Gee-pt/g-c3n4]]</f>
        <v>407.92021819934462</v>
      </c>
      <c r="P15">
        <v>3.4402392055540201</v>
      </c>
      <c r="Q15">
        <v>0.17269786935533901</v>
      </c>
      <c r="R15">
        <v>9.3767634956895094</v>
      </c>
      <c r="S15">
        <v>2.3441908739223698</v>
      </c>
      <c r="T15">
        <v>0.114398632476141</v>
      </c>
      <c r="U15">
        <v>1.32197375717067</v>
      </c>
    </row>
    <row r="16" spans="1:21" x14ac:dyDescent="0.25">
      <c r="A16">
        <v>325376</v>
      </c>
      <c r="B16" t="s">
        <v>49</v>
      </c>
      <c r="C16" t="s">
        <v>21</v>
      </c>
      <c r="D16">
        <v>4.7099999999999998E-3</v>
      </c>
      <c r="E16">
        <v>4</v>
      </c>
      <c r="F16">
        <v>1</v>
      </c>
      <c r="G16" s="1">
        <v>44420.999537037038</v>
      </c>
      <c r="H16" t="s">
        <v>50</v>
      </c>
      <c r="I16">
        <v>0.77797700000000003</v>
      </c>
      <c r="J16">
        <v>92.227922142922495</v>
      </c>
      <c r="K16">
        <v>2.9114348423391299</v>
      </c>
      <c r="L16">
        <v>4.74403557004053E-2</v>
      </c>
      <c r="M16">
        <v>7.9354470193963298</v>
      </c>
      <c r="N16">
        <v>1.98386175484908</v>
      </c>
      <c r="O16">
        <f>Table1[[#This Row],[calc % H2 umol/h]]/Table1[[#This Row],[PCAT_Gee-pt/g-c3n4]]</f>
        <v>421.20207109322297</v>
      </c>
      <c r="P16">
        <v>3.4322429732578899</v>
      </c>
      <c r="Q16">
        <v>0.17140508058873499</v>
      </c>
      <c r="R16">
        <v>9.3549688544981606</v>
      </c>
      <c r="S16">
        <v>2.3387422136245402</v>
      </c>
      <c r="T16">
        <v>0.113757513865049</v>
      </c>
      <c r="U16">
        <v>1.3146425276153699</v>
      </c>
    </row>
    <row r="17" spans="1:21" x14ac:dyDescent="0.25">
      <c r="A17">
        <v>325377</v>
      </c>
      <c r="B17" t="s">
        <v>51</v>
      </c>
      <c r="C17" t="s">
        <v>21</v>
      </c>
      <c r="D17">
        <v>5.0200000000000002E-3</v>
      </c>
      <c r="E17">
        <v>4</v>
      </c>
      <c r="F17">
        <v>1</v>
      </c>
      <c r="G17" s="1">
        <v>44421.015567129631</v>
      </c>
      <c r="H17" t="s">
        <v>52</v>
      </c>
      <c r="I17">
        <v>0.77250099999999999</v>
      </c>
      <c r="J17">
        <v>92.658120513255994</v>
      </c>
      <c r="K17">
        <v>2.4468217830848502</v>
      </c>
      <c r="L17">
        <v>4.1598487334418198E-2</v>
      </c>
      <c r="M17">
        <v>6.6690912477968398</v>
      </c>
      <c r="N17">
        <v>1.66727281194921</v>
      </c>
      <c r="O17">
        <f>Table1[[#This Row],[calc % H2 umol/h]]/Table1[[#This Row],[PCAT_Gee-pt/g-c3n4]]</f>
        <v>332.12605815721315</v>
      </c>
      <c r="P17">
        <v>3.4498578370727802</v>
      </c>
      <c r="Q17">
        <v>0.176171503486032</v>
      </c>
      <c r="R17">
        <v>9.4029801706108103</v>
      </c>
      <c r="S17">
        <v>2.3507450426526999</v>
      </c>
      <c r="T17">
        <v>0.11457126057713</v>
      </c>
      <c r="U17">
        <v>1.3306286060092101</v>
      </c>
    </row>
    <row r="18" spans="1:21" x14ac:dyDescent="0.25">
      <c r="A18">
        <v>325378</v>
      </c>
      <c r="B18" t="s">
        <v>53</v>
      </c>
      <c r="C18" t="s">
        <v>21</v>
      </c>
      <c r="D18">
        <v>4.8500000000000001E-3</v>
      </c>
      <c r="E18">
        <v>4</v>
      </c>
      <c r="F18">
        <v>1</v>
      </c>
      <c r="G18" s="1">
        <v>44421.030532407407</v>
      </c>
      <c r="H18" t="s">
        <v>54</v>
      </c>
      <c r="I18">
        <v>0.78082700000000005</v>
      </c>
      <c r="J18">
        <v>92.567306616135696</v>
      </c>
      <c r="K18">
        <v>2.54798457227032</v>
      </c>
      <c r="L18">
        <v>4.3142183011218402E-2</v>
      </c>
      <c r="M18">
        <v>6.9448219432743601</v>
      </c>
      <c r="N18">
        <v>1.73620548581859</v>
      </c>
      <c r="O18">
        <f>Table1[[#This Row],[calc % H2 umol/h]]/Table1[[#This Row],[PCAT_Gee-pt/g-c3n4]]</f>
        <v>357.98051253991548</v>
      </c>
      <c r="P18">
        <v>3.4439792902939401</v>
      </c>
      <c r="Q18">
        <v>0.180032730278952</v>
      </c>
      <c r="R18">
        <v>9.3869575223151696</v>
      </c>
      <c r="S18">
        <v>2.3467393805787902</v>
      </c>
      <c r="T18">
        <v>0.115078446754972</v>
      </c>
      <c r="U18">
        <v>1.3256510745449701</v>
      </c>
    </row>
    <row r="19" spans="1:21" x14ac:dyDescent="0.25">
      <c r="A19">
        <v>325379</v>
      </c>
      <c r="B19" t="s">
        <v>55</v>
      </c>
      <c r="C19" t="s">
        <v>21</v>
      </c>
      <c r="D19">
        <v>4.9899999999999996E-3</v>
      </c>
      <c r="E19">
        <v>4</v>
      </c>
      <c r="F19">
        <v>1</v>
      </c>
      <c r="G19" s="1">
        <v>44421.045601851853</v>
      </c>
      <c r="H19" t="s">
        <v>56</v>
      </c>
      <c r="I19">
        <v>0.77069262500000002</v>
      </c>
      <c r="J19">
        <v>92.460456683756803</v>
      </c>
      <c r="K19">
        <v>2.6659698849583702</v>
      </c>
      <c r="L19">
        <v>4.6947527880696997E-2</v>
      </c>
      <c r="M19">
        <v>7.26640434116542</v>
      </c>
      <c r="N19">
        <v>1.8166010852913499</v>
      </c>
      <c r="O19">
        <f>Table1[[#This Row],[calc % H2 umol/h]]/Table1[[#This Row],[PCAT_Gee-pt/g-c3n4]]</f>
        <v>364.04831368564129</v>
      </c>
      <c r="P19">
        <v>3.43761304793304</v>
      </c>
      <c r="Q19">
        <v>0.189282051570558</v>
      </c>
      <c r="R19">
        <v>9.3696056042049296</v>
      </c>
      <c r="S19">
        <v>2.3424014010512302</v>
      </c>
      <c r="T19">
        <v>0.115317716862468</v>
      </c>
      <c r="U19">
        <v>1.3206426664892501</v>
      </c>
    </row>
    <row r="20" spans="1:21" x14ac:dyDescent="0.25">
      <c r="A20">
        <v>325380</v>
      </c>
      <c r="B20" t="s">
        <v>57</v>
      </c>
      <c r="C20" t="s">
        <v>21</v>
      </c>
      <c r="D20">
        <v>4.8500000000000001E-3</v>
      </c>
      <c r="E20">
        <v>4</v>
      </c>
      <c r="F20">
        <v>1</v>
      </c>
      <c r="G20" s="1">
        <v>44421.060740740744</v>
      </c>
      <c r="H20" t="s">
        <v>58</v>
      </c>
      <c r="I20">
        <v>0.77038249999999997</v>
      </c>
      <c r="J20">
        <v>92.449540916644807</v>
      </c>
      <c r="K20">
        <v>2.6306321753170598</v>
      </c>
      <c r="L20">
        <v>4.5700223352851801E-2</v>
      </c>
      <c r="M20">
        <v>7.1700873916780097</v>
      </c>
      <c r="N20">
        <v>1.7925218479195</v>
      </c>
      <c r="O20">
        <f>Table1[[#This Row],[calc % H2 umol/h]]/Table1[[#This Row],[PCAT_Gee-pt/g-c3n4]]</f>
        <v>369.59213359164949</v>
      </c>
      <c r="P20">
        <v>3.4714696481201499</v>
      </c>
      <c r="Q20">
        <v>0.170725583344049</v>
      </c>
      <c r="R20">
        <v>9.4618856213066795</v>
      </c>
      <c r="S20">
        <v>2.3654714053266699</v>
      </c>
      <c r="T20">
        <v>0.115318552099933</v>
      </c>
      <c r="U20">
        <v>1.33303870781797</v>
      </c>
    </row>
    <row r="21" spans="1:21" x14ac:dyDescent="0.25">
      <c r="A21">
        <v>325381</v>
      </c>
      <c r="B21" t="s">
        <v>59</v>
      </c>
      <c r="C21" t="s">
        <v>21</v>
      </c>
      <c r="D21">
        <v>5.0699999999999999E-3</v>
      </c>
      <c r="E21">
        <v>4</v>
      </c>
      <c r="F21">
        <v>1</v>
      </c>
      <c r="G21" s="1">
        <v>44421.075821759259</v>
      </c>
      <c r="H21" t="s">
        <v>60</v>
      </c>
      <c r="I21">
        <v>0.77797700000000003</v>
      </c>
      <c r="J21">
        <v>92.485150878364095</v>
      </c>
      <c r="K21">
        <v>2.7096802001050402</v>
      </c>
      <c r="L21">
        <v>4.9596997916502399E-2</v>
      </c>
      <c r="M21">
        <v>7.3855417798617298</v>
      </c>
      <c r="N21">
        <v>1.84638544496543</v>
      </c>
      <c r="O21">
        <f>Table1[[#This Row],[calc % H2 umol/h]]/Table1[[#This Row],[PCAT_Gee-pt/g-c3n4]]</f>
        <v>364.17858875057794</v>
      </c>
      <c r="P21">
        <v>3.39473677270193</v>
      </c>
      <c r="Q21">
        <v>0.17638612426570599</v>
      </c>
      <c r="R21">
        <v>9.2527414362223102</v>
      </c>
      <c r="S21">
        <v>2.31318535905557</v>
      </c>
      <c r="T21">
        <v>0.112910126823978</v>
      </c>
      <c r="U21">
        <v>1.29752202200492</v>
      </c>
    </row>
    <row r="22" spans="1:21" x14ac:dyDescent="0.25">
      <c r="A22">
        <v>325382</v>
      </c>
      <c r="B22" t="s">
        <v>61</v>
      </c>
      <c r="C22" t="s">
        <v>21</v>
      </c>
      <c r="D22">
        <v>5.0099999999999997E-3</v>
      </c>
      <c r="E22">
        <v>4</v>
      </c>
      <c r="F22">
        <v>1</v>
      </c>
      <c r="G22" s="1">
        <v>44421.09097222222</v>
      </c>
      <c r="H22" t="s">
        <v>62</v>
      </c>
      <c r="I22">
        <v>0.769652</v>
      </c>
      <c r="J22">
        <v>92.639210650242902</v>
      </c>
      <c r="K22">
        <v>2.5451428351158398</v>
      </c>
      <c r="L22">
        <v>3.9101706456673803E-2</v>
      </c>
      <c r="M22">
        <v>6.9370764652356698</v>
      </c>
      <c r="N22">
        <v>1.7342691163089099</v>
      </c>
      <c r="O22">
        <f>Table1[[#This Row],[calc % H2 umol/h]]/Table1[[#This Row],[PCAT_Gee-pt/g-c3n4]]</f>
        <v>346.1615002612595</v>
      </c>
      <c r="P22">
        <v>3.3991617116291399</v>
      </c>
      <c r="Q22">
        <v>0.19296948386589</v>
      </c>
      <c r="R22">
        <v>9.2648021108801402</v>
      </c>
      <c r="S22">
        <v>2.3162005277200302</v>
      </c>
      <c r="T22">
        <v>0.113842087927797</v>
      </c>
      <c r="U22">
        <v>1.3026427150842601</v>
      </c>
    </row>
    <row r="23" spans="1:21" x14ac:dyDescent="0.25">
      <c r="A23">
        <v>325383</v>
      </c>
      <c r="B23" t="s">
        <v>63</v>
      </c>
      <c r="C23" t="s">
        <v>21</v>
      </c>
      <c r="D23">
        <v>5.3400000000000001E-3</v>
      </c>
      <c r="E23">
        <v>4</v>
      </c>
      <c r="F23">
        <v>1</v>
      </c>
      <c r="G23" s="1">
        <v>44421.106053240743</v>
      </c>
      <c r="H23" t="s">
        <v>64</v>
      </c>
      <c r="I23">
        <v>0.766876</v>
      </c>
      <c r="J23">
        <v>92.435157657356299</v>
      </c>
      <c r="K23">
        <v>2.7045093412572001</v>
      </c>
      <c r="L23">
        <v>5.1405526889892098E-2</v>
      </c>
      <c r="M23">
        <v>7.3714480155654796</v>
      </c>
      <c r="N23">
        <v>1.8428620038913699</v>
      </c>
      <c r="O23">
        <f>Table1[[#This Row],[calc % H2 umol/h]]/Table1[[#This Row],[PCAT_Gee-pt/g-c3n4]]</f>
        <v>345.10524417441383</v>
      </c>
      <c r="P23">
        <v>3.4261960966098801</v>
      </c>
      <c r="Q23">
        <v>0.169478282130475</v>
      </c>
      <c r="R23">
        <v>9.3384874039861092</v>
      </c>
      <c r="S23">
        <v>2.3346218509965202</v>
      </c>
      <c r="T23">
        <v>0.11458408707314501</v>
      </c>
      <c r="U23">
        <v>1.31955281770337</v>
      </c>
    </row>
    <row r="24" spans="1:21" x14ac:dyDescent="0.25">
      <c r="A24">
        <v>325384</v>
      </c>
      <c r="B24" t="s">
        <v>65</v>
      </c>
      <c r="C24" t="s">
        <v>21</v>
      </c>
      <c r="D24">
        <v>5.1200000000000004E-3</v>
      </c>
      <c r="E24">
        <v>4</v>
      </c>
      <c r="F24">
        <v>1</v>
      </c>
      <c r="G24" s="1">
        <v>44421.121157407404</v>
      </c>
      <c r="H24" t="s">
        <v>66</v>
      </c>
      <c r="I24">
        <v>0.76402700000000001</v>
      </c>
      <c r="J24">
        <v>92.416433777122194</v>
      </c>
      <c r="K24">
        <v>2.72926333639847</v>
      </c>
      <c r="L24">
        <v>4.4319529916229998E-2</v>
      </c>
      <c r="M24">
        <v>7.4389178466279304</v>
      </c>
      <c r="N24">
        <v>1.8597294616569799</v>
      </c>
      <c r="O24">
        <f>Table1[[#This Row],[calc % H2 umol/h]]/Table1[[#This Row],[PCAT_Gee-pt/g-c3n4]]</f>
        <v>363.22841047987885</v>
      </c>
      <c r="P24">
        <v>3.4248273436546102</v>
      </c>
      <c r="Q24">
        <v>0.17150428273096199</v>
      </c>
      <c r="R24">
        <v>9.3347567120258308</v>
      </c>
      <c r="S24">
        <v>2.3336891780064501</v>
      </c>
      <c r="T24">
        <v>0.11515110323805799</v>
      </c>
      <c r="U24">
        <v>1.3143244395866001</v>
      </c>
    </row>
    <row r="25" spans="1:21" x14ac:dyDescent="0.25">
      <c r="A25">
        <v>325385</v>
      </c>
      <c r="B25" t="s">
        <v>67</v>
      </c>
      <c r="C25" t="s">
        <v>21</v>
      </c>
      <c r="D25">
        <v>4.8799999999999998E-3</v>
      </c>
      <c r="E25">
        <v>4</v>
      </c>
      <c r="F25">
        <v>1</v>
      </c>
      <c r="G25" s="1">
        <v>44421.136261574073</v>
      </c>
      <c r="H25" t="s">
        <v>68</v>
      </c>
      <c r="I25">
        <v>0.76402700000000001</v>
      </c>
      <c r="J25">
        <v>92.434217353418205</v>
      </c>
      <c r="K25">
        <v>2.7322591013322</v>
      </c>
      <c r="L25">
        <v>4.6788528430168001E-2</v>
      </c>
      <c r="M25">
        <v>7.4470831449091897</v>
      </c>
      <c r="N25">
        <v>1.8617707862272901</v>
      </c>
      <c r="O25">
        <f>Table1[[#This Row],[calc % H2 umol/h]]/Table1[[#This Row],[PCAT_Gee-pt/g-c3n4]]</f>
        <v>381.51040701378895</v>
      </c>
      <c r="P25">
        <v>3.4086001858789698</v>
      </c>
      <c r="Q25">
        <v>0.18690811962325601</v>
      </c>
      <c r="R25">
        <v>9.2905277466609206</v>
      </c>
      <c r="S25">
        <v>2.3226319366652302</v>
      </c>
      <c r="T25">
        <v>0.11457169905442</v>
      </c>
      <c r="U25">
        <v>1.31035166031618</v>
      </c>
    </row>
    <row r="26" spans="1:21" x14ac:dyDescent="0.25">
      <c r="A26">
        <v>325386</v>
      </c>
      <c r="B26" t="s">
        <v>69</v>
      </c>
      <c r="C26" t="s">
        <v>21</v>
      </c>
      <c r="D26">
        <v>5.0299999999999997E-3</v>
      </c>
      <c r="E26">
        <v>4</v>
      </c>
      <c r="F26">
        <v>1</v>
      </c>
      <c r="G26" s="1">
        <v>44421.151400462964</v>
      </c>
      <c r="H26" t="s">
        <v>70</v>
      </c>
      <c r="I26">
        <v>0.75847600000000004</v>
      </c>
      <c r="J26">
        <v>92.368288718813503</v>
      </c>
      <c r="K26">
        <v>2.7975091405647698</v>
      </c>
      <c r="L26">
        <v>4.4176898646994797E-2</v>
      </c>
      <c r="M26">
        <v>7.6249295530835202</v>
      </c>
      <c r="N26">
        <v>1.90623238827088</v>
      </c>
      <c r="O26">
        <f>Table1[[#This Row],[calc % H2 umol/h]]/Table1[[#This Row],[PCAT_Gee-pt/g-c3n4]]</f>
        <v>378.97264180335588</v>
      </c>
      <c r="P26">
        <v>3.4138235585985002</v>
      </c>
      <c r="Q26">
        <v>0.18687349322972199</v>
      </c>
      <c r="R26">
        <v>9.3047646434911808</v>
      </c>
      <c r="S26">
        <v>2.3261911608727899</v>
      </c>
      <c r="T26">
        <v>0.114465308936313</v>
      </c>
      <c r="U26">
        <v>1.3059132730868199</v>
      </c>
    </row>
    <row r="27" spans="1:21" x14ac:dyDescent="0.25">
      <c r="A27">
        <v>325387</v>
      </c>
      <c r="B27" t="s">
        <v>71</v>
      </c>
      <c r="C27" t="s">
        <v>21</v>
      </c>
      <c r="D27">
        <v>4.7299999999999998E-3</v>
      </c>
      <c r="E27">
        <v>4</v>
      </c>
      <c r="F27">
        <v>1</v>
      </c>
      <c r="G27" s="1">
        <v>44421.166550925926</v>
      </c>
      <c r="H27" t="s">
        <v>72</v>
      </c>
      <c r="I27">
        <v>0.769652</v>
      </c>
      <c r="J27">
        <v>92.765729378947199</v>
      </c>
      <c r="K27">
        <v>2.5115483627993802</v>
      </c>
      <c r="L27">
        <v>4.0066400049644901E-2</v>
      </c>
      <c r="M27">
        <v>6.8455109074787099</v>
      </c>
      <c r="N27">
        <v>1.7113777268696699</v>
      </c>
      <c r="O27">
        <f>Table1[[#This Row],[calc % H2 umol/h]]/Table1[[#This Row],[PCAT_Gee-pt/g-c3n4]]</f>
        <v>361.81347291113531</v>
      </c>
      <c r="P27">
        <v>3.3384857343247099</v>
      </c>
      <c r="Q27">
        <v>0.18128881833407301</v>
      </c>
      <c r="R27">
        <v>9.0994228290746904</v>
      </c>
      <c r="S27">
        <v>2.2748557072686699</v>
      </c>
      <c r="T27">
        <v>0.112200050668818</v>
      </c>
      <c r="U27">
        <v>1.2720364732598299</v>
      </c>
    </row>
    <row r="28" spans="1:21" x14ac:dyDescent="0.25">
      <c r="A28">
        <v>325388</v>
      </c>
      <c r="B28" t="s">
        <v>73</v>
      </c>
      <c r="C28" t="s">
        <v>21</v>
      </c>
      <c r="D28">
        <v>4.7800000000000004E-3</v>
      </c>
      <c r="E28">
        <v>4</v>
      </c>
      <c r="F28">
        <v>1</v>
      </c>
      <c r="G28" s="1">
        <v>44421.181585648148</v>
      </c>
      <c r="H28" t="s">
        <v>74</v>
      </c>
      <c r="I28">
        <v>0.769652</v>
      </c>
      <c r="J28">
        <v>92.730594083760906</v>
      </c>
      <c r="K28">
        <v>2.5274468221881801</v>
      </c>
      <c r="L28">
        <v>4.30855084937697E-2</v>
      </c>
      <c r="M28">
        <v>6.8888439679804199</v>
      </c>
      <c r="N28">
        <v>1.7222109919951001</v>
      </c>
      <c r="O28">
        <f>Table1[[#This Row],[calc % H2 umol/h]]/Table1[[#This Row],[PCAT_Gee-pt/g-c3n4]]</f>
        <v>360.29518660985354</v>
      </c>
      <c r="P28">
        <v>3.3487423882407499</v>
      </c>
      <c r="Q28">
        <v>0.15925635609789801</v>
      </c>
      <c r="R28">
        <v>9.1273785066544999</v>
      </c>
      <c r="S28">
        <v>2.2818446266636201</v>
      </c>
      <c r="T28">
        <v>0.113061759784459</v>
      </c>
      <c r="U28">
        <v>1.2801549460257</v>
      </c>
    </row>
    <row r="29" spans="1:21" x14ac:dyDescent="0.25">
      <c r="A29">
        <v>325389</v>
      </c>
      <c r="B29" t="s">
        <v>75</v>
      </c>
      <c r="C29" t="s">
        <v>21</v>
      </c>
      <c r="D29">
        <v>4.9699999999999996E-3</v>
      </c>
      <c r="E29">
        <v>4</v>
      </c>
      <c r="F29">
        <v>1</v>
      </c>
      <c r="G29" s="1">
        <v>44421.196666666663</v>
      </c>
      <c r="H29" t="s">
        <v>76</v>
      </c>
      <c r="I29">
        <v>0.75847600000000004</v>
      </c>
      <c r="J29">
        <v>92.551797096000897</v>
      </c>
      <c r="K29">
        <v>2.66686436148757</v>
      </c>
      <c r="L29">
        <v>4.9251680812337703E-2</v>
      </c>
      <c r="M29">
        <v>7.2688423387480299</v>
      </c>
      <c r="N29">
        <v>1.8172105846869999</v>
      </c>
      <c r="O29">
        <f>Table1[[#This Row],[calc % H2 umol/h]]/Table1[[#This Row],[PCAT_Gee-pt/g-c3n4]]</f>
        <v>365.63593253259558</v>
      </c>
      <c r="P29">
        <v>3.3782443109380802</v>
      </c>
      <c r="Q29">
        <v>0.16557075235827301</v>
      </c>
      <c r="R29">
        <v>9.2077893546427294</v>
      </c>
      <c r="S29">
        <v>2.3019473386606801</v>
      </c>
      <c r="T29">
        <v>0.11334512873182701</v>
      </c>
      <c r="U29">
        <v>1.2897491028416099</v>
      </c>
    </row>
    <row r="30" spans="1:21" x14ac:dyDescent="0.25">
      <c r="A30">
        <v>325390</v>
      </c>
      <c r="B30" t="s">
        <v>77</v>
      </c>
      <c r="C30" t="s">
        <v>21</v>
      </c>
      <c r="D30">
        <v>4.8599999999999997E-3</v>
      </c>
      <c r="E30">
        <v>4</v>
      </c>
      <c r="F30">
        <v>1</v>
      </c>
      <c r="G30" s="1">
        <v>44421.211736111109</v>
      </c>
      <c r="H30" t="s">
        <v>78</v>
      </c>
      <c r="I30">
        <v>0.766876</v>
      </c>
      <c r="J30">
        <v>92.554571439454904</v>
      </c>
      <c r="K30">
        <v>2.70500242469666</v>
      </c>
      <c r="L30">
        <v>5.2265641978470799E-2</v>
      </c>
      <c r="M30">
        <v>7.3727919705986</v>
      </c>
      <c r="N30">
        <v>1.84319799264965</v>
      </c>
      <c r="O30">
        <f>Table1[[#This Row],[calc % H2 umol/h]]/Table1[[#This Row],[PCAT_Gee-pt/g-c3n4]]</f>
        <v>379.25884622420784</v>
      </c>
      <c r="P30">
        <v>3.3478994327473801</v>
      </c>
      <c r="Q30">
        <v>0.16448156331993299</v>
      </c>
      <c r="R30">
        <v>9.1250809355187599</v>
      </c>
      <c r="S30">
        <v>2.28127023387969</v>
      </c>
      <c r="T30">
        <v>0.112278525807849</v>
      </c>
      <c r="U30">
        <v>1.28024817729316</v>
      </c>
    </row>
    <row r="31" spans="1:21" x14ac:dyDescent="0.25">
      <c r="A31">
        <v>325391</v>
      </c>
      <c r="B31" t="s">
        <v>79</v>
      </c>
      <c r="C31" t="s">
        <v>21</v>
      </c>
      <c r="D31">
        <v>4.7999999999999996E-3</v>
      </c>
      <c r="E31">
        <v>4</v>
      </c>
      <c r="F31">
        <v>1</v>
      </c>
      <c r="G31" s="1">
        <v>44421.226909722223</v>
      </c>
      <c r="H31" t="s">
        <v>80</v>
      </c>
      <c r="I31">
        <v>0.75570099999999996</v>
      </c>
      <c r="J31">
        <v>92.511976942682097</v>
      </c>
      <c r="K31">
        <v>2.7382643219760499</v>
      </c>
      <c r="L31">
        <v>5.2502460597503298E-2</v>
      </c>
      <c r="M31">
        <v>7.4634510572409596</v>
      </c>
      <c r="N31">
        <v>1.8658627643102399</v>
      </c>
      <c r="O31">
        <f>Table1[[#This Row],[calc % H2 umol/h]]/Table1[[#This Row],[PCAT_Gee-pt/g-c3n4]]</f>
        <v>388.72140923130002</v>
      </c>
      <c r="P31">
        <v>3.3591894325650098</v>
      </c>
      <c r="Q31">
        <v>0.17687570136602801</v>
      </c>
      <c r="R31">
        <v>9.1558531149606495</v>
      </c>
      <c r="S31">
        <v>2.2889632787401601</v>
      </c>
      <c r="T31">
        <v>0.113311572604109</v>
      </c>
      <c r="U31">
        <v>1.2772577301727199</v>
      </c>
    </row>
    <row r="32" spans="1:21" x14ac:dyDescent="0.25">
      <c r="A32">
        <v>325392</v>
      </c>
      <c r="B32" t="s">
        <v>81</v>
      </c>
      <c r="C32" t="s">
        <v>21</v>
      </c>
      <c r="D32">
        <v>4.8199999999999996E-3</v>
      </c>
      <c r="E32">
        <v>4</v>
      </c>
      <c r="F32">
        <v>1</v>
      </c>
      <c r="G32" s="1">
        <v>44421.242835648147</v>
      </c>
      <c r="H32" t="s">
        <v>82</v>
      </c>
      <c r="I32">
        <v>0.75847600000000004</v>
      </c>
      <c r="J32">
        <v>92.591869169678006</v>
      </c>
      <c r="K32">
        <v>2.6933356196385398</v>
      </c>
      <c r="L32">
        <v>4.7023154711078999E-2</v>
      </c>
      <c r="M32">
        <v>7.3409927655887603</v>
      </c>
      <c r="N32">
        <v>1.8352481913971901</v>
      </c>
      <c r="O32">
        <f>Table1[[#This Row],[calc % H2 umol/h]]/Table1[[#This Row],[PCAT_Gee-pt/g-c3n4]]</f>
        <v>380.75688618198967</v>
      </c>
      <c r="P32">
        <v>3.3279331811286399</v>
      </c>
      <c r="Q32">
        <v>0.18949863326579799</v>
      </c>
      <c r="R32">
        <v>9.0706606443302498</v>
      </c>
      <c r="S32">
        <v>2.2676651610825602</v>
      </c>
      <c r="T32">
        <v>0.113719153180609</v>
      </c>
      <c r="U32">
        <v>1.2731428763741801</v>
      </c>
    </row>
    <row r="33" spans="1:21" x14ac:dyDescent="0.25">
      <c r="A33">
        <v>325393</v>
      </c>
      <c r="B33" t="s">
        <v>83</v>
      </c>
      <c r="C33" t="s">
        <v>21</v>
      </c>
      <c r="D33">
        <v>4.9300000000000004E-3</v>
      </c>
      <c r="E33">
        <v>4</v>
      </c>
      <c r="F33">
        <v>1</v>
      </c>
      <c r="G33" s="1">
        <v>44421.257835648146</v>
      </c>
      <c r="H33" t="s">
        <v>84</v>
      </c>
      <c r="I33">
        <v>0.75847600000000004</v>
      </c>
      <c r="J33">
        <v>92.550950489657396</v>
      </c>
      <c r="K33">
        <v>2.7340224212762898</v>
      </c>
      <c r="L33">
        <v>5.1189051078261397E-2</v>
      </c>
      <c r="M33">
        <v>7.4518892741040101</v>
      </c>
      <c r="N33">
        <v>1.8629723185260001</v>
      </c>
      <c r="O33">
        <f>Table1[[#This Row],[calc % H2 umol/h]]/Table1[[#This Row],[PCAT_Gee-pt/g-c3n4]]</f>
        <v>377.88485162799185</v>
      </c>
      <c r="P33">
        <v>3.3275369719600301</v>
      </c>
      <c r="Q33">
        <v>0.17730731094671301</v>
      </c>
      <c r="R33">
        <v>9.0695807311478003</v>
      </c>
      <c r="S33">
        <v>2.2673951827869501</v>
      </c>
      <c r="T33">
        <v>0.11270716501139399</v>
      </c>
      <c r="U33">
        <v>1.27478295209481</v>
      </c>
    </row>
    <row r="34" spans="1:21" x14ac:dyDescent="0.25">
      <c r="A34">
        <v>325394</v>
      </c>
      <c r="B34" t="s">
        <v>85</v>
      </c>
      <c r="C34" t="s">
        <v>21</v>
      </c>
      <c r="D34">
        <v>4.9199999999999999E-3</v>
      </c>
      <c r="E34">
        <v>4</v>
      </c>
      <c r="F34">
        <v>1</v>
      </c>
      <c r="G34" s="1">
        <v>44421.273009259261</v>
      </c>
      <c r="H34" t="s">
        <v>86</v>
      </c>
      <c r="I34">
        <v>0.75570099999999996</v>
      </c>
      <c r="J34">
        <v>92.647631850187395</v>
      </c>
      <c r="K34">
        <v>2.6489992075338602</v>
      </c>
      <c r="L34">
        <v>4.7189682004461601E-2</v>
      </c>
      <c r="M34">
        <v>7.2201488283759598</v>
      </c>
      <c r="N34">
        <v>1.80503720709399</v>
      </c>
      <c r="O34">
        <f>Table1[[#This Row],[calc % H2 umol/h]]/Table1[[#This Row],[PCAT_Gee-pt/g-c3n4]]</f>
        <v>366.87748111666463</v>
      </c>
      <c r="P34">
        <v>3.3232108612723099</v>
      </c>
      <c r="Q34">
        <v>0.17082941884627301</v>
      </c>
      <c r="R34">
        <v>9.0577894241045502</v>
      </c>
      <c r="S34">
        <v>2.26444735602613</v>
      </c>
      <c r="T34">
        <v>0.112013940298114</v>
      </c>
      <c r="U34">
        <v>1.26814414070832</v>
      </c>
    </row>
    <row r="35" spans="1:21" x14ac:dyDescent="0.25">
      <c r="A35">
        <v>325395</v>
      </c>
      <c r="B35" t="s">
        <v>87</v>
      </c>
      <c r="C35" t="s">
        <v>21</v>
      </c>
      <c r="D35">
        <v>5.0499999999999998E-3</v>
      </c>
      <c r="E35">
        <v>4</v>
      </c>
      <c r="F35">
        <v>1</v>
      </c>
      <c r="G35" s="1">
        <v>44421.288101851853</v>
      </c>
      <c r="H35" t="s">
        <v>88</v>
      </c>
      <c r="I35">
        <v>0.75015100000000001</v>
      </c>
      <c r="J35">
        <v>92.698656150546</v>
      </c>
      <c r="K35">
        <v>2.5923300792011901</v>
      </c>
      <c r="L35">
        <v>4.98826193185017E-2</v>
      </c>
      <c r="M35">
        <v>7.0656906694710697</v>
      </c>
      <c r="N35">
        <v>1.7664226673677601</v>
      </c>
      <c r="O35">
        <f>Table1[[#This Row],[calc % H2 umol/h]]/Table1[[#This Row],[PCAT_Gee-pt/g-c3n4]]</f>
        <v>349.78666680549708</v>
      </c>
      <c r="P35">
        <v>3.3241400028257599</v>
      </c>
      <c r="Q35">
        <v>0.16747739603876899</v>
      </c>
      <c r="R35">
        <v>9.0603219051560497</v>
      </c>
      <c r="S35">
        <v>2.2650804762890102</v>
      </c>
      <c r="T35">
        <v>0.112703035936076</v>
      </c>
      <c r="U35">
        <v>1.2721707314908799</v>
      </c>
    </row>
    <row r="36" spans="1:21" x14ac:dyDescent="0.25">
      <c r="A36">
        <v>325396</v>
      </c>
      <c r="B36" t="s">
        <v>89</v>
      </c>
      <c r="C36" t="s">
        <v>21</v>
      </c>
      <c r="D36">
        <v>5.0299999999999997E-3</v>
      </c>
      <c r="E36">
        <v>4</v>
      </c>
      <c r="F36">
        <v>1</v>
      </c>
      <c r="G36" s="1">
        <v>44421.303194444445</v>
      </c>
      <c r="H36" t="s">
        <v>90</v>
      </c>
      <c r="I36">
        <v>0.74805474999999999</v>
      </c>
      <c r="J36">
        <v>92.856320602974193</v>
      </c>
      <c r="K36">
        <v>2.4427483878305298</v>
      </c>
      <c r="L36">
        <v>4.03116697653748E-2</v>
      </c>
      <c r="M36">
        <v>6.6579887454294102</v>
      </c>
      <c r="N36">
        <v>1.6644971863573499</v>
      </c>
      <c r="O36">
        <f>Table1[[#This Row],[calc % H2 umol/h]]/Table1[[#This Row],[PCAT_Gee-pt/g-c3n4]]</f>
        <v>330.91395355016897</v>
      </c>
      <c r="P36">
        <v>3.3154716256736299</v>
      </c>
      <c r="Q36">
        <v>0.18102884744568201</v>
      </c>
      <c r="R36">
        <v>9.0366952566614707</v>
      </c>
      <c r="S36">
        <v>2.2591738141653601</v>
      </c>
      <c r="T36">
        <v>0.113276009307531</v>
      </c>
      <c r="U36">
        <v>1.2721833742141</v>
      </c>
    </row>
    <row r="37" spans="1:21" x14ac:dyDescent="0.25">
      <c r="A37">
        <v>325397</v>
      </c>
      <c r="B37" t="s">
        <v>91</v>
      </c>
      <c r="C37" t="s">
        <v>21</v>
      </c>
      <c r="D37">
        <v>4.8799999999999998E-3</v>
      </c>
      <c r="E37">
        <v>4</v>
      </c>
      <c r="F37">
        <v>1</v>
      </c>
      <c r="G37" s="1">
        <v>44421.318425925929</v>
      </c>
      <c r="H37" t="s">
        <v>92</v>
      </c>
      <c r="I37">
        <v>0.75847600000000004</v>
      </c>
      <c r="J37">
        <v>92.405652067691307</v>
      </c>
      <c r="K37">
        <v>2.9786304261918</v>
      </c>
      <c r="L37">
        <v>5.3118945935312203E-2</v>
      </c>
      <c r="M37">
        <v>8.1185962308593105</v>
      </c>
      <c r="N37">
        <v>2.0296490577148201</v>
      </c>
      <c r="O37">
        <f>Table1[[#This Row],[calc % H2 umol/h]]/Table1[[#This Row],[PCAT_Gee-pt/g-c3n4]]</f>
        <v>415.91169215467625</v>
      </c>
      <c r="P37">
        <v>3.2581284347539299</v>
      </c>
      <c r="Q37">
        <v>0.173948525776734</v>
      </c>
      <c r="R37">
        <v>8.8803998634591199</v>
      </c>
      <c r="S37">
        <v>2.22009996586478</v>
      </c>
      <c r="T37">
        <v>0.11127368703827099</v>
      </c>
      <c r="U37">
        <v>1.24631538432461</v>
      </c>
    </row>
    <row r="38" spans="1:21" x14ac:dyDescent="0.25">
      <c r="A38">
        <v>325398</v>
      </c>
      <c r="B38" t="s">
        <v>93</v>
      </c>
      <c r="C38" t="s">
        <v>21</v>
      </c>
      <c r="D38">
        <v>5.1599999999999997E-3</v>
      </c>
      <c r="E38">
        <v>4</v>
      </c>
      <c r="F38">
        <v>1</v>
      </c>
      <c r="G38" s="1">
        <v>44421.333449074074</v>
      </c>
      <c r="H38" t="s">
        <v>94</v>
      </c>
      <c r="I38">
        <v>0.74734599999999995</v>
      </c>
      <c r="J38">
        <v>92.361340697906996</v>
      </c>
      <c r="K38">
        <v>2.9759357517540801</v>
      </c>
      <c r="L38">
        <v>5.3662457998532302E-2</v>
      </c>
      <c r="M38">
        <v>8.1112515889926797</v>
      </c>
      <c r="N38">
        <v>2.0278128972481699</v>
      </c>
      <c r="O38">
        <f>Table1[[#This Row],[calc % H2 umol/h]]/Table1[[#This Row],[PCAT_Gee-pt/g-c3n4]]</f>
        <v>392.98699559073066</v>
      </c>
      <c r="P38">
        <v>3.29013012510709</v>
      </c>
      <c r="Q38">
        <v>0.17380209106403099</v>
      </c>
      <c r="R38">
        <v>8.9676241126972105</v>
      </c>
      <c r="S38">
        <v>2.2419060281743</v>
      </c>
      <c r="T38">
        <v>0.113128691078851</v>
      </c>
      <c r="U38">
        <v>1.25946473415288</v>
      </c>
    </row>
    <row r="39" spans="1:21" x14ac:dyDescent="0.25">
      <c r="A39">
        <v>325399</v>
      </c>
      <c r="B39" t="s">
        <v>95</v>
      </c>
      <c r="C39" t="s">
        <v>21</v>
      </c>
      <c r="D39">
        <v>4.7000000000000002E-3</v>
      </c>
      <c r="E39">
        <v>4</v>
      </c>
      <c r="F39">
        <v>1</v>
      </c>
      <c r="G39" s="1">
        <v>44421.348611111112</v>
      </c>
      <c r="H39" t="s">
        <v>96</v>
      </c>
      <c r="I39">
        <v>0.74734599999999995</v>
      </c>
      <c r="J39">
        <v>92.505357461675601</v>
      </c>
      <c r="K39">
        <v>2.7842560208955098</v>
      </c>
      <c r="L39">
        <v>4.8096862563870101E-2</v>
      </c>
      <c r="M39">
        <v>7.5888066670591803</v>
      </c>
      <c r="N39">
        <v>1.89720166676479</v>
      </c>
      <c r="O39">
        <f>Table1[[#This Row],[calc % H2 umol/h]]/Table1[[#This Row],[PCAT_Gee-pt/g-c3n4]]</f>
        <v>403.65992909889144</v>
      </c>
      <c r="P39">
        <v>3.3227188076214902</v>
      </c>
      <c r="Q39">
        <v>0.18321742770667099</v>
      </c>
      <c r="R39">
        <v>9.0564482758775693</v>
      </c>
      <c r="S39">
        <v>2.2641120689693901</v>
      </c>
      <c r="T39">
        <v>0.113216919206326</v>
      </c>
      <c r="U39">
        <v>1.2744507906009701</v>
      </c>
    </row>
    <row r="40" spans="1:21" x14ac:dyDescent="0.25">
      <c r="A40">
        <v>325400</v>
      </c>
      <c r="B40" t="s">
        <v>97</v>
      </c>
      <c r="C40" t="s">
        <v>21</v>
      </c>
      <c r="D40">
        <v>5.0899999999999999E-3</v>
      </c>
      <c r="E40">
        <v>4</v>
      </c>
      <c r="F40">
        <v>1</v>
      </c>
      <c r="G40" s="1">
        <v>44421.363726851851</v>
      </c>
      <c r="H40" t="s">
        <v>98</v>
      </c>
      <c r="I40">
        <v>0.75015100000000001</v>
      </c>
      <c r="J40">
        <v>92.621131765049995</v>
      </c>
      <c r="K40">
        <v>2.7069739179883499</v>
      </c>
      <c r="L40">
        <v>5.0146098212445103E-2</v>
      </c>
      <c r="M40">
        <v>7.3781654999449602</v>
      </c>
      <c r="N40">
        <v>1.84454137498624</v>
      </c>
      <c r="O40">
        <f>Table1[[#This Row],[calc % H2 umol/h]]/Table1[[#This Row],[PCAT_Gee-pt/g-c3n4]]</f>
        <v>362.38533889710021</v>
      </c>
      <c r="P40">
        <v>3.2944027743358202</v>
      </c>
      <c r="Q40">
        <v>0.16566150699718299</v>
      </c>
      <c r="R40">
        <v>8.9792697044494094</v>
      </c>
      <c r="S40">
        <v>2.2448174261123501</v>
      </c>
      <c r="T40">
        <v>0.11259909139756499</v>
      </c>
      <c r="U40">
        <v>1.26489245122821</v>
      </c>
    </row>
    <row r="41" spans="1:21" x14ac:dyDescent="0.25">
      <c r="A41">
        <v>325401</v>
      </c>
      <c r="B41" t="s">
        <v>99</v>
      </c>
      <c r="C41" t="s">
        <v>21</v>
      </c>
      <c r="D41">
        <v>4.8300000000000001E-3</v>
      </c>
      <c r="E41">
        <v>4</v>
      </c>
      <c r="F41">
        <v>1</v>
      </c>
      <c r="G41" s="1">
        <v>44421.378842592596</v>
      </c>
      <c r="H41" t="s">
        <v>100</v>
      </c>
      <c r="I41">
        <v>0.74176600000000004</v>
      </c>
      <c r="J41">
        <v>92.774439946822696</v>
      </c>
      <c r="K41">
        <v>2.52829688498844</v>
      </c>
      <c r="L41">
        <v>4.3422801113411298E-2</v>
      </c>
      <c r="M41">
        <v>6.8911609108899903</v>
      </c>
      <c r="N41">
        <v>1.72279022772249</v>
      </c>
      <c r="O41">
        <f>Table1[[#This Row],[calc % H2 umol/h]]/Table1[[#This Row],[PCAT_Gee-pt/g-c3n4]]</f>
        <v>356.68534735455279</v>
      </c>
      <c r="P41">
        <v>3.32416517225206</v>
      </c>
      <c r="Q41">
        <v>0.191030420685497</v>
      </c>
      <c r="R41">
        <v>9.0603905072920305</v>
      </c>
      <c r="S41">
        <v>2.2650976268230001</v>
      </c>
      <c r="T41">
        <v>0.11390800253576901</v>
      </c>
      <c r="U41">
        <v>1.2591899934009401</v>
      </c>
    </row>
    <row r="42" spans="1:21" x14ac:dyDescent="0.25">
      <c r="A42">
        <v>325402</v>
      </c>
      <c r="B42" t="s">
        <v>101</v>
      </c>
      <c r="C42" t="s">
        <v>21</v>
      </c>
      <c r="D42">
        <v>5.0200000000000002E-3</v>
      </c>
      <c r="E42">
        <v>4</v>
      </c>
      <c r="F42">
        <v>1</v>
      </c>
      <c r="G42" s="1">
        <v>44421.394074074073</v>
      </c>
      <c r="H42" t="s">
        <v>102</v>
      </c>
      <c r="I42">
        <v>0.74734599999999995</v>
      </c>
      <c r="J42">
        <v>92.5218994418412</v>
      </c>
      <c r="K42">
        <v>2.88158763445393</v>
      </c>
      <c r="L42">
        <v>5.7564931229971403E-2</v>
      </c>
      <c r="M42">
        <v>7.8540950573309001</v>
      </c>
      <c r="N42">
        <v>1.9635237643327199</v>
      </c>
      <c r="O42">
        <f>Table1[[#This Row],[calc % H2 umol/h]]/Table1[[#This Row],[PCAT_Gee-pt/g-c3n4]]</f>
        <v>391.14019209815137</v>
      </c>
      <c r="P42">
        <v>3.2473816743647599</v>
      </c>
      <c r="Q42">
        <v>0.17095613878352001</v>
      </c>
      <c r="R42">
        <v>8.8511083449067396</v>
      </c>
      <c r="S42">
        <v>2.21277708622668</v>
      </c>
      <c r="T42">
        <v>0.11110680311508001</v>
      </c>
      <c r="U42">
        <v>1.2380244462249601</v>
      </c>
    </row>
    <row r="43" spans="1:21" x14ac:dyDescent="0.25">
      <c r="A43">
        <v>325403</v>
      </c>
      <c r="B43" t="s">
        <v>103</v>
      </c>
      <c r="C43" t="s">
        <v>21</v>
      </c>
      <c r="D43">
        <v>4.9699999999999996E-3</v>
      </c>
      <c r="E43">
        <v>4</v>
      </c>
      <c r="F43">
        <v>1</v>
      </c>
      <c r="G43" s="1">
        <v>44421.409050925926</v>
      </c>
      <c r="H43" t="s">
        <v>104</v>
      </c>
      <c r="I43">
        <v>0.75015100000000001</v>
      </c>
      <c r="J43">
        <v>92.511845749281093</v>
      </c>
      <c r="K43">
        <v>2.83030744681647</v>
      </c>
      <c r="L43">
        <v>4.8524028965315498E-2</v>
      </c>
      <c r="M43">
        <v>7.7143250696176304</v>
      </c>
      <c r="N43">
        <v>1.9285812674044001</v>
      </c>
      <c r="O43">
        <f>Table1[[#This Row],[calc % H2 umol/h]]/Table1[[#This Row],[PCAT_Gee-pt/g-c3n4]]</f>
        <v>388.04452060450711</v>
      </c>
      <c r="P43">
        <v>3.2905401367935698</v>
      </c>
      <c r="Q43">
        <v>0.18308500712936601</v>
      </c>
      <c r="R43">
        <v>8.9687416462129903</v>
      </c>
      <c r="S43">
        <v>2.24218541155324</v>
      </c>
      <c r="T43">
        <v>0.11222244436118201</v>
      </c>
      <c r="U43">
        <v>1.25508422274763</v>
      </c>
    </row>
    <row r="44" spans="1:21" x14ac:dyDescent="0.25">
      <c r="A44">
        <v>325404</v>
      </c>
      <c r="B44" t="s">
        <v>105</v>
      </c>
      <c r="C44" t="s">
        <v>21</v>
      </c>
      <c r="D44">
        <v>5.4000000000000003E-3</v>
      </c>
      <c r="E44">
        <v>4</v>
      </c>
      <c r="F44">
        <v>1</v>
      </c>
      <c r="G44" s="1">
        <v>44421.424189814818</v>
      </c>
      <c r="H44" t="s">
        <v>106</v>
      </c>
      <c r="I44">
        <v>0.75778250000000003</v>
      </c>
      <c r="J44">
        <v>92.441362512845402</v>
      </c>
      <c r="K44">
        <v>2.8920023154396501</v>
      </c>
      <c r="L44">
        <v>5.3753773979319998E-2</v>
      </c>
      <c r="M44">
        <v>7.8824814556745304</v>
      </c>
      <c r="N44">
        <v>1.9706203639186299</v>
      </c>
      <c r="O44">
        <f>Table1[[#This Row],[calc % H2 umol/h]]/Table1[[#This Row],[PCAT_Gee-pt/g-c3n4]]</f>
        <v>364.92969702196848</v>
      </c>
      <c r="P44">
        <v>3.2971898293018498</v>
      </c>
      <c r="Q44">
        <v>0.17964303794359501</v>
      </c>
      <c r="R44">
        <v>8.9868661399599699</v>
      </c>
      <c r="S44">
        <v>2.2467165349899898</v>
      </c>
      <c r="T44">
        <v>0.111928857961323</v>
      </c>
      <c r="U44">
        <v>1.25751648445169</v>
      </c>
    </row>
    <row r="45" spans="1:21" x14ac:dyDescent="0.25">
      <c r="A45">
        <v>325405</v>
      </c>
      <c r="B45" t="s">
        <v>107</v>
      </c>
      <c r="C45" t="s">
        <v>21</v>
      </c>
      <c r="D45">
        <v>4.9500000000000004E-3</v>
      </c>
      <c r="E45">
        <v>4</v>
      </c>
      <c r="F45">
        <v>1</v>
      </c>
      <c r="G45" s="1">
        <v>44421.439351851855</v>
      </c>
      <c r="H45" t="s">
        <v>108</v>
      </c>
      <c r="I45">
        <v>0.76132599999999995</v>
      </c>
      <c r="J45">
        <v>92.671549168244297</v>
      </c>
      <c r="K45">
        <v>2.6612801352926398</v>
      </c>
      <c r="L45">
        <v>4.7528661005316497E-2</v>
      </c>
      <c r="M45">
        <v>7.2536218947010704</v>
      </c>
      <c r="N45">
        <v>1.8134054736752601</v>
      </c>
      <c r="O45">
        <f>Table1[[#This Row],[calc % H2 umol/h]]/Table1[[#This Row],[PCAT_Gee-pt/g-c3n4]]</f>
        <v>366.34454013641613</v>
      </c>
      <c r="P45">
        <v>3.2991339758201099</v>
      </c>
      <c r="Q45">
        <v>0.17355510484684999</v>
      </c>
      <c r="R45">
        <v>8.9921651325629597</v>
      </c>
      <c r="S45">
        <v>2.2480412831407399</v>
      </c>
      <c r="T45">
        <v>0.112475488953464</v>
      </c>
      <c r="U45">
        <v>1.25556123168945</v>
      </c>
    </row>
    <row r="46" spans="1:21" x14ac:dyDescent="0.25">
      <c r="A46">
        <v>325406</v>
      </c>
      <c r="B46" t="s">
        <v>109</v>
      </c>
      <c r="C46" t="s">
        <v>21</v>
      </c>
      <c r="D46">
        <v>4.96E-3</v>
      </c>
      <c r="E46">
        <v>4</v>
      </c>
      <c r="F46">
        <v>1</v>
      </c>
      <c r="G46" s="1">
        <v>44421.454467592594</v>
      </c>
      <c r="H46" t="s">
        <v>110</v>
      </c>
      <c r="I46">
        <v>0.74734599999999995</v>
      </c>
      <c r="J46">
        <v>92.763579268899505</v>
      </c>
      <c r="K46">
        <v>2.56197050582111</v>
      </c>
      <c r="L46">
        <v>4.6514117836453102E-2</v>
      </c>
      <c r="M46">
        <v>6.9829421969359302</v>
      </c>
      <c r="N46">
        <v>1.7457355492339801</v>
      </c>
      <c r="O46">
        <f>Table1[[#This Row],[calc % H2 umol/h]]/Table1[[#This Row],[PCAT_Gee-pt/g-c3n4]]</f>
        <v>351.96281234556051</v>
      </c>
      <c r="P46">
        <v>3.3061666145877902</v>
      </c>
      <c r="Q46">
        <v>0.168587310362874</v>
      </c>
      <c r="R46">
        <v>9.0113333899238697</v>
      </c>
      <c r="S46">
        <v>2.2528333474809599</v>
      </c>
      <c r="T46">
        <v>0.11290243420695099</v>
      </c>
      <c r="U46">
        <v>1.2553811764845899</v>
      </c>
    </row>
    <row r="47" spans="1:21" x14ac:dyDescent="0.25">
      <c r="A47">
        <v>325407</v>
      </c>
      <c r="B47" t="s">
        <v>111</v>
      </c>
      <c r="C47" t="s">
        <v>21</v>
      </c>
      <c r="D47">
        <v>4.8399999999999997E-3</v>
      </c>
      <c r="E47">
        <v>4</v>
      </c>
      <c r="F47">
        <v>1</v>
      </c>
      <c r="G47" s="1">
        <v>44421.470486111109</v>
      </c>
      <c r="H47" t="s">
        <v>112</v>
      </c>
      <c r="I47">
        <v>0.75570099999999996</v>
      </c>
      <c r="J47">
        <v>92.662487639724503</v>
      </c>
      <c r="K47">
        <v>2.7116671392465799</v>
      </c>
      <c r="L47">
        <v>4.6715502686408401E-2</v>
      </c>
      <c r="M47">
        <v>7.3909574086297596</v>
      </c>
      <c r="N47">
        <v>1.8477393521574399</v>
      </c>
      <c r="O47">
        <f>Table1[[#This Row],[calc % H2 umol/h]]/Table1[[#This Row],[PCAT_Gee-pt/g-c3n4]]</f>
        <v>381.76432895814878</v>
      </c>
      <c r="P47">
        <v>3.2632378661875299</v>
      </c>
      <c r="Q47">
        <v>0.18416409639502199</v>
      </c>
      <c r="R47">
        <v>8.8943262003466703</v>
      </c>
      <c r="S47">
        <v>2.22358155008666</v>
      </c>
      <c r="T47">
        <v>0.111694516538938</v>
      </c>
      <c r="U47">
        <v>1.25091283830235</v>
      </c>
    </row>
    <row r="48" spans="1:21" x14ac:dyDescent="0.25">
      <c r="A48">
        <v>325408</v>
      </c>
      <c r="B48" t="s">
        <v>113</v>
      </c>
      <c r="C48" t="s">
        <v>21</v>
      </c>
      <c r="D48">
        <v>5.0499999999999998E-3</v>
      </c>
      <c r="E48">
        <v>4</v>
      </c>
      <c r="F48">
        <v>1</v>
      </c>
      <c r="G48" s="1">
        <v>44421.485509259262</v>
      </c>
      <c r="H48" t="s">
        <v>114</v>
      </c>
      <c r="I48">
        <v>0.75292599999999998</v>
      </c>
      <c r="J48">
        <v>92.6665872023395</v>
      </c>
      <c r="K48">
        <v>2.6830911936450099</v>
      </c>
      <c r="L48">
        <v>5.7836449607155102E-2</v>
      </c>
      <c r="M48">
        <v>7.3130704166034599</v>
      </c>
      <c r="N48">
        <v>1.8282676041508601</v>
      </c>
      <c r="O48">
        <f>Table1[[#This Row],[calc % H2 umol/h]]/Table1[[#This Row],[PCAT_Gee-pt/g-c3n4]]</f>
        <v>362.03318894076438</v>
      </c>
      <c r="P48">
        <v>3.2854297008467999</v>
      </c>
      <c r="Q48">
        <v>0.162825469037023</v>
      </c>
      <c r="R48">
        <v>8.9548125714104696</v>
      </c>
      <c r="S48">
        <v>2.2387031428526099</v>
      </c>
      <c r="T48">
        <v>0.112037117379365</v>
      </c>
      <c r="U48">
        <v>1.25285478578923</v>
      </c>
    </row>
    <row r="49" spans="1:21" x14ac:dyDescent="0.25">
      <c r="A49">
        <v>325409</v>
      </c>
      <c r="B49" t="s">
        <v>115</v>
      </c>
      <c r="C49" t="s">
        <v>21</v>
      </c>
      <c r="D49">
        <v>4.8199999999999996E-3</v>
      </c>
      <c r="E49">
        <v>4</v>
      </c>
      <c r="F49">
        <v>1</v>
      </c>
      <c r="G49" s="1">
        <v>44421.500601851854</v>
      </c>
      <c r="H49" t="s">
        <v>116</v>
      </c>
      <c r="I49">
        <v>0.73687225000000001</v>
      </c>
      <c r="J49">
        <v>92.738485763155694</v>
      </c>
      <c r="K49">
        <v>2.5732368812916802</v>
      </c>
      <c r="L49">
        <v>4.6353566363237099E-2</v>
      </c>
      <c r="M49">
        <v>7.0136499855311598</v>
      </c>
      <c r="N49">
        <v>1.75341249638279</v>
      </c>
      <c r="O49">
        <f>Table1[[#This Row],[calc % H2 umol/h]]/Table1[[#This Row],[PCAT_Gee-pt/g-c3n4]]</f>
        <v>363.77852622049585</v>
      </c>
      <c r="P49">
        <v>3.3062781022782599</v>
      </c>
      <c r="Q49">
        <v>0.1806989109514</v>
      </c>
      <c r="R49">
        <v>9.0116372623129006</v>
      </c>
      <c r="S49">
        <v>2.2529093155782198</v>
      </c>
      <c r="T49">
        <v>0.113505372271025</v>
      </c>
      <c r="U49">
        <v>1.26849388100328</v>
      </c>
    </row>
    <row r="50" spans="1:21" x14ac:dyDescent="0.25">
      <c r="A50">
        <v>325410</v>
      </c>
      <c r="B50" t="s">
        <v>117</v>
      </c>
      <c r="C50" t="s">
        <v>21</v>
      </c>
      <c r="D50">
        <v>4.9100000000000003E-3</v>
      </c>
      <c r="E50">
        <v>4</v>
      </c>
      <c r="F50">
        <v>1</v>
      </c>
      <c r="G50" s="1">
        <v>44421.515763888892</v>
      </c>
      <c r="H50" t="s">
        <v>118</v>
      </c>
      <c r="I50">
        <v>0.73896099999999998</v>
      </c>
      <c r="J50">
        <v>92.823717405140798</v>
      </c>
      <c r="K50">
        <v>2.4767149628961702</v>
      </c>
      <c r="L50">
        <v>3.9774337785245001E-2</v>
      </c>
      <c r="M50">
        <v>6.7505685115790701</v>
      </c>
      <c r="N50">
        <v>1.68764212789476</v>
      </c>
      <c r="O50">
        <f>Table1[[#This Row],[calc % H2 umol/h]]/Table1[[#This Row],[PCAT_Gee-pt/g-c3n4]]</f>
        <v>343.71530099689613</v>
      </c>
      <c r="P50">
        <v>3.3137197738251198</v>
      </c>
      <c r="Q50">
        <v>0.17337793826460399</v>
      </c>
      <c r="R50">
        <v>9.0319203850663499</v>
      </c>
      <c r="S50">
        <v>2.2579800962665799</v>
      </c>
      <c r="T50">
        <v>0.112903906285242</v>
      </c>
      <c r="U50">
        <v>1.27294395185262</v>
      </c>
    </row>
    <row r="51" spans="1:21" x14ac:dyDescent="0.25">
      <c r="A51">
        <v>325411</v>
      </c>
      <c r="B51" t="s">
        <v>119</v>
      </c>
      <c r="C51" t="s">
        <v>21</v>
      </c>
      <c r="D51">
        <v>5.2100000000000002E-3</v>
      </c>
      <c r="E51">
        <v>4</v>
      </c>
      <c r="F51">
        <v>1</v>
      </c>
      <c r="G51" s="1">
        <v>44421.530844907407</v>
      </c>
      <c r="H51" t="s">
        <v>120</v>
      </c>
      <c r="I51">
        <v>0.72504100000000005</v>
      </c>
      <c r="J51">
        <v>92.987661850556904</v>
      </c>
      <c r="K51">
        <v>2.3631544094694599</v>
      </c>
      <c r="L51">
        <v>4.7824785460375198E-2</v>
      </c>
      <c r="M51">
        <v>6.4410462986460901</v>
      </c>
      <c r="N51">
        <v>1.6102615746615201</v>
      </c>
      <c r="O51">
        <f>Table1[[#This Row],[calc % H2 umol/h]]/Table1[[#This Row],[PCAT_Gee-pt/g-c3n4]]</f>
        <v>309.07131951276779</v>
      </c>
      <c r="P51">
        <v>3.3068754993235898</v>
      </c>
      <c r="Q51">
        <v>0.17351530006277099</v>
      </c>
      <c r="R51">
        <v>9.0132655359509801</v>
      </c>
      <c r="S51">
        <v>2.2533163839877401</v>
      </c>
      <c r="T51">
        <v>0.111367441257855</v>
      </c>
      <c r="U51">
        <v>1.23094079939212</v>
      </c>
    </row>
    <row r="52" spans="1:21" x14ac:dyDescent="0.25">
      <c r="A52">
        <v>325412</v>
      </c>
      <c r="B52" t="s">
        <v>121</v>
      </c>
      <c r="C52" t="s">
        <v>21</v>
      </c>
      <c r="D52">
        <v>4.7299999999999998E-3</v>
      </c>
      <c r="E52">
        <v>4</v>
      </c>
      <c r="F52">
        <v>1</v>
      </c>
      <c r="G52" s="1">
        <v>44421.546030092592</v>
      </c>
      <c r="H52" t="s">
        <v>122</v>
      </c>
      <c r="I52">
        <v>0.71665599999999996</v>
      </c>
      <c r="J52">
        <v>92.748005008690399</v>
      </c>
      <c r="K52">
        <v>2.7089669136919499</v>
      </c>
      <c r="L52">
        <v>5.2398728879076803E-2</v>
      </c>
      <c r="M52">
        <v>7.38359763656221</v>
      </c>
      <c r="N52">
        <v>1.8458994091405501</v>
      </c>
      <c r="O52">
        <f>Table1[[#This Row],[calc % H2 umol/h]]/Table1[[#This Row],[PCAT_Gee-pt/g-c3n4]]</f>
        <v>390.25357487115224</v>
      </c>
      <c r="P52">
        <v>3.1986758875739798</v>
      </c>
      <c r="Q52">
        <v>0.17912417313392801</v>
      </c>
      <c r="R52">
        <v>8.7183551796991203</v>
      </c>
      <c r="S52">
        <v>2.1795887949247801</v>
      </c>
      <c r="T52">
        <v>0.112722916957307</v>
      </c>
      <c r="U52">
        <v>1.2316292730863401</v>
      </c>
    </row>
    <row r="53" spans="1:21" x14ac:dyDescent="0.25">
      <c r="A53">
        <v>325413</v>
      </c>
      <c r="B53" t="s">
        <v>123</v>
      </c>
      <c r="C53" t="s">
        <v>21</v>
      </c>
      <c r="D53">
        <v>5.2100000000000002E-3</v>
      </c>
      <c r="E53">
        <v>4</v>
      </c>
      <c r="F53">
        <v>1</v>
      </c>
      <c r="G53" s="1">
        <v>44421.561203703706</v>
      </c>
      <c r="H53" t="s">
        <v>124</v>
      </c>
      <c r="I53">
        <v>0.72784599999999999</v>
      </c>
      <c r="J53">
        <v>92.655237632679103</v>
      </c>
      <c r="K53">
        <v>2.7976890496264399</v>
      </c>
      <c r="L53">
        <v>5.0816577005598301E-2</v>
      </c>
      <c r="M53">
        <v>7.6254199157069298</v>
      </c>
      <c r="N53">
        <v>1.90635497892673</v>
      </c>
      <c r="O53">
        <f>Table1[[#This Row],[calc % H2 umol/h]]/Table1[[#This Row],[PCAT_Gee-pt/g-c3n4]]</f>
        <v>365.90306697250094</v>
      </c>
      <c r="P53">
        <v>3.1991831562855801</v>
      </c>
      <c r="Q53">
        <v>0.17684094722826499</v>
      </c>
      <c r="R53">
        <v>8.7197377983059194</v>
      </c>
      <c r="S53">
        <v>2.1799344495764799</v>
      </c>
      <c r="T53">
        <v>0.111844028532224</v>
      </c>
      <c r="U53">
        <v>1.23604613287656</v>
      </c>
    </row>
    <row r="54" spans="1:21" x14ac:dyDescent="0.25">
      <c r="A54">
        <v>325414</v>
      </c>
      <c r="B54" t="s">
        <v>125</v>
      </c>
      <c r="C54" t="s">
        <v>21</v>
      </c>
      <c r="D54">
        <v>4.7699999999999999E-3</v>
      </c>
      <c r="E54">
        <v>4</v>
      </c>
      <c r="F54">
        <v>1</v>
      </c>
      <c r="G54" s="1">
        <v>44421.576307870368</v>
      </c>
      <c r="H54" t="s">
        <v>126</v>
      </c>
      <c r="I54">
        <v>0.72784599999999999</v>
      </c>
      <c r="J54">
        <v>92.826409190289993</v>
      </c>
      <c r="K54">
        <v>2.5640550435494802</v>
      </c>
      <c r="L54">
        <v>4.6373204417710999E-2</v>
      </c>
      <c r="M54">
        <v>6.9886238417602904</v>
      </c>
      <c r="N54">
        <v>1.7471559604400699</v>
      </c>
      <c r="O54">
        <f>Table1[[#This Row],[calc % H2 umol/h]]/Table1[[#This Row],[PCAT_Gee-pt/g-c3n4]]</f>
        <v>366.28007556395596</v>
      </c>
      <c r="P54">
        <v>3.24321350232852</v>
      </c>
      <c r="Q54">
        <v>0.18896334979908699</v>
      </c>
      <c r="R54">
        <v>8.8397475176334392</v>
      </c>
      <c r="S54">
        <v>2.2099368794083598</v>
      </c>
      <c r="T54">
        <v>0.112160515871467</v>
      </c>
      <c r="U54">
        <v>1.2541617479604901</v>
      </c>
    </row>
    <row r="55" spans="1:21" x14ac:dyDescent="0.25">
      <c r="A55">
        <v>325415</v>
      </c>
      <c r="B55" t="s">
        <v>127</v>
      </c>
      <c r="C55" t="s">
        <v>21</v>
      </c>
      <c r="D55">
        <v>4.96E-3</v>
      </c>
      <c r="E55">
        <v>4</v>
      </c>
      <c r="F55">
        <v>1</v>
      </c>
      <c r="G55" s="1">
        <v>44421.591435185182</v>
      </c>
      <c r="H55" t="s">
        <v>128</v>
      </c>
      <c r="I55">
        <v>0.70827099999999998</v>
      </c>
      <c r="J55">
        <v>92.985977739233306</v>
      </c>
      <c r="K55">
        <v>2.4383700172981699</v>
      </c>
      <c r="L55">
        <v>4.78565438395432E-2</v>
      </c>
      <c r="M55">
        <v>6.64605499823179</v>
      </c>
      <c r="N55">
        <v>1.66151374955794</v>
      </c>
      <c r="O55">
        <f>Table1[[#This Row],[calc % H2 umol/h]]/Table1[[#This Row],[PCAT_Gee-pt/g-c3n4]]</f>
        <v>334.98261079797174</v>
      </c>
      <c r="P55">
        <v>3.2218884750443602</v>
      </c>
      <c r="Q55">
        <v>0.18685989935762101</v>
      </c>
      <c r="R55">
        <v>8.7816237287236607</v>
      </c>
      <c r="S55">
        <v>2.1954059321809098</v>
      </c>
      <c r="T55">
        <v>0.11300322045816701</v>
      </c>
      <c r="U55">
        <v>1.24076054796594</v>
      </c>
    </row>
    <row r="56" spans="1:21" x14ac:dyDescent="0.25">
      <c r="A56">
        <v>325416</v>
      </c>
      <c r="B56" t="s">
        <v>129</v>
      </c>
      <c r="C56" t="s">
        <v>21</v>
      </c>
      <c r="D56">
        <v>4.7200000000000002E-3</v>
      </c>
      <c r="E56">
        <v>4</v>
      </c>
      <c r="F56">
        <v>1</v>
      </c>
      <c r="G56" s="1">
        <v>44421.606620370374</v>
      </c>
      <c r="H56" t="s">
        <v>130</v>
      </c>
      <c r="I56">
        <v>0.73060599999999998</v>
      </c>
      <c r="J56">
        <v>92.966497155104406</v>
      </c>
      <c r="K56">
        <v>2.3969840448903801</v>
      </c>
      <c r="L56">
        <v>4.3888958214968597E-2</v>
      </c>
      <c r="M56">
        <v>6.5332528202086797</v>
      </c>
      <c r="N56">
        <v>1.6333132050521699</v>
      </c>
      <c r="O56">
        <f>Table1[[#This Row],[calc % H2 umol/h]]/Table1[[#This Row],[PCAT_Gee-pt/g-c3n4]]</f>
        <v>346.04093327376478</v>
      </c>
      <c r="P56">
        <v>3.2641388432901999</v>
      </c>
      <c r="Q56">
        <v>0.17034881020210599</v>
      </c>
      <c r="R56">
        <v>8.8967819159820998</v>
      </c>
      <c r="S56">
        <v>2.2241954789955201</v>
      </c>
      <c r="T56">
        <v>0.112423925173529</v>
      </c>
      <c r="U56">
        <v>1.25995603154143</v>
      </c>
    </row>
    <row r="57" spans="1:21" x14ac:dyDescent="0.25">
      <c r="A57">
        <v>325417</v>
      </c>
      <c r="B57" t="s">
        <v>131</v>
      </c>
      <c r="C57" t="s">
        <v>21</v>
      </c>
      <c r="D57">
        <v>5.4099999999999999E-3</v>
      </c>
      <c r="E57">
        <v>4</v>
      </c>
      <c r="F57">
        <v>1</v>
      </c>
      <c r="G57" s="1">
        <v>44421.621782407405</v>
      </c>
      <c r="H57" t="s">
        <v>132</v>
      </c>
      <c r="I57">
        <v>0.73060599999999998</v>
      </c>
      <c r="J57">
        <v>92.540215896731794</v>
      </c>
      <c r="K57">
        <v>2.8651684241016699</v>
      </c>
      <c r="L57">
        <v>5.7969599599707003E-2</v>
      </c>
      <c r="M57">
        <v>7.8093426308105398</v>
      </c>
      <c r="N57">
        <v>1.9523356577026301</v>
      </c>
      <c r="O57">
        <f>Table1[[#This Row],[calc % H2 umol/h]]/Table1[[#This Row],[PCAT_Gee-pt/g-c3n4]]</f>
        <v>360.87535262525512</v>
      </c>
      <c r="P57">
        <v>3.2347726346372299</v>
      </c>
      <c r="Q57">
        <v>0.17488949708917401</v>
      </c>
      <c r="R57">
        <v>8.8167409720676702</v>
      </c>
      <c r="S57">
        <v>2.20418524301691</v>
      </c>
      <c r="T57">
        <v>0.112561621423974</v>
      </c>
      <c r="U57">
        <v>1.24728142310526</v>
      </c>
    </row>
    <row r="58" spans="1:21" x14ac:dyDescent="0.25">
      <c r="A58">
        <v>325418</v>
      </c>
      <c r="B58" t="s">
        <v>133</v>
      </c>
      <c r="C58" t="s">
        <v>21</v>
      </c>
      <c r="D58">
        <v>4.8900000000000002E-3</v>
      </c>
      <c r="E58">
        <v>4</v>
      </c>
      <c r="F58">
        <v>1</v>
      </c>
      <c r="G58" s="1">
        <v>44421.636817129627</v>
      </c>
      <c r="H58" t="s">
        <v>134</v>
      </c>
      <c r="I58">
        <v>0.70273600000000003</v>
      </c>
      <c r="J58">
        <v>92.779426180507102</v>
      </c>
      <c r="K58">
        <v>2.7783772195187799</v>
      </c>
      <c r="L58">
        <v>5.87222421189183E-2</v>
      </c>
      <c r="M58">
        <v>7.5727833248279897</v>
      </c>
      <c r="N58">
        <v>1.8931958312069901</v>
      </c>
      <c r="O58">
        <f>Table1[[#This Row],[calc % H2 umol/h]]/Table1[[#This Row],[PCAT_Gee-pt/g-c3n4]]</f>
        <v>387.15661169877097</v>
      </c>
      <c r="P58">
        <v>3.1257757007317899</v>
      </c>
      <c r="Q58">
        <v>0.173804190232207</v>
      </c>
      <c r="R58">
        <v>8.5196574235351807</v>
      </c>
      <c r="S58">
        <v>2.1299143558837899</v>
      </c>
      <c r="T58">
        <v>0.111606861351912</v>
      </c>
      <c r="U58">
        <v>1.2048140378904</v>
      </c>
    </row>
    <row r="59" spans="1:21" x14ac:dyDescent="0.25">
      <c r="A59">
        <v>325419</v>
      </c>
      <c r="B59" t="s">
        <v>135</v>
      </c>
      <c r="C59" t="s">
        <v>21</v>
      </c>
      <c r="D59">
        <v>4.9199999999999999E-3</v>
      </c>
      <c r="E59">
        <v>4</v>
      </c>
      <c r="F59">
        <v>1</v>
      </c>
      <c r="G59" s="1">
        <v>44421.652002314811</v>
      </c>
      <c r="H59" t="s">
        <v>136</v>
      </c>
      <c r="I59">
        <v>0.70827099999999998</v>
      </c>
      <c r="J59">
        <v>92.818258061874204</v>
      </c>
      <c r="K59">
        <v>2.6621992631387199</v>
      </c>
      <c r="L59">
        <v>5.7578653084892399E-2</v>
      </c>
      <c r="M59">
        <v>7.2561270822534603</v>
      </c>
      <c r="N59">
        <v>1.81403177056336</v>
      </c>
      <c r="O59">
        <f>Table1[[#This Row],[calc % H2 umol/h]]/Table1[[#This Row],[PCAT_Gee-pt/g-c3n4]]</f>
        <v>368.70564442344715</v>
      </c>
      <c r="P59">
        <v>3.1835377333255801</v>
      </c>
      <c r="Q59">
        <v>0.16111846564479301</v>
      </c>
      <c r="R59">
        <v>8.6770944173895295</v>
      </c>
      <c r="S59">
        <v>2.1692736043473801</v>
      </c>
      <c r="T59">
        <v>0.111415528081654</v>
      </c>
      <c r="U59">
        <v>1.2245894135797799</v>
      </c>
    </row>
    <row r="60" spans="1:21" x14ac:dyDescent="0.25">
      <c r="A60">
        <v>325420</v>
      </c>
      <c r="B60" t="s">
        <v>137</v>
      </c>
      <c r="C60" t="s">
        <v>21</v>
      </c>
      <c r="D60">
        <v>4.9199999999999999E-3</v>
      </c>
      <c r="E60">
        <v>4</v>
      </c>
      <c r="F60">
        <v>1</v>
      </c>
      <c r="G60" s="1">
        <v>44421.667129629626</v>
      </c>
      <c r="H60" t="s">
        <v>138</v>
      </c>
      <c r="I60">
        <v>0.71665599999999996</v>
      </c>
      <c r="J60">
        <v>93.000936001647403</v>
      </c>
      <c r="K60">
        <v>2.4617051876924698</v>
      </c>
      <c r="L60">
        <v>4.8877422871295401E-2</v>
      </c>
      <c r="M60">
        <v>6.7096576609668901</v>
      </c>
      <c r="N60">
        <v>1.6774144152417201</v>
      </c>
      <c r="O60">
        <f>Table1[[#This Row],[calc % H2 umol/h]]/Table1[[#This Row],[PCAT_Gee-pt/g-c3n4]]</f>
        <v>340.93788927677241</v>
      </c>
      <c r="P60">
        <v>3.1893460489591998</v>
      </c>
      <c r="Q60">
        <v>0.17385239750798501</v>
      </c>
      <c r="R60">
        <v>8.69292564270574</v>
      </c>
      <c r="S60">
        <v>2.1732314106764301</v>
      </c>
      <c r="T60">
        <v>0.11252384877129</v>
      </c>
      <c r="U60">
        <v>1.2354889129295601</v>
      </c>
    </row>
    <row r="61" spans="1:21" x14ac:dyDescent="0.25">
      <c r="A61">
        <v>325421</v>
      </c>
      <c r="B61" t="s">
        <v>139</v>
      </c>
      <c r="C61" t="s">
        <v>21</v>
      </c>
      <c r="D61">
        <v>4.79E-3</v>
      </c>
      <c r="E61">
        <v>4</v>
      </c>
      <c r="F61">
        <v>1</v>
      </c>
      <c r="G61" s="1">
        <v>44421.682303240741</v>
      </c>
      <c r="H61" t="s">
        <v>140</v>
      </c>
      <c r="I61">
        <v>0.72504100000000005</v>
      </c>
      <c r="J61">
        <v>93.069936206709599</v>
      </c>
      <c r="K61">
        <v>2.3182316565060201</v>
      </c>
      <c r="L61">
        <v>3.9530945079358899E-2</v>
      </c>
      <c r="M61">
        <v>6.3186042226900296</v>
      </c>
      <c r="N61">
        <v>1.5796510556725001</v>
      </c>
      <c r="O61">
        <f>Table1[[#This Row],[calc % H2 umol/h]]/Table1[[#This Row],[PCAT_Gee-pt/g-c3n4]]</f>
        <v>329.78101371033404</v>
      </c>
      <c r="P61">
        <v>3.2467567347787201</v>
      </c>
      <c r="Q61">
        <v>0.17667236024571001</v>
      </c>
      <c r="R61">
        <v>8.8494050009392797</v>
      </c>
      <c r="S61">
        <v>2.2123512502348199</v>
      </c>
      <c r="T61">
        <v>0.112255348252118</v>
      </c>
      <c r="U61">
        <v>1.25282005375345</v>
      </c>
    </row>
    <row r="62" spans="1:21" x14ac:dyDescent="0.25">
      <c r="A62" t="s">
        <v>142</v>
      </c>
      <c r="O62">
        <f>SUBTOTAL(107,Table1[calc % H2 umol/hg])</f>
        <v>23.893762391424293</v>
      </c>
      <c r="U62">
        <f>SUBTOTAL(109,Table1[calc % CO2 Avg])</f>
        <v>78.154315768125016</v>
      </c>
    </row>
    <row r="65" spans="11:12" ht="15.75" thickBot="1" x14ac:dyDescent="0.3"/>
    <row r="66" spans="11:12" ht="15.75" thickTop="1" x14ac:dyDescent="0.25">
      <c r="K66" s="2">
        <f>SUBTOTAL(101,Table1[calc % H2 umol/hg])</f>
        <v>371.16231214714611</v>
      </c>
      <c r="L66" s="2">
        <f>SUBTOTAL(107,Table1[calc % H2 umol/hg])</f>
        <v>23.893762391424293</v>
      </c>
    </row>
    <row r="67" spans="11:12" x14ac:dyDescent="0.25">
      <c r="K67">
        <f>((L66*2)/K66)*100</f>
        <v>12.875101598112519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2021-08-17T14:41:13Z</dcterms:created>
  <dcterms:modified xsi:type="dcterms:W3CDTF">2021-11-22T01:56:12Z</dcterms:modified>
</cp:coreProperties>
</file>