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temp_completed/"/>
    </mc:Choice>
  </mc:AlternateContent>
  <xr:revisionPtr revIDLastSave="11" documentId="8_{4662A9FC-B792-4E7B-A438-A7632798E59F}" xr6:coauthVersionLast="47" xr6:coauthVersionMax="47" xr10:uidLastSave="{235C80B9-C53F-4370-947D-0752ACF89E28}"/>
  <bookViews>
    <workbookView xWindow="51480" yWindow="4725" windowWidth="29040" windowHeight="15840" xr2:uid="{00000000-000D-0000-FFFF-FFFF00000000}"/>
  </bookViews>
  <sheets>
    <sheet name="83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2" i="1" l="1"/>
  <c r="M62" i="1"/>
  <c r="U62" i="1"/>
  <c r="O2" i="1"/>
  <c r="O3" i="1"/>
  <c r="O4" i="1"/>
  <c r="O5" i="1"/>
  <c r="O6" i="1"/>
  <c r="K66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J66" i="1" l="1"/>
  <c r="J67" i="1" s="1"/>
</calcChain>
</file>

<file path=xl/sharedStrings.xml><?xml version="1.0" encoding="utf-8"?>
<sst xmlns="http://schemas.openxmlformats.org/spreadsheetml/2006/main" count="202" uniqueCount="143">
  <si>
    <t>form_id</t>
  </si>
  <si>
    <t>form_name</t>
  </si>
  <si>
    <t>form_status</t>
  </si>
  <si>
    <t>PCAT_Gee-pt/g-c3n4</t>
  </si>
  <si>
    <t>Triethanolamine (5%)</t>
  </si>
  <si>
    <t>Rhodamine B (1g/L)</t>
  </si>
  <si>
    <t>form_datetime</t>
  </si>
  <si>
    <t>sample_name</t>
  </si>
  <si>
    <t>Baratron Avg</t>
  </si>
  <si>
    <t>calc % N2 Avg</t>
  </si>
  <si>
    <t>calc % H2 Avg</t>
  </si>
  <si>
    <t>calc % H2 2STD</t>
  </si>
  <si>
    <t>calc % H2 umol</t>
  </si>
  <si>
    <t>calc % H2 umol/h</t>
  </si>
  <si>
    <t>calc % O2 Avg</t>
  </si>
  <si>
    <t>calc % O2 2STD</t>
  </si>
  <si>
    <t>calc % O2 umol</t>
  </si>
  <si>
    <t>calc % O2 umol/h</t>
  </si>
  <si>
    <t>calc % Ar Avg</t>
  </si>
  <si>
    <t>calc % CO2 Avg</t>
  </si>
  <si>
    <t>120821_PCAT_TEOA_RhB_1</t>
  </si>
  <si>
    <t>Complete</t>
  </si>
  <si>
    <t>PlateAgilent 9_Vial1</t>
  </si>
  <si>
    <t>120821_PCAT_TEOA_RhB_2</t>
  </si>
  <si>
    <t>PlateAgilent 9_Vial2</t>
  </si>
  <si>
    <t>120821_PCAT_TEOA_RhB_3</t>
  </si>
  <si>
    <t>PlateAgilent 9_Vial3</t>
  </si>
  <si>
    <t>120821_PCAT_TEOA_RhB_4</t>
  </si>
  <si>
    <t>PlateAgilent 9_Vial4</t>
  </si>
  <si>
    <t>120821_PCAT_TEOA_RhB_5</t>
  </si>
  <si>
    <t>PlateAgilent 9_Vial5</t>
  </si>
  <si>
    <t>120821_PCAT_TEOA_RhB_6</t>
  </si>
  <si>
    <t>PlateAgilent 9_Vial6</t>
  </si>
  <si>
    <t>120821_PCAT_TEOA_RhB_7</t>
  </si>
  <si>
    <t>PlateAgilent 9_Vial7</t>
  </si>
  <si>
    <t>120821_PCAT_TEOA_RhB_8</t>
  </si>
  <si>
    <t>PlateAgilent 9_Vial8</t>
  </si>
  <si>
    <t>120821_PCAT_TEOA_RhB_9</t>
  </si>
  <si>
    <t>PlateAgilent 9_Vial9</t>
  </si>
  <si>
    <t>120821_PCAT_TEOA_RhB_10</t>
  </si>
  <si>
    <t>PlateAgilent 9_Vial10</t>
  </si>
  <si>
    <t>120821_PCAT_TEOA_RhB_11</t>
  </si>
  <si>
    <t>PlateAgilent 9_Vial11</t>
  </si>
  <si>
    <t>120821_PCAT_TEOA_RhB_12</t>
  </si>
  <si>
    <t>PlateAgilent 9_Vial12</t>
  </si>
  <si>
    <t>120821_PCAT_TEOA_RhB_13</t>
  </si>
  <si>
    <t>PlateAgilent 9_Vial13</t>
  </si>
  <si>
    <t>120821_PCAT_TEOA_RhB_14</t>
  </si>
  <si>
    <t>PlateAgilent 9_Vial14</t>
  </si>
  <si>
    <t>120821_PCAT_TEOA_RhB_15</t>
  </si>
  <si>
    <t>PlateAgilent 9_Vial15</t>
  </si>
  <si>
    <t>120821_PCAT_TEOA_RhB_16</t>
  </si>
  <si>
    <t>PlateAgilent 10_Vial1</t>
  </si>
  <si>
    <t>120821_PCAT_TEOA_RhB_17</t>
  </si>
  <si>
    <t>PlateAgilent 10_Vial2</t>
  </si>
  <si>
    <t>120821_PCAT_TEOA_RhB_18</t>
  </si>
  <si>
    <t>PlateAgilent 10_Vial3</t>
  </si>
  <si>
    <t>120821_PCAT_TEOA_RhB_19</t>
  </si>
  <si>
    <t>PlateAgilent 10_Vial4</t>
  </si>
  <si>
    <t>120821_PCAT_TEOA_RhB_20</t>
  </si>
  <si>
    <t>PlateAgilent 10_Vial5</t>
  </si>
  <si>
    <t>120821_PCAT_TEOA_RhB_21</t>
  </si>
  <si>
    <t>PlateAgilent 10_Vial6</t>
  </si>
  <si>
    <t>120821_PCAT_TEOA_RhB_22</t>
  </si>
  <si>
    <t>PlateAgilent 10_Vial7</t>
  </si>
  <si>
    <t>120821_PCAT_TEOA_RhB_23</t>
  </si>
  <si>
    <t>PlateAgilent 10_Vial8</t>
  </si>
  <si>
    <t>120821_PCAT_TEOA_RhB_24</t>
  </si>
  <si>
    <t>PlateAgilent 10_Vial9</t>
  </si>
  <si>
    <t>120821_PCAT_TEOA_RhB_25</t>
  </si>
  <si>
    <t>PlateAgilent 10_Vial10</t>
  </si>
  <si>
    <t>120821_PCAT_TEOA_RhB_26</t>
  </si>
  <si>
    <t>PlateAgilent 10_Vial11</t>
  </si>
  <si>
    <t>120821_PCAT_TEOA_RhB_27</t>
  </si>
  <si>
    <t>PlateAgilent 10_Vial12</t>
  </si>
  <si>
    <t>120821_PCAT_TEOA_RhB_28</t>
  </si>
  <si>
    <t>PlateAgilent 10_Vial13</t>
  </si>
  <si>
    <t>120821_PCAT_TEOA_RhB_29</t>
  </si>
  <si>
    <t>PlateAgilent 10_Vial14</t>
  </si>
  <si>
    <t>120821_PCAT_TEOA_RhB_30</t>
  </si>
  <si>
    <t>PlateAgilent 10_Vial15</t>
  </si>
  <si>
    <t>120821_PCAT_TEOA_RhB_31</t>
  </si>
  <si>
    <t>PlateAgilent 11_Vial1</t>
  </si>
  <si>
    <t>120821_PCAT_TEOA_RhB_32</t>
  </si>
  <si>
    <t>PlateAgilent 11_Vial2</t>
  </si>
  <si>
    <t>120821_PCAT_TEOA_RhB_33</t>
  </si>
  <si>
    <t>PlateAgilent 11_Vial3</t>
  </si>
  <si>
    <t>120821_PCAT_TEOA_RhB_34</t>
  </si>
  <si>
    <t>PlateAgilent 11_Vial4</t>
  </si>
  <si>
    <t>120821_PCAT_TEOA_RhB_35</t>
  </si>
  <si>
    <t>PlateAgilent 11_Vial5</t>
  </si>
  <si>
    <t>120821_PCAT_TEOA_RhB_36</t>
  </si>
  <si>
    <t>PlateAgilent 11_Vial6</t>
  </si>
  <si>
    <t>120821_PCAT_TEOA_RhB_37</t>
  </si>
  <si>
    <t>PlateAgilent 11_Vial7</t>
  </si>
  <si>
    <t>120821_PCAT_TEOA_RhB_38</t>
  </si>
  <si>
    <t>PlateAgilent 11_Vial8</t>
  </si>
  <si>
    <t>120821_PCAT_TEOA_RhB_39</t>
  </si>
  <si>
    <t>PlateAgilent 11_Vial9</t>
  </si>
  <si>
    <t>120821_PCAT_TEOA_RhB_40</t>
  </si>
  <si>
    <t>PlateAgilent 11_Vial10</t>
  </si>
  <si>
    <t>120821_PCAT_TEOA_RhB_41</t>
  </si>
  <si>
    <t>PlateAgilent 11_Vial11</t>
  </si>
  <si>
    <t>120821_PCAT_TEOA_RhB_42</t>
  </si>
  <si>
    <t>PlateAgilent 11_Vial12</t>
  </si>
  <si>
    <t>120821_PCAT_TEOA_RhB_43</t>
  </si>
  <si>
    <t>PlateAgilent 11_Vial13</t>
  </si>
  <si>
    <t>120821_PCAT_TEOA_RhB_44</t>
  </si>
  <si>
    <t>PlateAgilent 11_Vial14</t>
  </si>
  <si>
    <t>120821_PCAT_TEOA_RhB_45</t>
  </si>
  <si>
    <t>PlateAgilent 11_Vial15</t>
  </si>
  <si>
    <t>120821_PCAT_TEOA_RhB_46</t>
  </si>
  <si>
    <t>PlateAgilent 12_Vial1</t>
  </si>
  <si>
    <t>120821_PCAT_TEOA_RhB_47</t>
  </si>
  <si>
    <t>PlateAgilent 12_Vial2</t>
  </si>
  <si>
    <t>120821_PCAT_TEOA_RhB_48</t>
  </si>
  <si>
    <t>PlateAgilent 12_Vial3</t>
  </si>
  <si>
    <t>120821_PCAT_TEOA_RhB_49</t>
  </si>
  <si>
    <t>PlateAgilent 12_Vial4</t>
  </si>
  <si>
    <t>120821_PCAT_TEOA_RhB_50</t>
  </si>
  <si>
    <t>PlateAgilent 12_Vial5</t>
  </si>
  <si>
    <t>120821_PCAT_TEOA_RhB_51</t>
  </si>
  <si>
    <t>PlateAgilent 12_Vial6</t>
  </si>
  <si>
    <t>120821_PCAT_TEOA_RhB_52</t>
  </si>
  <si>
    <t>PlateAgilent 12_Vial7</t>
  </si>
  <si>
    <t>120821_PCAT_TEOA_RhB_53</t>
  </si>
  <si>
    <t>PlateAgilent 12_Vial8</t>
  </si>
  <si>
    <t>120821_PCAT_TEOA_RhB_54</t>
  </si>
  <si>
    <t>PlateAgilent 12_Vial9</t>
  </si>
  <si>
    <t>120821_PCAT_TEOA_RhB_55</t>
  </si>
  <si>
    <t>PlateAgilent 12_Vial10</t>
  </si>
  <si>
    <t>120821_PCAT_TEOA_RhB_56</t>
  </si>
  <si>
    <t>PlateAgilent 12_Vial11</t>
  </si>
  <si>
    <t>120821_PCAT_TEOA_RhB_57</t>
  </si>
  <si>
    <t>PlateAgilent 12_Vial12</t>
  </si>
  <si>
    <t>120821_PCAT_TEOA_RhB_58</t>
  </si>
  <si>
    <t>PlateAgilent 12_Vial13</t>
  </si>
  <si>
    <t>120821_PCAT_TEOA_RhB_59</t>
  </si>
  <si>
    <t>PlateAgilent 12_Vial14</t>
  </si>
  <si>
    <t>120821_PCAT_TEOA_RhB_60</t>
  </si>
  <si>
    <t>PlateAgilent 12_Vial15</t>
  </si>
  <si>
    <t>calc % H2 umol/hg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</si>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</sst>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'833'!$P$2:$P$61</c:f>
              <c:numCache>
                <c:formatCode>General</c:formatCode>
                <c:ptCount val="55"/>
                <c:pt idx="0">
                  <c:v>0.19104977217140701</c:v>
                </c:pt>
                <c:pt idx="1">
                  <c:v>0.166263944064722</c:v>
                </c:pt>
                <c:pt idx="2">
                  <c:v>0.14681870223849</c:v>
                </c:pt>
                <c:pt idx="3">
                  <c:v>0.12837788177312701</c:v>
                </c:pt>
                <c:pt idx="4">
                  <c:v>0.115642025973616</c:v>
                </c:pt>
                <c:pt idx="5">
                  <c:v>0.106207865846179</c:v>
                </c:pt>
                <c:pt idx="6">
                  <c:v>9.7789360774136205E-2</c:v>
                </c:pt>
                <c:pt idx="7">
                  <c:v>9.0298941931448898E-2</c:v>
                </c:pt>
                <c:pt idx="8">
                  <c:v>7.9265561808228996E-2</c:v>
                </c:pt>
                <c:pt idx="9">
                  <c:v>6.4601666639876903E-2</c:v>
                </c:pt>
                <c:pt idx="10">
                  <c:v>5.4694347062963097E-2</c:v>
                </c:pt>
                <c:pt idx="11">
                  <c:v>5.2910242306149699E-2</c:v>
                </c:pt>
                <c:pt idx="12">
                  <c:v>4.8973828985378297E-2</c:v>
                </c:pt>
                <c:pt idx="13">
                  <c:v>4.5614097238520099E-2</c:v>
                </c:pt>
                <c:pt idx="14">
                  <c:v>4.5115178610899101E-2</c:v>
                </c:pt>
                <c:pt idx="15">
                  <c:v>4.0576631781055202E-2</c:v>
                </c:pt>
                <c:pt idx="16">
                  <c:v>4.1967773143268799E-2</c:v>
                </c:pt>
                <c:pt idx="17">
                  <c:v>3.92033755891023E-2</c:v>
                </c:pt>
                <c:pt idx="18">
                  <c:v>3.81219637303108E-2</c:v>
                </c:pt>
                <c:pt idx="19">
                  <c:v>3.6891533674701903E-2</c:v>
                </c:pt>
                <c:pt idx="20">
                  <c:v>3.8326026065169702E-2</c:v>
                </c:pt>
                <c:pt idx="21">
                  <c:v>3.7809595425321398E-2</c:v>
                </c:pt>
                <c:pt idx="22">
                  <c:v>3.5406411025375499E-2</c:v>
                </c:pt>
                <c:pt idx="23">
                  <c:v>3.5135596990979498E-2</c:v>
                </c:pt>
                <c:pt idx="24">
                  <c:v>3.4574889970262299E-2</c:v>
                </c:pt>
                <c:pt idx="25">
                  <c:v>3.3879500311405901E-2</c:v>
                </c:pt>
                <c:pt idx="26">
                  <c:v>3.3785550490400801E-2</c:v>
                </c:pt>
                <c:pt idx="27">
                  <c:v>3.3048599909420003E-2</c:v>
                </c:pt>
                <c:pt idx="28">
                  <c:v>3.4698535235692399E-2</c:v>
                </c:pt>
                <c:pt idx="29">
                  <c:v>3.4746678407030197E-2</c:v>
                </c:pt>
                <c:pt idx="30">
                  <c:v>3.3634440341334997E-2</c:v>
                </c:pt>
                <c:pt idx="31">
                  <c:v>2.98604990748709E-2</c:v>
                </c:pt>
                <c:pt idx="32">
                  <c:v>2.9264041344776899E-2</c:v>
                </c:pt>
                <c:pt idx="33">
                  <c:v>2.9405183698619299E-2</c:v>
                </c:pt>
                <c:pt idx="34">
                  <c:v>2.97873055415422E-2</c:v>
                </c:pt>
                <c:pt idx="35">
                  <c:v>3.1093827564838E-2</c:v>
                </c:pt>
                <c:pt idx="36">
                  <c:v>2.77747568308934E-2</c:v>
                </c:pt>
                <c:pt idx="37">
                  <c:v>2.8240114803986999E-2</c:v>
                </c:pt>
                <c:pt idx="38">
                  <c:v>2.7345426267807602E-2</c:v>
                </c:pt>
                <c:pt idx="39">
                  <c:v>2.7508600756329299E-2</c:v>
                </c:pt>
                <c:pt idx="40">
                  <c:v>2.70957434637542E-2</c:v>
                </c:pt>
                <c:pt idx="41">
                  <c:v>2.9196626914136201E-2</c:v>
                </c:pt>
                <c:pt idx="42">
                  <c:v>2.6309269729512801E-2</c:v>
                </c:pt>
                <c:pt idx="43">
                  <c:v>2.55405392530034E-2</c:v>
                </c:pt>
                <c:pt idx="44">
                  <c:v>2.6279381542398599E-2</c:v>
                </c:pt>
                <c:pt idx="45">
                  <c:v>2.6837960714341701E-2</c:v>
                </c:pt>
                <c:pt idx="46">
                  <c:v>2.53692116046529E-2</c:v>
                </c:pt>
                <c:pt idx="47">
                  <c:v>2.79520023709828E-2</c:v>
                </c:pt>
                <c:pt idx="48">
                  <c:v>2.4114923479019699E-2</c:v>
                </c:pt>
                <c:pt idx="49">
                  <c:v>2.4190868954559699E-2</c:v>
                </c:pt>
                <c:pt idx="50">
                  <c:v>2.3227483798369301E-2</c:v>
                </c:pt>
                <c:pt idx="51">
                  <c:v>2.23909109982851E-2</c:v>
                </c:pt>
                <c:pt idx="52">
                  <c:v>2.39029389042438E-2</c:v>
                </c:pt>
                <c:pt idx="53">
                  <c:v>2.2606413534298701E-2</c:v>
                </c:pt>
                <c:pt idx="54">
                  <c:v>2.52900062931188E-2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F-46A6-AA9B-0344D4177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34383"/>
        <c:axId val="632335631"/>
      </c:scatterChart>
      <c:valAx>
        <c:axId val="63233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35631"/>
        <c:crosses val="autoZero"/>
        <c:crossBetween val="midCat"/>
      </c:valAx>
      <c:valAx>
        <c:axId val="63233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3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'833'!$O$2:$O$61</c:f>
              <c:numCache>
                <c:formatCode>General</c:formatCode>
                <c:ptCount val="55"/>
                <c:pt idx="0">
                  <c:v>216.06291434027605</c:v>
                </c:pt>
                <c:pt idx="1">
                  <c:v>230.58712244119232</c:v>
                </c:pt>
                <c:pt idx="2">
                  <c:v>250.92749919608738</c:v>
                </c:pt>
                <c:pt idx="3">
                  <c:v>223.98743846583068</c:v>
                </c:pt>
                <c:pt idx="4">
                  <c:v>233.19236101760924</c:v>
                </c:pt>
                <c:pt idx="5">
                  <c:v>221.92613035810709</c:v>
                </c:pt>
                <c:pt idx="6">
                  <c:v>226.01728177782823</c:v>
                </c:pt>
                <c:pt idx="7">
                  <c:v>235.12939611282107</c:v>
                </c:pt>
                <c:pt idx="8">
                  <c:v>216.1662180264658</c:v>
                </c:pt>
                <c:pt idx="9">
                  <c:v>210.7670992523953</c:v>
                </c:pt>
                <c:pt idx="10">
                  <c:v>212.92561821506817</c:v>
                </c:pt>
                <c:pt idx="11">
                  <c:v>217.69497763329593</c:v>
                </c:pt>
                <c:pt idx="12">
                  <c:v>201.95835713054109</c:v>
                </c:pt>
                <c:pt idx="13">
                  <c:v>208.88273074294764</c:v>
                </c:pt>
                <c:pt idx="14">
                  <c:v>224.42371536015636</c:v>
                </c:pt>
                <c:pt idx="15">
                  <c:v>229.4086514839355</c:v>
                </c:pt>
                <c:pt idx="16">
                  <c:v>216.25433123315145</c:v>
                </c:pt>
                <c:pt idx="17">
                  <c:v>218.93495620683069</c:v>
                </c:pt>
                <c:pt idx="18">
                  <c:v>238.56845217872905</c:v>
                </c:pt>
                <c:pt idx="19">
                  <c:v>226.10468191507965</c:v>
                </c:pt>
                <c:pt idx="20">
                  <c:v>228.28873632906655</c:v>
                </c:pt>
                <c:pt idx="21">
                  <c:v>232.40181521762281</c:v>
                </c:pt>
                <c:pt idx="22">
                  <c:v>204.56729621945772</c:v>
                </c:pt>
                <c:pt idx="23">
                  <c:v>208.00823011681894</c:v>
                </c:pt>
                <c:pt idx="24">
                  <c:v>217.15374639879795</c:v>
                </c:pt>
                <c:pt idx="25">
                  <c:v>211.23825791399065</c:v>
                </c:pt>
                <c:pt idx="26">
                  <c:v>217.41245303284023</c:v>
                </c:pt>
                <c:pt idx="27">
                  <c:v>219.8257053981263</c:v>
                </c:pt>
                <c:pt idx="28">
                  <c:v>225.97242467862637</c:v>
                </c:pt>
                <c:pt idx="29">
                  <c:v>210.45513749709997</c:v>
                </c:pt>
                <c:pt idx="30">
                  <c:v>214.58935929247485</c:v>
                </c:pt>
                <c:pt idx="31">
                  <c:v>241.89483021819802</c:v>
                </c:pt>
                <c:pt idx="32">
                  <c:v>249.76360132672048</c:v>
                </c:pt>
                <c:pt idx="33">
                  <c:v>267.3810987446235</c:v>
                </c:pt>
                <c:pt idx="34">
                  <c:v>262.82873937168813</c:v>
                </c:pt>
                <c:pt idx="35">
                  <c:v>254.64320614654</c:v>
                </c:pt>
                <c:pt idx="36">
                  <c:v>257.48232019735394</c:v>
                </c:pt>
                <c:pt idx="37">
                  <c:v>254.49646979641815</c:v>
                </c:pt>
                <c:pt idx="38">
                  <c:v>279.47521789566599</c:v>
                </c:pt>
                <c:pt idx="39">
                  <c:v>265.15104525813132</c:v>
                </c:pt>
                <c:pt idx="40">
                  <c:v>258.71533272737031</c:v>
                </c:pt>
                <c:pt idx="41">
                  <c:v>259.54058400397366</c:v>
                </c:pt>
                <c:pt idx="42">
                  <c:v>274.66498925722158</c:v>
                </c:pt>
                <c:pt idx="43">
                  <c:v>262.98408842849796</c:v>
                </c:pt>
                <c:pt idx="44">
                  <c:v>269.84941156532062</c:v>
                </c:pt>
                <c:pt idx="45">
                  <c:v>247.62220590429411</c:v>
                </c:pt>
                <c:pt idx="46">
                  <c:v>256.46107695253409</c:v>
                </c:pt>
                <c:pt idx="47">
                  <c:v>241.30001055066143</c:v>
                </c:pt>
                <c:pt idx="48">
                  <c:v>252.77985709044515</c:v>
                </c:pt>
                <c:pt idx="49">
                  <c:v>260.64023929236532</c:v>
                </c:pt>
                <c:pt idx="50">
                  <c:v>240.24478243201619</c:v>
                </c:pt>
                <c:pt idx="51">
                  <c:v>229.27475841959961</c:v>
                </c:pt>
                <c:pt idx="52">
                  <c:v>242.28578861181603</c:v>
                </c:pt>
                <c:pt idx="53">
                  <c:v>218.62285456700988</c:v>
                </c:pt>
                <c:pt idx="54">
                  <c:v>239.80496229429838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2-454C-B4C1-266C0ED09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240351"/>
        <c:axId val="1204247007"/>
      </c:scatterChart>
      <c:valAx>
        <c:axId val="120424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247007"/>
        <c:crosses val="autoZero"/>
        <c:crossBetween val="midCat"/>
      </c:valAx>
      <c:valAx>
        <c:axId val="120424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24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409575</xdr:colOff>
      <xdr:row>20</xdr:row>
      <xdr:rowOff>4762</xdr:rowOff>
    </xdr:from>
    <xdr:to>
      <xdr:col>34</xdr:col>
      <xdr:colOff>104775</xdr:colOff>
      <xdr:row>34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AFAFA-1E96-49B0-BAD1-C25E2009E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171450</xdr:colOff>
      <xdr:row>38</xdr:row>
      <xdr:rowOff>52387</xdr:rowOff>
    </xdr:from>
    <xdr:to>
      <xdr:col>29</xdr:col>
      <xdr:colOff>476250</xdr:colOff>
      <xdr:row>52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545082-2FC2-4259-BD8B-FF9BAA085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62" totalsRowCount="1">
  <autoFilter ref="A1:U61" xr:uid="{00000000-0009-0000-0100-000001000000}">
    <filterColumn colId="3">
      <customFilters>
        <customFilter operator="notEqual" val=" "/>
      </customFilters>
    </filterColumn>
    <filterColumn colId="7">
      <filters>
        <filter val="PlateAgilent 10_Vial1"/>
        <filter val="PlateAgilent 10_Vial10"/>
        <filter val="PlateAgilent 10_Vial11"/>
        <filter val="PlateAgilent 10_Vial12"/>
        <filter val="PlateAgilent 10_Vial13"/>
        <filter val="PlateAgilent 10_Vial14"/>
        <filter val="PlateAgilent 10_Vial15"/>
        <filter val="PlateAgilent 10_Vial2"/>
        <filter val="PlateAgilent 10_Vial3"/>
        <filter val="PlateAgilent 10_Vial4"/>
        <filter val="PlateAgilent 10_Vial5"/>
        <filter val="PlateAgilent 10_Vial6"/>
        <filter val="PlateAgilent 10_Vial7"/>
        <filter val="PlateAgilent 10_Vial8"/>
        <filter val="PlateAgilent 10_Vial9"/>
        <filter val="PlateAgilent 11_Vial1"/>
        <filter val="PlateAgilent 11_Vial10"/>
        <filter val="PlateAgilent 11_Vial11"/>
        <filter val="PlateAgilent 11_Vial12"/>
        <filter val="PlateAgilent 11_Vial13"/>
        <filter val="PlateAgilent 11_Vial14"/>
        <filter val="PlateAgilent 11_Vial15"/>
        <filter val="PlateAgilent 11_Vial2"/>
        <filter val="PlateAgilent 11_Vial3"/>
        <filter val="PlateAgilent 11_Vial4"/>
        <filter val="PlateAgilent 11_Vial5"/>
        <filter val="PlateAgilent 11_Vial7"/>
        <filter val="PlateAgilent 11_Vial8"/>
        <filter val="PlateAgilent 11_Vial9"/>
        <filter val="PlateAgilent 12_Vial1"/>
        <filter val="PlateAgilent 12_Vial10"/>
        <filter val="PlateAgilent 12_Vial11"/>
        <filter val="PlateAgilent 12_Vial12"/>
        <filter val="PlateAgilent 12_Vial13"/>
        <filter val="PlateAgilent 12_Vial14"/>
        <filter val="PlateAgilent 12_Vial15"/>
        <filter val="PlateAgilent 12_Vial2"/>
        <filter val="PlateAgilent 12_Vial3"/>
        <filter val="PlateAgilent 12_Vial4"/>
        <filter val="PlateAgilent 12_Vial5"/>
        <filter val="PlateAgilent 12_Vial6"/>
        <filter val="PlateAgilent 12_Vial7"/>
        <filter val="PlateAgilent 12_Vial8"/>
        <filter val="PlateAgilent 12_Vial9"/>
        <filter val="PlateAgilent 9_Vial10"/>
        <filter val="PlateAgilent 9_Vial11"/>
        <filter val="PlateAgilent 9_Vial12"/>
        <filter val="PlateAgilent 9_Vial13"/>
        <filter val="PlateAgilent 9_Vial14"/>
        <filter val="PlateAgilent 9_Vial15"/>
        <filter val="PlateAgilent 9_Vial5"/>
        <filter val="PlateAgilent 9_Vial6"/>
        <filter val="PlateAgilent 9_Vial7"/>
        <filter val="PlateAgilent 9_Vial8"/>
        <filter val="PlateAgilent 9_Vial9"/>
      </filters>
    </filterColumn>
  </autoFilter>
  <tableColumns count="21">
    <tableColumn id="1" xr3:uid="{00000000-0010-0000-0000-000001000000}" name="form_id" totalsRowLabel="Total"/>
    <tableColumn id="2" xr3:uid="{00000000-0010-0000-0000-000002000000}" name="form_name"/>
    <tableColumn id="3" xr3:uid="{00000000-0010-0000-0000-000003000000}" name="form_status"/>
    <tableColumn id="4" xr3:uid="{00000000-0010-0000-0000-000004000000}" name="PCAT_Gee-pt/g-c3n4"/>
    <tableColumn id="5" xr3:uid="{00000000-0010-0000-0000-000005000000}" name="Triethanolamine (5%)"/>
    <tableColumn id="6" xr3:uid="{00000000-0010-0000-0000-000006000000}" name="Rhodamine B (1g/L)"/>
    <tableColumn id="7" xr3:uid="{00000000-0010-0000-0000-000007000000}" name="form_datetime" dataDxfId="1"/>
    <tableColumn id="8" xr3:uid="{00000000-0010-0000-0000-000008000000}" name="sample_name"/>
    <tableColumn id="9" xr3:uid="{00000000-0010-0000-0000-000009000000}" name="Baratron Avg"/>
    <tableColumn id="10" xr3:uid="{00000000-0010-0000-0000-00000A000000}" name="calc % N2 Avg"/>
    <tableColumn id="11" xr3:uid="{00000000-0010-0000-0000-00000B000000}" name="calc % H2 Avg"/>
    <tableColumn id="12" xr3:uid="{00000000-0010-0000-0000-00000C000000}" name="calc % H2 2STD"/>
    <tableColumn id="13" xr3:uid="{00000000-0010-0000-0000-00000D000000}" name="calc % H2 umol" totalsRowFunction="average"/>
    <tableColumn id="14" xr3:uid="{00000000-0010-0000-0000-00000E000000}" name="calc % H2 umol/h"/>
    <tableColumn id="21" xr3:uid="{00000000-0010-0000-0000-000015000000}" name="calc % H2 umol/hg" totalsRowFunction="stdDev" dataDxfId="0">
      <calculatedColumnFormula>Table1[[#This Row],[calc % H2 umol/h]]/Table1[[#This Row],[PCAT_Gee-pt/g-c3n4]]</calculatedColumnFormula>
    </tableColumn>
    <tableColumn id="15" xr3:uid="{00000000-0010-0000-0000-00000F000000}" name="calc % O2 Avg"/>
    <tableColumn id="16" xr3:uid="{00000000-0010-0000-0000-000010000000}" name="calc % O2 2STD"/>
    <tableColumn id="17" xr3:uid="{00000000-0010-0000-0000-000011000000}" name="calc % O2 umol"/>
    <tableColumn id="18" xr3:uid="{00000000-0010-0000-0000-000012000000}" name="calc % O2 umol/h"/>
    <tableColumn id="19" xr3:uid="{00000000-0010-0000-0000-000013000000}" name="calc % Ar Avg"/>
    <tableColumn id="20" xr3:uid="{00000000-0010-0000-0000-000014000000}" name="calc % CO2 Avg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7"/>
  <sheetViews>
    <sheetView tabSelected="1" topLeftCell="A42" workbookViewId="0">
      <selection activeCell="O67" sqref="O67"/>
    </sheetView>
  </sheetViews>
  <sheetFormatPr defaultRowHeight="15" x14ac:dyDescent="0.25"/>
  <cols>
    <col min="1" max="1" width="10.140625" customWidth="1"/>
    <col min="2" max="2" width="13.42578125" customWidth="1"/>
    <col min="3" max="3" width="13.7109375" customWidth="1"/>
    <col min="4" max="4" width="21.5703125" customWidth="1"/>
    <col min="5" max="5" width="22.28515625" customWidth="1"/>
    <col min="6" max="6" width="20.42578125" customWidth="1"/>
    <col min="7" max="7" width="16.5703125" customWidth="1"/>
    <col min="8" max="8" width="15.5703125" customWidth="1"/>
    <col min="9" max="9" width="14.42578125" customWidth="1"/>
    <col min="10" max="10" width="15" customWidth="1"/>
    <col min="11" max="11" width="14.85546875" customWidth="1"/>
    <col min="12" max="12" width="15.85546875" customWidth="1"/>
    <col min="13" max="13" width="16.140625" customWidth="1"/>
    <col min="14" max="15" width="18.140625" customWidth="1"/>
    <col min="16" max="16" width="15" customWidth="1"/>
    <col min="17" max="17" width="16" customWidth="1"/>
    <col min="18" max="18" width="16.28515625" customWidth="1"/>
    <col min="19" max="19" width="18.28515625" customWidth="1"/>
    <col min="20" max="20" width="14.5703125" customWidth="1"/>
    <col min="21" max="21" width="16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141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hidden="1" x14ac:dyDescent="0.25">
      <c r="A2">
        <v>325442</v>
      </c>
      <c r="B2" t="s">
        <v>20</v>
      </c>
      <c r="C2" t="s">
        <v>21</v>
      </c>
      <c r="D2">
        <v>5.0600000000000003E-3</v>
      </c>
      <c r="E2">
        <v>4</v>
      </c>
      <c r="F2">
        <v>1</v>
      </c>
      <c r="G2" s="1">
        <v>44421.992002314815</v>
      </c>
      <c r="H2" t="s">
        <v>22</v>
      </c>
      <c r="I2">
        <v>0.64419099999999996</v>
      </c>
      <c r="J2">
        <v>98.213318896345996</v>
      </c>
      <c r="K2">
        <v>1.0955410267138801</v>
      </c>
      <c r="L2">
        <v>2.3329408509577099E-2</v>
      </c>
      <c r="M2">
        <v>2.9860217541665399</v>
      </c>
      <c r="N2">
        <v>0.74650543854163698</v>
      </c>
      <c r="O2">
        <f>Table1[[#This Row],[calc % H2 umol/h]]/Table1[[#This Row],[PCAT_Gee-pt/g-c3n4]]</f>
        <v>147.53071907937488</v>
      </c>
      <c r="P2">
        <v>0.60296298798466597</v>
      </c>
      <c r="Q2">
        <v>8.3419955350451394E-2</v>
      </c>
      <c r="R2">
        <v>1.64344424825423</v>
      </c>
      <c r="S2">
        <v>0.41086106206355899</v>
      </c>
      <c r="T2">
        <v>5.29537765867657E-2</v>
      </c>
      <c r="U2">
        <v>3.5223312368688302E-2</v>
      </c>
    </row>
    <row r="3" spans="1:21" hidden="1" x14ac:dyDescent="0.25">
      <c r="A3">
        <v>325443</v>
      </c>
      <c r="B3" t="s">
        <v>23</v>
      </c>
      <c r="C3" t="s">
        <v>21</v>
      </c>
      <c r="D3">
        <v>4.9100000000000003E-3</v>
      </c>
      <c r="E3">
        <v>4</v>
      </c>
      <c r="F3">
        <v>1</v>
      </c>
      <c r="G3" s="1">
        <v>44422.008009259262</v>
      </c>
      <c r="H3" t="s">
        <v>24</v>
      </c>
      <c r="I3">
        <v>0.63859600000000005</v>
      </c>
      <c r="J3">
        <v>98.459469643510005</v>
      </c>
      <c r="K3">
        <v>1.09308947091257</v>
      </c>
      <c r="L3">
        <v>1.98962524875539E-2</v>
      </c>
      <c r="M3">
        <v>2.97933975981329</v>
      </c>
      <c r="N3">
        <v>0.74483493995332295</v>
      </c>
      <c r="O3">
        <f>Table1[[#This Row],[calc % H2 umol/h]]/Table1[[#This Row],[PCAT_Gee-pt/g-c3n4]]</f>
        <v>151.69754377868082</v>
      </c>
      <c r="P3">
        <v>0.383168062433698</v>
      </c>
      <c r="Q3">
        <v>5.7303474451505201E-2</v>
      </c>
      <c r="R3">
        <v>1.0443681633364099</v>
      </c>
      <c r="S3">
        <v>0.26109204083410298</v>
      </c>
      <c r="T3">
        <v>5.2752222349208601E-2</v>
      </c>
      <c r="U3">
        <v>1.15206007945091E-2</v>
      </c>
    </row>
    <row r="4" spans="1:21" hidden="1" x14ac:dyDescent="0.25">
      <c r="A4">
        <v>325444</v>
      </c>
      <c r="B4" t="s">
        <v>25</v>
      </c>
      <c r="C4" t="s">
        <v>21</v>
      </c>
      <c r="D4">
        <v>4.9500000000000004E-3</v>
      </c>
      <c r="E4">
        <v>4</v>
      </c>
      <c r="F4">
        <v>1</v>
      </c>
      <c r="G4" s="1">
        <v>44422.024606481478</v>
      </c>
      <c r="H4" t="s">
        <v>26</v>
      </c>
      <c r="I4">
        <v>0.63577600000000001</v>
      </c>
      <c r="J4">
        <v>98.582296965280804</v>
      </c>
      <c r="K4">
        <v>1.0702306554182901</v>
      </c>
      <c r="L4">
        <v>1.85445468494045E-2</v>
      </c>
      <c r="M4">
        <v>2.9170354565731298</v>
      </c>
      <c r="N4">
        <v>0.729258864143284</v>
      </c>
      <c r="O4">
        <f>Table1[[#This Row],[calc % H2 umol/h]]/Table1[[#This Row],[PCAT_Gee-pt/g-c3n4]]</f>
        <v>147.32502305924928</v>
      </c>
      <c r="P4">
        <v>0.28561084529978797</v>
      </c>
      <c r="Q4">
        <v>5.34415697058278E-2</v>
      </c>
      <c r="R4">
        <v>0.77846486484325395</v>
      </c>
      <c r="S4">
        <v>0.19461621621081299</v>
      </c>
      <c r="T4">
        <v>5.2186169572655899E-2</v>
      </c>
      <c r="U4">
        <v>9.6753644284128301E-3</v>
      </c>
    </row>
    <row r="5" spans="1:21" hidden="1" x14ac:dyDescent="0.25">
      <c r="A5">
        <v>325445</v>
      </c>
      <c r="B5" t="s">
        <v>27</v>
      </c>
      <c r="C5" t="s">
        <v>21</v>
      </c>
      <c r="D5">
        <v>5.0899999999999999E-3</v>
      </c>
      <c r="E5">
        <v>4</v>
      </c>
      <c r="F5">
        <v>1</v>
      </c>
      <c r="G5" s="1">
        <v>44422.041087962964</v>
      </c>
      <c r="H5" t="s">
        <v>28</v>
      </c>
      <c r="I5">
        <v>0.64137100000000002</v>
      </c>
      <c r="J5">
        <v>98.433854545293002</v>
      </c>
      <c r="K5">
        <v>1.2849786356358299</v>
      </c>
      <c r="L5">
        <v>2.5962050965021698E-2</v>
      </c>
      <c r="M5">
        <v>3.5023555175811101</v>
      </c>
      <c r="N5">
        <v>0.87558887939527796</v>
      </c>
      <c r="O5">
        <f>Table1[[#This Row],[calc % H2 umol/h]]/Table1[[#This Row],[PCAT_Gee-pt/g-c3n4]]</f>
        <v>172.02139084386602</v>
      </c>
      <c r="P5">
        <v>0.221904100226196</v>
      </c>
      <c r="Q5">
        <v>4.4235341337973397E-2</v>
      </c>
      <c r="R5">
        <v>0.60482488054482098</v>
      </c>
      <c r="S5">
        <v>0.15120622013620499</v>
      </c>
      <c r="T5">
        <v>5.0858597543356497E-2</v>
      </c>
      <c r="U5">
        <v>8.4041213015398596E-3</v>
      </c>
    </row>
    <row r="6" spans="1:21" x14ac:dyDescent="0.25">
      <c r="A6">
        <v>325446</v>
      </c>
      <c r="B6" t="s">
        <v>29</v>
      </c>
      <c r="C6" t="s">
        <v>21</v>
      </c>
      <c r="D6">
        <v>5.1799999999999997E-3</v>
      </c>
      <c r="E6">
        <v>4</v>
      </c>
      <c r="F6">
        <v>1</v>
      </c>
      <c r="G6" s="1">
        <v>44422.057638888888</v>
      </c>
      <c r="H6" t="s">
        <v>30</v>
      </c>
      <c r="I6">
        <v>0.64137100000000002</v>
      </c>
      <c r="J6">
        <v>98.107423488265695</v>
      </c>
      <c r="K6">
        <v>1.6425010635060699</v>
      </c>
      <c r="L6">
        <v>3.5101474848941501E-2</v>
      </c>
      <c r="M6">
        <v>4.4768235851305196</v>
      </c>
      <c r="N6">
        <v>1.1192058962826299</v>
      </c>
      <c r="O6">
        <f>Table1[[#This Row],[calc % H2 umol/h]]/Table1[[#This Row],[PCAT_Gee-pt/g-c3n4]]</f>
        <v>216.06291434027605</v>
      </c>
      <c r="P6">
        <v>0.19104977217140701</v>
      </c>
      <c r="Q6">
        <v>4.0252856348925302E-2</v>
      </c>
      <c r="R6">
        <v>0.52072789783469398</v>
      </c>
      <c r="S6">
        <v>0.13018197445867299</v>
      </c>
      <c r="T6">
        <v>5.0740991814510202E-2</v>
      </c>
      <c r="U6">
        <v>8.2846842422481595E-3</v>
      </c>
    </row>
    <row r="7" spans="1:21" x14ac:dyDescent="0.25">
      <c r="A7">
        <v>325447</v>
      </c>
      <c r="B7" t="s">
        <v>31</v>
      </c>
      <c r="C7" t="s">
        <v>21</v>
      </c>
      <c r="D7">
        <v>4.9399999999999999E-3</v>
      </c>
      <c r="E7">
        <v>4</v>
      </c>
      <c r="F7">
        <v>1</v>
      </c>
      <c r="G7" s="1">
        <v>44422.074155092596</v>
      </c>
      <c r="H7" t="s">
        <v>32</v>
      </c>
      <c r="I7">
        <v>0.63022599999999995</v>
      </c>
      <c r="J7">
        <v>98.104246103458607</v>
      </c>
      <c r="K7">
        <v>1.6716974059788401</v>
      </c>
      <c r="L7">
        <v>2.93370793282773E-2</v>
      </c>
      <c r="M7">
        <v>4.55640153943797</v>
      </c>
      <c r="N7">
        <v>1.1391003848594901</v>
      </c>
      <c r="O7">
        <f>Table1[[#This Row],[calc % H2 umol/h]]/Table1[[#This Row],[PCAT_Gee-pt/g-c3n4]]</f>
        <v>230.58712244119232</v>
      </c>
      <c r="P7">
        <v>0.166263944064722</v>
      </c>
      <c r="Q7">
        <v>3.6155825571231801E-2</v>
      </c>
      <c r="R7">
        <v>0.45317130240203202</v>
      </c>
      <c r="S7">
        <v>0.113292825600508</v>
      </c>
      <c r="T7">
        <v>4.9848803470272103E-2</v>
      </c>
      <c r="U7">
        <v>7.9437430275228291E-3</v>
      </c>
    </row>
    <row r="8" spans="1:21" x14ac:dyDescent="0.25">
      <c r="A8">
        <v>325448</v>
      </c>
      <c r="B8" t="s">
        <v>33</v>
      </c>
      <c r="C8" t="s">
        <v>21</v>
      </c>
      <c r="D8">
        <v>4.9199999999999999E-3</v>
      </c>
      <c r="E8">
        <v>4</v>
      </c>
      <c r="F8">
        <v>1</v>
      </c>
      <c r="G8" s="1">
        <v>44422.090636574074</v>
      </c>
      <c r="H8" t="s">
        <v>34</v>
      </c>
      <c r="I8">
        <v>0.63859600000000005</v>
      </c>
      <c r="J8">
        <v>97.984302048452804</v>
      </c>
      <c r="K8">
        <v>1.8117948926593299</v>
      </c>
      <c r="L8">
        <v>4.1815040840151897E-2</v>
      </c>
      <c r="M8">
        <v>4.93825318417902</v>
      </c>
      <c r="N8">
        <v>1.2345632960447499</v>
      </c>
      <c r="O8">
        <f>Table1[[#This Row],[calc % H2 umol/h]]/Table1[[#This Row],[PCAT_Gee-pt/g-c3n4]]</f>
        <v>250.92749919608738</v>
      </c>
      <c r="P8">
        <v>0.14681870223849</v>
      </c>
      <c r="Q8">
        <v>3.31742351659432E-2</v>
      </c>
      <c r="R8">
        <v>0.40017108270024399</v>
      </c>
      <c r="S8">
        <v>0.100042770675061</v>
      </c>
      <c r="T8">
        <v>4.9366470109862497E-2</v>
      </c>
      <c r="U8">
        <v>7.7178865394632503E-3</v>
      </c>
    </row>
    <row r="9" spans="1:21" x14ac:dyDescent="0.25">
      <c r="A9">
        <v>325449</v>
      </c>
      <c r="B9" t="s">
        <v>35</v>
      </c>
      <c r="C9" t="s">
        <v>21</v>
      </c>
      <c r="D9">
        <v>5.0800000000000003E-3</v>
      </c>
      <c r="E9">
        <v>4</v>
      </c>
      <c r="F9">
        <v>1</v>
      </c>
      <c r="G9" s="1">
        <v>44422.107175925928</v>
      </c>
      <c r="H9" t="s">
        <v>36</v>
      </c>
      <c r="I9">
        <v>0.64137100000000002</v>
      </c>
      <c r="J9">
        <v>98.144860648086905</v>
      </c>
      <c r="K9">
        <v>1.66987147238908</v>
      </c>
      <c r="L9">
        <v>3.9653105299833402E-2</v>
      </c>
      <c r="M9">
        <v>4.5514247496256797</v>
      </c>
      <c r="N9">
        <v>1.1378561874064199</v>
      </c>
      <c r="O9">
        <f>Table1[[#This Row],[calc % H2 umol/h]]/Table1[[#This Row],[PCAT_Gee-pt/g-c3n4]]</f>
        <v>223.98743846583068</v>
      </c>
      <c r="P9">
        <v>0.12837788177312701</v>
      </c>
      <c r="Q9">
        <v>2.9545843076880501E-2</v>
      </c>
      <c r="R9">
        <v>0.34990852773283998</v>
      </c>
      <c r="S9">
        <v>8.7477131933210203E-2</v>
      </c>
      <c r="T9">
        <v>4.93393245824916E-2</v>
      </c>
      <c r="U9">
        <v>7.5506731683354401E-3</v>
      </c>
    </row>
    <row r="10" spans="1:21" x14ac:dyDescent="0.25">
      <c r="A10">
        <v>325450</v>
      </c>
      <c r="B10" t="s">
        <v>37</v>
      </c>
      <c r="C10" t="s">
        <v>21</v>
      </c>
      <c r="D10">
        <v>4.9899999999999996E-3</v>
      </c>
      <c r="E10">
        <v>4</v>
      </c>
      <c r="F10">
        <v>1</v>
      </c>
      <c r="G10" s="1">
        <v>44422.123657407406</v>
      </c>
      <c r="H10" t="s">
        <v>38</v>
      </c>
      <c r="I10">
        <v>0.63859600000000005</v>
      </c>
      <c r="J10">
        <v>98.120444412993194</v>
      </c>
      <c r="K10">
        <v>1.7076958977816199</v>
      </c>
      <c r="L10">
        <v>3.6981130859425997E-2</v>
      </c>
      <c r="M10">
        <v>4.6545195259114998</v>
      </c>
      <c r="N10">
        <v>1.1636298814778701</v>
      </c>
      <c r="O10">
        <f>Table1[[#This Row],[calc % H2 umol/h]]/Table1[[#This Row],[PCAT_Gee-pt/g-c3n4]]</f>
        <v>233.19236101760924</v>
      </c>
      <c r="P10">
        <v>0.115642025973616</v>
      </c>
      <c r="Q10">
        <v>2.8009419183112699E-2</v>
      </c>
      <c r="R10">
        <v>0.315195503256395</v>
      </c>
      <c r="S10">
        <v>7.8798875814098807E-2</v>
      </c>
      <c r="T10">
        <v>4.8584102068592802E-2</v>
      </c>
      <c r="U10">
        <v>7.6335611828989196E-3</v>
      </c>
    </row>
    <row r="11" spans="1:21" x14ac:dyDescent="0.25">
      <c r="A11">
        <v>325451</v>
      </c>
      <c r="B11" t="s">
        <v>39</v>
      </c>
      <c r="C11" t="s">
        <v>21</v>
      </c>
      <c r="D11">
        <v>5.2300000000000003E-3</v>
      </c>
      <c r="E11">
        <v>4</v>
      </c>
      <c r="F11">
        <v>1</v>
      </c>
      <c r="G11" s="1">
        <v>44422.140196759261</v>
      </c>
      <c r="H11" t="s">
        <v>40</v>
      </c>
      <c r="I11">
        <v>0.63859600000000005</v>
      </c>
      <c r="J11">
        <v>98.134829484069897</v>
      </c>
      <c r="K11">
        <v>1.70335746995034</v>
      </c>
      <c r="L11">
        <v>3.3759720336780999E-2</v>
      </c>
      <c r="M11">
        <v>4.6426946470916297</v>
      </c>
      <c r="N11">
        <v>1.1606736617729001</v>
      </c>
      <c r="O11">
        <f>Table1[[#This Row],[calc % H2 umol/h]]/Table1[[#This Row],[PCAT_Gee-pt/g-c3n4]]</f>
        <v>221.92613035810709</v>
      </c>
      <c r="P11">
        <v>0.106207865846179</v>
      </c>
      <c r="Q11">
        <v>2.6081094694455399E-2</v>
      </c>
      <c r="R11">
        <v>0.28948162610720501</v>
      </c>
      <c r="S11">
        <v>7.2370406526801295E-2</v>
      </c>
      <c r="T11">
        <v>4.82425545786263E-2</v>
      </c>
      <c r="U11">
        <v>7.3626255549496099E-3</v>
      </c>
    </row>
    <row r="12" spans="1:21" x14ac:dyDescent="0.25">
      <c r="A12">
        <v>325452</v>
      </c>
      <c r="B12" t="s">
        <v>41</v>
      </c>
      <c r="C12" t="s">
        <v>21</v>
      </c>
      <c r="D12">
        <v>4.8900000000000002E-3</v>
      </c>
      <c r="E12">
        <v>4</v>
      </c>
      <c r="F12">
        <v>1</v>
      </c>
      <c r="G12" s="1">
        <v>44422.156747685185</v>
      </c>
      <c r="H12" t="s">
        <v>42</v>
      </c>
      <c r="I12">
        <v>0.64137100000000002</v>
      </c>
      <c r="J12">
        <v>98.225048094974099</v>
      </c>
      <c r="K12">
        <v>1.62198254642662</v>
      </c>
      <c r="L12">
        <v>3.5828651486468299E-2</v>
      </c>
      <c r="M12">
        <v>4.42089803157433</v>
      </c>
      <c r="N12">
        <v>1.1052245078935801</v>
      </c>
      <c r="O12">
        <f>Table1[[#This Row],[calc % H2 umol/h]]/Table1[[#This Row],[PCAT_Gee-pt/g-c3n4]]</f>
        <v>226.01728177782823</v>
      </c>
      <c r="P12">
        <v>9.7789360774136205E-2</v>
      </c>
      <c r="Q12">
        <v>2.3664912148853599E-2</v>
      </c>
      <c r="R12">
        <v>0.266536032405358</v>
      </c>
      <c r="S12">
        <v>6.6634008101339501E-2</v>
      </c>
      <c r="T12">
        <v>4.7937743757758097E-2</v>
      </c>
      <c r="U12">
        <v>7.2422540672991897E-3</v>
      </c>
    </row>
    <row r="13" spans="1:21" x14ac:dyDescent="0.25">
      <c r="A13">
        <v>325453</v>
      </c>
      <c r="B13" t="s">
        <v>43</v>
      </c>
      <c r="C13" t="s">
        <v>21</v>
      </c>
      <c r="D13">
        <v>4.7499999999999999E-3</v>
      </c>
      <c r="E13">
        <v>4</v>
      </c>
      <c r="F13">
        <v>1</v>
      </c>
      <c r="G13" s="1">
        <v>44422.173472222225</v>
      </c>
      <c r="H13" t="s">
        <v>44</v>
      </c>
      <c r="I13">
        <v>0.64208725</v>
      </c>
      <c r="J13">
        <v>98.215029774357504</v>
      </c>
      <c r="K13">
        <v>1.6390651185658001</v>
      </c>
      <c r="L13">
        <v>3.7122317132958702E-2</v>
      </c>
      <c r="M13">
        <v>4.4674585261436004</v>
      </c>
      <c r="N13">
        <v>1.1168646315359001</v>
      </c>
      <c r="O13">
        <f>Table1[[#This Row],[calc % H2 umol/h]]/Table1[[#This Row],[PCAT_Gee-pt/g-c3n4]]</f>
        <v>235.12939611282107</v>
      </c>
      <c r="P13">
        <v>9.0298941931448898E-2</v>
      </c>
      <c r="Q13">
        <v>2.3488408275211599E-2</v>
      </c>
      <c r="R13">
        <v>0.24612004334908999</v>
      </c>
      <c r="S13">
        <v>6.1530010837272497E-2</v>
      </c>
      <c r="T13">
        <v>4.8144454207840401E-2</v>
      </c>
      <c r="U13">
        <v>7.4617109373808698E-3</v>
      </c>
    </row>
    <row r="14" spans="1:21" x14ac:dyDescent="0.25">
      <c r="A14">
        <v>325454</v>
      </c>
      <c r="B14" t="s">
        <v>45</v>
      </c>
      <c r="C14" t="s">
        <v>21</v>
      </c>
      <c r="D14">
        <v>4.6800000000000001E-3</v>
      </c>
      <c r="E14">
        <v>4</v>
      </c>
      <c r="F14">
        <v>1</v>
      </c>
      <c r="G14" s="1">
        <v>44422.190787037034</v>
      </c>
      <c r="H14" t="s">
        <v>46</v>
      </c>
      <c r="I14">
        <v>0.63022599999999995</v>
      </c>
      <c r="J14">
        <v>98.380802754917596</v>
      </c>
      <c r="K14">
        <v>1.4846679978822701</v>
      </c>
      <c r="L14">
        <v>3.2112038555559198E-2</v>
      </c>
      <c r="M14">
        <v>4.0466316014554602</v>
      </c>
      <c r="N14">
        <v>1.0116579003638599</v>
      </c>
      <c r="O14">
        <f>Table1[[#This Row],[calc % H2 umol/h]]/Table1[[#This Row],[PCAT_Gee-pt/g-c3n4]]</f>
        <v>216.1662180264658</v>
      </c>
      <c r="P14">
        <v>7.9265561808228996E-2</v>
      </c>
      <c r="Q14">
        <v>2.0366464063216801E-2</v>
      </c>
      <c r="R14">
        <v>0.21604731009076</v>
      </c>
      <c r="S14">
        <v>5.4011827522690001E-2</v>
      </c>
      <c r="T14">
        <v>4.8179629257702E-2</v>
      </c>
      <c r="U14">
        <v>7.0840561341821802E-3</v>
      </c>
    </row>
    <row r="15" spans="1:21" x14ac:dyDescent="0.25">
      <c r="A15">
        <v>325455</v>
      </c>
      <c r="B15" t="s">
        <v>47</v>
      </c>
      <c r="C15" t="s">
        <v>21</v>
      </c>
      <c r="D15">
        <v>5.11E-3</v>
      </c>
      <c r="E15">
        <v>4</v>
      </c>
      <c r="F15">
        <v>1</v>
      </c>
      <c r="G15" s="1">
        <v>44422.208344907405</v>
      </c>
      <c r="H15" t="s">
        <v>48</v>
      </c>
      <c r="I15">
        <v>0.63859600000000005</v>
      </c>
      <c r="J15">
        <v>98.300277855490407</v>
      </c>
      <c r="K15">
        <v>1.58059057726603</v>
      </c>
      <c r="L15">
        <v>3.5362221455744698E-2</v>
      </c>
      <c r="M15">
        <v>4.3080795087189703</v>
      </c>
      <c r="N15">
        <v>1.0770198771797399</v>
      </c>
      <c r="O15">
        <f>Table1[[#This Row],[calc % H2 umol/h]]/Table1[[#This Row],[PCAT_Gee-pt/g-c3n4]]</f>
        <v>210.7670992523953</v>
      </c>
      <c r="P15">
        <v>6.4601666639876903E-2</v>
      </c>
      <c r="Q15">
        <v>1.8554265013727301E-2</v>
      </c>
      <c r="R15">
        <v>0.17607919488027199</v>
      </c>
      <c r="S15">
        <v>4.4019798720067997E-2</v>
      </c>
      <c r="T15">
        <v>4.7675902743568803E-2</v>
      </c>
      <c r="U15">
        <v>6.8539978600808101E-3</v>
      </c>
    </row>
    <row r="16" spans="1:21" x14ac:dyDescent="0.25">
      <c r="A16">
        <v>325456</v>
      </c>
      <c r="B16" t="s">
        <v>49</v>
      </c>
      <c r="C16" t="s">
        <v>21</v>
      </c>
      <c r="D16">
        <v>4.9899999999999996E-3</v>
      </c>
      <c r="E16">
        <v>4</v>
      </c>
      <c r="F16">
        <v>1</v>
      </c>
      <c r="G16" s="1">
        <v>44422.226909722223</v>
      </c>
      <c r="H16" t="s">
        <v>50</v>
      </c>
      <c r="I16">
        <v>0.63577600000000001</v>
      </c>
      <c r="J16">
        <v>98.332268114206201</v>
      </c>
      <c r="K16">
        <v>1.5592800860703699</v>
      </c>
      <c r="L16">
        <v>3.7165251306431897E-2</v>
      </c>
      <c r="M16">
        <v>4.2499953395727896</v>
      </c>
      <c r="N16">
        <v>1.0624988348931901</v>
      </c>
      <c r="O16">
        <f>Table1[[#This Row],[calc % H2 umol/h]]/Table1[[#This Row],[PCAT_Gee-pt/g-c3n4]]</f>
        <v>212.92561821506817</v>
      </c>
      <c r="P16">
        <v>5.4694347062963097E-2</v>
      </c>
      <c r="Q16">
        <v>1.6382141355885199E-2</v>
      </c>
      <c r="R16">
        <v>0.149075667800249</v>
      </c>
      <c r="S16">
        <v>3.7268916950062299E-2</v>
      </c>
      <c r="T16">
        <v>4.7267805692238402E-2</v>
      </c>
      <c r="U16">
        <v>6.4896469681953398E-3</v>
      </c>
    </row>
    <row r="17" spans="1:21" x14ac:dyDescent="0.25">
      <c r="A17">
        <v>325457</v>
      </c>
      <c r="B17" t="s">
        <v>51</v>
      </c>
      <c r="C17" t="s">
        <v>21</v>
      </c>
      <c r="D17">
        <v>4.8999999999999998E-3</v>
      </c>
      <c r="E17">
        <v>4</v>
      </c>
      <c r="F17">
        <v>1</v>
      </c>
      <c r="G17" s="1">
        <v>44422.246655092589</v>
      </c>
      <c r="H17" t="s">
        <v>52</v>
      </c>
      <c r="I17">
        <v>0.64137100000000002</v>
      </c>
      <c r="J17">
        <v>98.327105710979595</v>
      </c>
      <c r="K17">
        <v>1.5654534558870701</v>
      </c>
      <c r="L17">
        <v>3.4909890521271497E-2</v>
      </c>
      <c r="M17">
        <v>4.2668215616126002</v>
      </c>
      <c r="N17">
        <v>1.06670539040315</v>
      </c>
      <c r="O17">
        <f>Table1[[#This Row],[calc % H2 umol/h]]/Table1[[#This Row],[PCAT_Gee-pt/g-c3n4]]</f>
        <v>217.69497763329593</v>
      </c>
      <c r="P17">
        <v>5.2910242306149699E-2</v>
      </c>
      <c r="Q17">
        <v>1.20114865099064E-2</v>
      </c>
      <c r="R17">
        <v>0.14421288723279099</v>
      </c>
      <c r="S17">
        <v>3.6053221808197901E-2</v>
      </c>
      <c r="T17">
        <v>4.7716591798851703E-2</v>
      </c>
      <c r="U17">
        <v>6.8139990282653799E-3</v>
      </c>
    </row>
    <row r="18" spans="1:21" x14ac:dyDescent="0.25">
      <c r="A18">
        <v>325458</v>
      </c>
      <c r="B18" t="s">
        <v>53</v>
      </c>
      <c r="C18" t="s">
        <v>21</v>
      </c>
      <c r="D18">
        <v>4.9899999999999996E-3</v>
      </c>
      <c r="E18">
        <v>4</v>
      </c>
      <c r="F18">
        <v>1</v>
      </c>
      <c r="G18" s="1">
        <v>44422.266018518516</v>
      </c>
      <c r="H18" t="s">
        <v>54</v>
      </c>
      <c r="I18">
        <v>0.64693599999999996</v>
      </c>
      <c r="J18">
        <v>98.418195267186903</v>
      </c>
      <c r="K18">
        <v>1.47896550508572</v>
      </c>
      <c r="L18">
        <v>3.2983615854044399E-2</v>
      </c>
      <c r="M18">
        <v>4.0310888083255998</v>
      </c>
      <c r="N18">
        <v>1.0077722020813999</v>
      </c>
      <c r="O18">
        <f>Table1[[#This Row],[calc % H2 umol/h]]/Table1[[#This Row],[PCAT_Gee-pt/g-c3n4]]</f>
        <v>201.95835713054109</v>
      </c>
      <c r="P18">
        <v>4.8973828985378297E-2</v>
      </c>
      <c r="Q18">
        <v>1.1938671152497001E-2</v>
      </c>
      <c r="R18">
        <v>0.133483744715444</v>
      </c>
      <c r="S18">
        <v>3.3370936178860999E-2</v>
      </c>
      <c r="T18">
        <v>4.7612156681240199E-2</v>
      </c>
      <c r="U18">
        <v>6.2532420607364003E-3</v>
      </c>
    </row>
    <row r="19" spans="1:21" x14ac:dyDescent="0.25">
      <c r="A19">
        <v>325459</v>
      </c>
      <c r="B19" t="s">
        <v>55</v>
      </c>
      <c r="C19" t="s">
        <v>21</v>
      </c>
      <c r="D19">
        <v>5.3499999999999997E-3</v>
      </c>
      <c r="E19">
        <v>4</v>
      </c>
      <c r="F19">
        <v>1</v>
      </c>
      <c r="G19" s="1">
        <v>44422.285787037035</v>
      </c>
      <c r="H19" t="s">
        <v>56</v>
      </c>
      <c r="I19">
        <v>0.63577600000000001</v>
      </c>
      <c r="J19">
        <v>98.260812954826406</v>
      </c>
      <c r="K19">
        <v>1.6400307402337599</v>
      </c>
      <c r="L19">
        <v>3.3167540359857799E-2</v>
      </c>
      <c r="M19">
        <v>4.4700904378990902</v>
      </c>
      <c r="N19">
        <v>1.1175226094747699</v>
      </c>
      <c r="O19">
        <f>Table1[[#This Row],[calc % H2 umol/h]]/Table1[[#This Row],[PCAT_Gee-pt/g-c3n4]]</f>
        <v>208.88273074294764</v>
      </c>
      <c r="P19">
        <v>4.5614097238520099E-2</v>
      </c>
      <c r="Q19">
        <v>1.11592365648404E-2</v>
      </c>
      <c r="R19">
        <v>0.124326413461155</v>
      </c>
      <c r="S19">
        <v>3.1081603365288899E-2</v>
      </c>
      <c r="T19">
        <v>4.7013709890083397E-2</v>
      </c>
      <c r="U19">
        <v>6.5284978112111402E-3</v>
      </c>
    </row>
    <row r="20" spans="1:21" x14ac:dyDescent="0.25">
      <c r="A20">
        <v>325460</v>
      </c>
      <c r="B20" t="s">
        <v>57</v>
      </c>
      <c r="C20" t="s">
        <v>21</v>
      </c>
      <c r="D20">
        <v>4.8599999999999997E-3</v>
      </c>
      <c r="E20">
        <v>4</v>
      </c>
      <c r="F20">
        <v>1</v>
      </c>
      <c r="G20" s="1">
        <v>44422.305347222224</v>
      </c>
      <c r="H20" t="s">
        <v>58</v>
      </c>
      <c r="I20">
        <v>0.63022599999999995</v>
      </c>
      <c r="J20">
        <v>98.300549124591399</v>
      </c>
      <c r="K20">
        <v>1.60066587833728</v>
      </c>
      <c r="L20">
        <v>3.3487563482155397E-2</v>
      </c>
      <c r="M20">
        <v>4.3627970266014504</v>
      </c>
      <c r="N20">
        <v>1.0906992566503599</v>
      </c>
      <c r="O20">
        <f>Table1[[#This Row],[calc % H2 umol/h]]/Table1[[#This Row],[PCAT_Gee-pt/g-c3n4]]</f>
        <v>224.42371536015636</v>
      </c>
      <c r="P20">
        <v>4.5115178610899101E-2</v>
      </c>
      <c r="Q20">
        <v>1.10564887982025E-2</v>
      </c>
      <c r="R20">
        <v>0.122966553958582</v>
      </c>
      <c r="S20">
        <v>3.07416384896456E-2</v>
      </c>
      <c r="T20">
        <v>4.74963778458911E-2</v>
      </c>
      <c r="U20">
        <v>6.1734406144451203E-3</v>
      </c>
    </row>
    <row r="21" spans="1:21" x14ac:dyDescent="0.25">
      <c r="A21">
        <v>325461</v>
      </c>
      <c r="B21" t="s">
        <v>59</v>
      </c>
      <c r="C21" t="s">
        <v>21</v>
      </c>
      <c r="D21">
        <v>4.6499999999999996E-3</v>
      </c>
      <c r="E21">
        <v>4</v>
      </c>
      <c r="F21">
        <v>1</v>
      </c>
      <c r="G21" s="1">
        <v>44422.325219907405</v>
      </c>
      <c r="H21" t="s">
        <v>60</v>
      </c>
      <c r="I21">
        <v>0.64137100000000002</v>
      </c>
      <c r="J21">
        <v>98.3408224111094</v>
      </c>
      <c r="K21">
        <v>1.5655192597760299</v>
      </c>
      <c r="L21">
        <v>3.1943906105849899E-2</v>
      </c>
      <c r="M21">
        <v>4.26700091760123</v>
      </c>
      <c r="N21">
        <v>1.0667502294003</v>
      </c>
      <c r="O21">
        <f>Table1[[#This Row],[calc % H2 umol/h]]/Table1[[#This Row],[PCAT_Gee-pt/g-c3n4]]</f>
        <v>229.4086514839355</v>
      </c>
      <c r="P21">
        <v>4.0576631781055202E-2</v>
      </c>
      <c r="Q21">
        <v>1.12835282197833E-2</v>
      </c>
      <c r="R21">
        <v>0.110596228032161</v>
      </c>
      <c r="S21">
        <v>2.7649057008040202E-2</v>
      </c>
      <c r="T21">
        <v>4.6885846975968003E-2</v>
      </c>
      <c r="U21">
        <v>6.1958503575178202E-3</v>
      </c>
    </row>
    <row r="22" spans="1:21" x14ac:dyDescent="0.25">
      <c r="A22">
        <v>325462</v>
      </c>
      <c r="B22" t="s">
        <v>61</v>
      </c>
      <c r="C22" t="s">
        <v>21</v>
      </c>
      <c r="D22">
        <v>5.1500000000000001E-3</v>
      </c>
      <c r="E22">
        <v>4</v>
      </c>
      <c r="F22">
        <v>1</v>
      </c>
      <c r="G22" s="1">
        <v>44422.344837962963</v>
      </c>
      <c r="H22" t="s">
        <v>62</v>
      </c>
      <c r="I22">
        <v>0.63022599999999995</v>
      </c>
      <c r="J22">
        <v>98.270102001265101</v>
      </c>
      <c r="K22">
        <v>1.6344352246738201</v>
      </c>
      <c r="L22">
        <v>3.9939311998693501E-2</v>
      </c>
      <c r="M22">
        <v>4.4548392234029199</v>
      </c>
      <c r="N22">
        <v>1.11370980585073</v>
      </c>
      <c r="O22">
        <f>Table1[[#This Row],[calc % H2 umol/h]]/Table1[[#This Row],[PCAT_Gee-pt/g-c3n4]]</f>
        <v>216.25433123315145</v>
      </c>
      <c r="P22">
        <v>4.1967773143268799E-2</v>
      </c>
      <c r="Q22">
        <v>1.0557167478952099E-2</v>
      </c>
      <c r="R22">
        <v>0.114387942143635</v>
      </c>
      <c r="S22">
        <v>2.8596985535908899E-2</v>
      </c>
      <c r="T22">
        <v>4.7360960324783902E-2</v>
      </c>
      <c r="U22">
        <v>6.1340405929542399E-3</v>
      </c>
    </row>
    <row r="23" spans="1:21" x14ac:dyDescent="0.25">
      <c r="A23">
        <v>325463</v>
      </c>
      <c r="B23" t="s">
        <v>63</v>
      </c>
      <c r="C23" t="s">
        <v>21</v>
      </c>
      <c r="D23">
        <v>5.0200000000000002E-3</v>
      </c>
      <c r="E23">
        <v>4</v>
      </c>
      <c r="F23">
        <v>1</v>
      </c>
      <c r="G23" s="1">
        <v>44422.364803240744</v>
      </c>
      <c r="H23" t="s">
        <v>64</v>
      </c>
      <c r="I23">
        <v>0.63198287500000006</v>
      </c>
      <c r="J23">
        <v>98.293632980430402</v>
      </c>
      <c r="K23">
        <v>1.6129261970526501</v>
      </c>
      <c r="L23">
        <v>3.6207169366700598E-2</v>
      </c>
      <c r="M23">
        <v>4.3962139206331603</v>
      </c>
      <c r="N23">
        <v>1.0990534801582901</v>
      </c>
      <c r="O23">
        <f>Table1[[#This Row],[calc % H2 umol/h]]/Table1[[#This Row],[PCAT_Gee-pt/g-c3n4]]</f>
        <v>218.93495620683069</v>
      </c>
      <c r="P23">
        <v>3.92033755891023E-2</v>
      </c>
      <c r="Q23">
        <v>1.1414204444084201E-2</v>
      </c>
      <c r="R23">
        <v>0.106853261987781</v>
      </c>
      <c r="S23">
        <v>2.6713315496945202E-2</v>
      </c>
      <c r="T23">
        <v>4.7669092159224498E-2</v>
      </c>
      <c r="U23">
        <v>6.5683547686181199E-3</v>
      </c>
    </row>
    <row r="24" spans="1:21" x14ac:dyDescent="0.25">
      <c r="A24">
        <v>325464</v>
      </c>
      <c r="B24" t="s">
        <v>65</v>
      </c>
      <c r="C24" t="s">
        <v>21</v>
      </c>
      <c r="D24">
        <v>4.6499999999999996E-3</v>
      </c>
      <c r="E24">
        <v>4</v>
      </c>
      <c r="F24">
        <v>1</v>
      </c>
      <c r="G24" s="1">
        <v>44422.385208333333</v>
      </c>
      <c r="H24" t="s">
        <v>66</v>
      </c>
      <c r="I24">
        <v>0.64137100000000002</v>
      </c>
      <c r="J24">
        <v>98.279360309414699</v>
      </c>
      <c r="K24">
        <v>1.62802712210228</v>
      </c>
      <c r="L24">
        <v>3.3352666815002797E-2</v>
      </c>
      <c r="M24">
        <v>4.4373732105243802</v>
      </c>
      <c r="N24">
        <v>1.1093433026310899</v>
      </c>
      <c r="O24">
        <f>Table1[[#This Row],[calc % H2 umol/h]]/Table1[[#This Row],[PCAT_Gee-pt/g-c3n4]]</f>
        <v>238.56845217872905</v>
      </c>
      <c r="P24">
        <v>3.81219637303108E-2</v>
      </c>
      <c r="Q24">
        <v>1.05914838167511E-2</v>
      </c>
      <c r="R24">
        <v>0.10390575088885701</v>
      </c>
      <c r="S24">
        <v>2.5976437722214401E-2</v>
      </c>
      <c r="T24">
        <v>4.77276502826278E-2</v>
      </c>
      <c r="U24">
        <v>6.7629544700198501E-3</v>
      </c>
    </row>
    <row r="25" spans="1:21" x14ac:dyDescent="0.25">
      <c r="A25">
        <v>325465</v>
      </c>
      <c r="B25" t="s">
        <v>67</v>
      </c>
      <c r="C25" t="s">
        <v>21</v>
      </c>
      <c r="D25">
        <v>5.0200000000000002E-3</v>
      </c>
      <c r="E25">
        <v>4</v>
      </c>
      <c r="F25">
        <v>1</v>
      </c>
      <c r="G25" s="1">
        <v>44422.405763888892</v>
      </c>
      <c r="H25" t="s">
        <v>68</v>
      </c>
      <c r="I25">
        <v>0.64693599999999996</v>
      </c>
      <c r="J25">
        <v>98.243180180421405</v>
      </c>
      <c r="K25">
        <v>1.6657466265577101</v>
      </c>
      <c r="L25">
        <v>3.8024531861362898E-2</v>
      </c>
      <c r="M25">
        <v>4.5401820128547996</v>
      </c>
      <c r="N25">
        <v>1.1350455032136999</v>
      </c>
      <c r="O25">
        <f>Table1[[#This Row],[calc % H2 umol/h]]/Table1[[#This Row],[PCAT_Gee-pt/g-c3n4]]</f>
        <v>226.10468191507965</v>
      </c>
      <c r="P25">
        <v>3.6891533674701903E-2</v>
      </c>
      <c r="Q25">
        <v>1.11928246770548E-2</v>
      </c>
      <c r="R25">
        <v>0.10055207373442999</v>
      </c>
      <c r="S25">
        <v>2.5138018433607499E-2</v>
      </c>
      <c r="T25">
        <v>4.7120480247164601E-2</v>
      </c>
      <c r="U25">
        <v>7.06117909894214E-3</v>
      </c>
    </row>
    <row r="26" spans="1:21" x14ac:dyDescent="0.25">
      <c r="A26">
        <v>325466</v>
      </c>
      <c r="B26" t="s">
        <v>69</v>
      </c>
      <c r="C26" t="s">
        <v>21</v>
      </c>
      <c r="D26">
        <v>4.81E-3</v>
      </c>
      <c r="E26">
        <v>4</v>
      </c>
      <c r="F26">
        <v>1</v>
      </c>
      <c r="G26" s="1">
        <v>44422.426319444443</v>
      </c>
      <c r="H26" t="s">
        <v>70</v>
      </c>
      <c r="I26">
        <v>0.64693599999999996</v>
      </c>
      <c r="J26">
        <v>98.296173725321793</v>
      </c>
      <c r="K26">
        <v>1.6114811524009101</v>
      </c>
      <c r="L26">
        <v>3.6646399518579398E-2</v>
      </c>
      <c r="M26">
        <v>4.3922752869712403</v>
      </c>
      <c r="N26">
        <v>1.0980688217428101</v>
      </c>
      <c r="O26">
        <f>Table1[[#This Row],[calc % H2 umol/h]]/Table1[[#This Row],[PCAT_Gee-pt/g-c3n4]]</f>
        <v>228.28873632906655</v>
      </c>
      <c r="P26">
        <v>3.8326026065169702E-2</v>
      </c>
      <c r="Q26">
        <v>1.0234525515628199E-2</v>
      </c>
      <c r="R26">
        <v>0.10446194600728401</v>
      </c>
      <c r="S26">
        <v>2.6115486501821099E-2</v>
      </c>
      <c r="T26">
        <v>4.7319190474141098E-2</v>
      </c>
      <c r="U26">
        <v>6.6999057379656798E-3</v>
      </c>
    </row>
    <row r="27" spans="1:21" x14ac:dyDescent="0.25">
      <c r="A27">
        <v>325467</v>
      </c>
      <c r="B27" t="s">
        <v>71</v>
      </c>
      <c r="C27" t="s">
        <v>21</v>
      </c>
      <c r="D27">
        <v>5.1700000000000001E-3</v>
      </c>
      <c r="E27">
        <v>4</v>
      </c>
      <c r="F27">
        <v>1</v>
      </c>
      <c r="G27" s="1">
        <v>44422.446400462963</v>
      </c>
      <c r="H27" t="s">
        <v>72</v>
      </c>
      <c r="I27">
        <v>0.64693599999999996</v>
      </c>
      <c r="J27">
        <v>98.1445292515142</v>
      </c>
      <c r="K27">
        <v>1.76329805686759</v>
      </c>
      <c r="L27">
        <v>3.7674599452052503E-2</v>
      </c>
      <c r="M27">
        <v>4.8060695387004699</v>
      </c>
      <c r="N27">
        <v>1.2015173846751099</v>
      </c>
      <c r="O27">
        <f>Table1[[#This Row],[calc % H2 umol/h]]/Table1[[#This Row],[PCAT_Gee-pt/g-c3n4]]</f>
        <v>232.40181521762281</v>
      </c>
      <c r="P27">
        <v>3.7809595425321398E-2</v>
      </c>
      <c r="Q27">
        <v>1.04074140106556E-2</v>
      </c>
      <c r="R27">
        <v>0.103054355522306</v>
      </c>
      <c r="S27">
        <v>2.5763588880576699E-2</v>
      </c>
      <c r="T27">
        <v>4.74811350576217E-2</v>
      </c>
      <c r="U27">
        <v>6.8819611351785904E-3</v>
      </c>
    </row>
    <row r="28" spans="1:21" x14ac:dyDescent="0.25">
      <c r="A28">
        <v>325468</v>
      </c>
      <c r="B28" t="s">
        <v>73</v>
      </c>
      <c r="C28" t="s">
        <v>21</v>
      </c>
      <c r="D28">
        <v>5.1999999999999998E-3</v>
      </c>
      <c r="E28">
        <v>4</v>
      </c>
      <c r="F28">
        <v>1</v>
      </c>
      <c r="G28" s="1">
        <v>44422.466435185182</v>
      </c>
      <c r="H28" t="s">
        <v>74</v>
      </c>
      <c r="I28">
        <v>0.63859600000000005</v>
      </c>
      <c r="J28">
        <v>98.349353952544007</v>
      </c>
      <c r="K28">
        <v>1.5611161575525601</v>
      </c>
      <c r="L28">
        <v>3.3942004751866699E-2</v>
      </c>
      <c r="M28">
        <v>4.2549997613647204</v>
      </c>
      <c r="N28">
        <v>1.0637499403411801</v>
      </c>
      <c r="O28">
        <f>Table1[[#This Row],[calc % H2 umol/h]]/Table1[[#This Row],[PCAT_Gee-pt/g-c3n4]]</f>
        <v>204.56729621945772</v>
      </c>
      <c r="P28">
        <v>3.5406411025375499E-2</v>
      </c>
      <c r="Q28">
        <v>1.08802651376685E-2</v>
      </c>
      <c r="R28">
        <v>9.6504202928718794E-2</v>
      </c>
      <c r="S28">
        <v>2.4126050732179698E-2</v>
      </c>
      <c r="T28">
        <v>4.7221442476193802E-2</v>
      </c>
      <c r="U28">
        <v>6.9020364018200003E-3</v>
      </c>
    </row>
    <row r="29" spans="1:21" x14ac:dyDescent="0.25">
      <c r="A29">
        <v>325469</v>
      </c>
      <c r="B29" t="s">
        <v>75</v>
      </c>
      <c r="C29" t="s">
        <v>21</v>
      </c>
      <c r="D29">
        <v>4.9699999999999996E-3</v>
      </c>
      <c r="E29">
        <v>4</v>
      </c>
      <c r="F29">
        <v>1</v>
      </c>
      <c r="G29" s="1">
        <v>44422.486724537041</v>
      </c>
      <c r="H29" t="s">
        <v>76</v>
      </c>
      <c r="I29">
        <v>0.64693599999999996</v>
      </c>
      <c r="J29">
        <v>98.394293864709198</v>
      </c>
      <c r="K29">
        <v>1.5171641691566899</v>
      </c>
      <c r="L29">
        <v>3.0490900690701601E-2</v>
      </c>
      <c r="M29">
        <v>4.1352036147223599</v>
      </c>
      <c r="N29">
        <v>1.03380090368059</v>
      </c>
      <c r="O29">
        <f>Table1[[#This Row],[calc % H2 umol/h]]/Table1[[#This Row],[PCAT_Gee-pt/g-c3n4]]</f>
        <v>208.00823011681894</v>
      </c>
      <c r="P29">
        <v>3.5135596990979498E-2</v>
      </c>
      <c r="Q29">
        <v>1.01883882896727E-2</v>
      </c>
      <c r="R29">
        <v>9.5766068456050304E-2</v>
      </c>
      <c r="S29">
        <v>2.39415171140125E-2</v>
      </c>
      <c r="T29">
        <v>4.6598979922816398E-2</v>
      </c>
      <c r="U29">
        <v>6.8073892203178703E-3</v>
      </c>
    </row>
    <row r="30" spans="1:21" x14ac:dyDescent="0.25">
      <c r="A30">
        <v>325470</v>
      </c>
      <c r="B30" t="s">
        <v>77</v>
      </c>
      <c r="C30" t="s">
        <v>21</v>
      </c>
      <c r="D30">
        <v>4.9500000000000004E-3</v>
      </c>
      <c r="E30">
        <v>4</v>
      </c>
      <c r="F30">
        <v>1</v>
      </c>
      <c r="G30" s="1">
        <v>44422.506979166668</v>
      </c>
      <c r="H30" t="s">
        <v>78</v>
      </c>
      <c r="I30">
        <v>0.63859600000000005</v>
      </c>
      <c r="J30">
        <v>98.333879417524201</v>
      </c>
      <c r="K30">
        <v>1.5774957404313901</v>
      </c>
      <c r="L30">
        <v>3.2478717034953898E-2</v>
      </c>
      <c r="M30">
        <v>4.2996441786961999</v>
      </c>
      <c r="N30">
        <v>1.07491104467405</v>
      </c>
      <c r="O30">
        <f>Table1[[#This Row],[calc % H2 umol/h]]/Table1[[#This Row],[PCAT_Gee-pt/g-c3n4]]</f>
        <v>217.15374639879795</v>
      </c>
      <c r="P30">
        <v>3.4574889970262299E-2</v>
      </c>
      <c r="Q30">
        <v>1.08973866696338E-2</v>
      </c>
      <c r="R30">
        <v>9.4237797655825101E-2</v>
      </c>
      <c r="S30">
        <v>2.3559449413956199E-2</v>
      </c>
      <c r="T30">
        <v>4.6767229905372597E-2</v>
      </c>
      <c r="U30">
        <v>7.2827221686760603E-3</v>
      </c>
    </row>
    <row r="31" spans="1:21" x14ac:dyDescent="0.25">
      <c r="A31">
        <v>325471</v>
      </c>
      <c r="B31" t="s">
        <v>79</v>
      </c>
      <c r="C31" t="s">
        <v>21</v>
      </c>
      <c r="D31">
        <v>5.3400000000000001E-3</v>
      </c>
      <c r="E31">
        <v>4</v>
      </c>
      <c r="F31">
        <v>1</v>
      </c>
      <c r="G31" s="1">
        <v>44422.527314814812</v>
      </c>
      <c r="H31" t="s">
        <v>80</v>
      </c>
      <c r="I31">
        <v>0.64137100000000002</v>
      </c>
      <c r="J31">
        <v>98.256762533013202</v>
      </c>
      <c r="K31">
        <v>1.6554249794899101</v>
      </c>
      <c r="L31">
        <v>3.6193254274955802E-2</v>
      </c>
      <c r="M31">
        <v>4.5120491890428696</v>
      </c>
      <c r="N31">
        <v>1.1280122972607101</v>
      </c>
      <c r="O31">
        <f>Table1[[#This Row],[calc % H2 umol/h]]/Table1[[#This Row],[PCAT_Gee-pt/g-c3n4]]</f>
        <v>211.23825791399065</v>
      </c>
      <c r="P31">
        <v>3.3879500311405901E-2</v>
      </c>
      <c r="Q31">
        <v>1.14407524183711E-2</v>
      </c>
      <c r="R31">
        <v>9.2342433996833798E-2</v>
      </c>
      <c r="S31">
        <v>2.3085608499208401E-2</v>
      </c>
      <c r="T31">
        <v>4.6927612666379598E-2</v>
      </c>
      <c r="U31">
        <v>7.0053745191045597E-3</v>
      </c>
    </row>
    <row r="32" spans="1:21" x14ac:dyDescent="0.25">
      <c r="A32">
        <v>325472</v>
      </c>
      <c r="B32" t="s">
        <v>81</v>
      </c>
      <c r="C32" t="s">
        <v>21</v>
      </c>
      <c r="D32">
        <v>5.0699999999999999E-3</v>
      </c>
      <c r="E32">
        <v>4</v>
      </c>
      <c r="F32">
        <v>1</v>
      </c>
      <c r="G32" s="1">
        <v>44422.548483796294</v>
      </c>
      <c r="H32" t="s">
        <v>82</v>
      </c>
      <c r="I32">
        <v>0.63859600000000005</v>
      </c>
      <c r="J32">
        <v>98.294289114914704</v>
      </c>
      <c r="K32">
        <v>1.61766297480721</v>
      </c>
      <c r="L32">
        <v>3.2273491039366803E-2</v>
      </c>
      <c r="M32">
        <v>4.4091245475059999</v>
      </c>
      <c r="N32">
        <v>1.1022811368765</v>
      </c>
      <c r="O32">
        <f>Table1[[#This Row],[calc % H2 umol/h]]/Table1[[#This Row],[PCAT_Gee-pt/g-c3n4]]</f>
        <v>217.41245303284023</v>
      </c>
      <c r="P32">
        <v>3.3785550490400801E-2</v>
      </c>
      <c r="Q32">
        <v>1.0588568044622401E-2</v>
      </c>
      <c r="R32">
        <v>9.2086363067054894E-2</v>
      </c>
      <c r="S32">
        <v>2.3021590766763699E-2</v>
      </c>
      <c r="T32">
        <v>4.7012431771970703E-2</v>
      </c>
      <c r="U32">
        <v>7.2499280156723897E-3</v>
      </c>
    </row>
    <row r="33" spans="1:21" x14ac:dyDescent="0.25">
      <c r="A33">
        <v>325473</v>
      </c>
      <c r="B33" t="s">
        <v>83</v>
      </c>
      <c r="C33" t="s">
        <v>21</v>
      </c>
      <c r="D33">
        <v>4.9899999999999996E-3</v>
      </c>
      <c r="E33">
        <v>4</v>
      </c>
      <c r="F33">
        <v>1</v>
      </c>
      <c r="G33" s="1">
        <v>44422.568784722222</v>
      </c>
      <c r="H33" t="s">
        <v>84</v>
      </c>
      <c r="I33">
        <v>0.64137100000000002</v>
      </c>
      <c r="J33">
        <v>98.302789493572305</v>
      </c>
      <c r="K33">
        <v>1.6098102600667199</v>
      </c>
      <c r="L33">
        <v>3.3751653635353297E-2</v>
      </c>
      <c r="M33">
        <v>4.3877210797466004</v>
      </c>
      <c r="N33">
        <v>1.0969302699366501</v>
      </c>
      <c r="O33">
        <f>Table1[[#This Row],[calc % H2 umol/h]]/Table1[[#This Row],[PCAT_Gee-pt/g-c3n4]]</f>
        <v>219.8257053981263</v>
      </c>
      <c r="P33">
        <v>3.3048599909420003E-2</v>
      </c>
      <c r="Q33">
        <v>1.04183797874835E-2</v>
      </c>
      <c r="R33">
        <v>9.0077720384676402E-2</v>
      </c>
      <c r="S33">
        <v>2.25194300961691E-2</v>
      </c>
      <c r="T33">
        <v>4.70786353337296E-2</v>
      </c>
      <c r="U33">
        <v>7.2730111177846798E-3</v>
      </c>
    </row>
    <row r="34" spans="1:21" x14ac:dyDescent="0.25">
      <c r="A34">
        <v>325474</v>
      </c>
      <c r="B34" t="s">
        <v>85</v>
      </c>
      <c r="C34" t="s">
        <v>21</v>
      </c>
      <c r="D34">
        <v>4.6299999999999996E-3</v>
      </c>
      <c r="E34">
        <v>4</v>
      </c>
      <c r="F34">
        <v>1</v>
      </c>
      <c r="G34" s="1">
        <v>44422.588865740741</v>
      </c>
      <c r="H34" t="s">
        <v>86</v>
      </c>
      <c r="I34">
        <v>0.63859600000000005</v>
      </c>
      <c r="J34">
        <v>98.375103510892799</v>
      </c>
      <c r="K34">
        <v>1.53543737062939</v>
      </c>
      <c r="L34">
        <v>3.4236052962579699E-2</v>
      </c>
      <c r="M34">
        <v>4.1850093050481796</v>
      </c>
      <c r="N34">
        <v>1.04625232626204</v>
      </c>
      <c r="O34">
        <f>Table1[[#This Row],[calc % H2 umol/h]]/Table1[[#This Row],[PCAT_Gee-pt/g-c3n4]]</f>
        <v>225.97242467862637</v>
      </c>
      <c r="P34">
        <v>3.4698535235692399E-2</v>
      </c>
      <c r="Q34">
        <v>9.6218752811246897E-3</v>
      </c>
      <c r="R34">
        <v>9.45748068990859E-2</v>
      </c>
      <c r="S34">
        <v>2.3643701724771399E-2</v>
      </c>
      <c r="T34">
        <v>4.7404581327355699E-2</v>
      </c>
      <c r="U34">
        <v>7.3560019147401396E-3</v>
      </c>
    </row>
    <row r="35" spans="1:21" x14ac:dyDescent="0.25">
      <c r="A35">
        <v>325475</v>
      </c>
      <c r="B35" t="s">
        <v>87</v>
      </c>
      <c r="C35" t="s">
        <v>21</v>
      </c>
      <c r="D35">
        <v>5.0000000000000001E-3</v>
      </c>
      <c r="E35">
        <v>4</v>
      </c>
      <c r="F35">
        <v>1</v>
      </c>
      <c r="G35" s="1">
        <v>44422.609479166669</v>
      </c>
      <c r="H35" t="s">
        <v>88</v>
      </c>
      <c r="I35">
        <v>0.63859600000000005</v>
      </c>
      <c r="J35">
        <v>98.366145243989493</v>
      </c>
      <c r="K35">
        <v>1.5442770106351</v>
      </c>
      <c r="L35">
        <v>3.2674035643858103E-2</v>
      </c>
      <c r="M35">
        <v>4.2091027499420104</v>
      </c>
      <c r="N35">
        <v>1.0522756874854999</v>
      </c>
      <c r="O35">
        <f>Table1[[#This Row],[calc % H2 umol/h]]/Table1[[#This Row],[PCAT_Gee-pt/g-c3n4]]</f>
        <v>210.45513749709997</v>
      </c>
      <c r="P35">
        <v>3.4746678407030197E-2</v>
      </c>
      <c r="Q35">
        <v>9.3792783868460704E-3</v>
      </c>
      <c r="R35">
        <v>9.4706026591843795E-2</v>
      </c>
      <c r="S35">
        <v>2.36765066479609E-2</v>
      </c>
      <c r="T35">
        <v>4.7258437168998003E-2</v>
      </c>
      <c r="U35">
        <v>7.5726297993612499E-3</v>
      </c>
    </row>
    <row r="36" spans="1:21" x14ac:dyDescent="0.25">
      <c r="A36">
        <v>325476</v>
      </c>
      <c r="B36" t="s">
        <v>89</v>
      </c>
      <c r="C36" t="s">
        <v>21</v>
      </c>
      <c r="D36">
        <v>4.9699999999999996E-3</v>
      </c>
      <c r="E36">
        <v>4</v>
      </c>
      <c r="F36">
        <v>1</v>
      </c>
      <c r="G36" s="1">
        <v>44422.629687499997</v>
      </c>
      <c r="H36" t="s">
        <v>90</v>
      </c>
      <c r="I36">
        <v>0.63859600000000005</v>
      </c>
      <c r="J36">
        <v>98.346091914479402</v>
      </c>
      <c r="K36">
        <v>1.56516541108972</v>
      </c>
      <c r="L36">
        <v>3.06732708349595E-2</v>
      </c>
      <c r="M36">
        <v>4.2660364627344203</v>
      </c>
      <c r="N36">
        <v>1.0665091156836</v>
      </c>
      <c r="O36">
        <f>Table1[[#This Row],[calc % H2 umol/h]]/Table1[[#This Row],[PCAT_Gee-pt/g-c3n4]]</f>
        <v>214.58935929247485</v>
      </c>
      <c r="P36">
        <v>3.3634440341334997E-2</v>
      </c>
      <c r="Q36">
        <v>1.01232424218042E-2</v>
      </c>
      <c r="R36">
        <v>9.1674495157608199E-2</v>
      </c>
      <c r="S36">
        <v>2.2918623789402001E-2</v>
      </c>
      <c r="T36">
        <v>4.6941972597321802E-2</v>
      </c>
      <c r="U36">
        <v>8.1662614921385202E-3</v>
      </c>
    </row>
    <row r="37" spans="1:21" hidden="1" x14ac:dyDescent="0.25">
      <c r="A37">
        <v>325477</v>
      </c>
      <c r="B37" t="s">
        <v>91</v>
      </c>
      <c r="C37" t="s">
        <v>21</v>
      </c>
      <c r="G37" s="1">
        <v>44422.648599537039</v>
      </c>
      <c r="H37" t="s">
        <v>92</v>
      </c>
      <c r="I37">
        <v>0.84495200000000004</v>
      </c>
      <c r="J37">
        <v>99.862252550196899</v>
      </c>
      <c r="K37">
        <v>2.7982658004117401E-2</v>
      </c>
      <c r="L37">
        <v>4.04353247240107E-4</v>
      </c>
      <c r="M37">
        <v>7.6269919156134999E-2</v>
      </c>
      <c r="N37">
        <v>1.9067479789033701E-2</v>
      </c>
      <c r="O37" t="e">
        <f>Table1[[#This Row],[calc % H2 umol/h]]/Table1[[#This Row],[PCAT_Gee-pt/g-c3n4]]</f>
        <v>#DIV/0!</v>
      </c>
      <c r="P37">
        <v>6.4020426624499596E-2</v>
      </c>
      <c r="Q37">
        <v>4.69731979907581E-3</v>
      </c>
      <c r="R37">
        <v>0.174494959066197</v>
      </c>
      <c r="S37">
        <v>4.3623739766549298E-2</v>
      </c>
      <c r="T37">
        <v>3.6168390451237001E-2</v>
      </c>
      <c r="U37">
        <v>9.5759747232586501E-3</v>
      </c>
    </row>
    <row r="38" spans="1:21" x14ac:dyDescent="0.25">
      <c r="A38">
        <v>325478</v>
      </c>
      <c r="B38" t="s">
        <v>93</v>
      </c>
      <c r="C38" t="s">
        <v>21</v>
      </c>
      <c r="D38">
        <v>5.0000000000000001E-3</v>
      </c>
      <c r="E38">
        <v>4</v>
      </c>
      <c r="F38">
        <v>1</v>
      </c>
      <c r="G38" s="1">
        <v>44422.669050925928</v>
      </c>
      <c r="H38" t="s">
        <v>94</v>
      </c>
      <c r="I38">
        <v>0.63577600000000001</v>
      </c>
      <c r="J38">
        <v>98.142398505119104</v>
      </c>
      <c r="K38">
        <v>1.7749750837163201</v>
      </c>
      <c r="L38">
        <v>4.0594025214261503E-2</v>
      </c>
      <c r="M38">
        <v>4.8378966043639799</v>
      </c>
      <c r="N38">
        <v>1.2094741510909901</v>
      </c>
      <c r="O38">
        <f>Table1[[#This Row],[calc % H2 umol/h]]/Table1[[#This Row],[PCAT_Gee-pt/g-c3n4]]</f>
        <v>241.89483021819802</v>
      </c>
      <c r="P38">
        <v>2.98604990748709E-2</v>
      </c>
      <c r="Q38">
        <v>1.0759731101527399E-2</v>
      </c>
      <c r="R38">
        <v>8.1388188715565996E-2</v>
      </c>
      <c r="S38">
        <v>2.0347047178891499E-2</v>
      </c>
      <c r="T38">
        <v>4.5804954185732598E-2</v>
      </c>
      <c r="U38">
        <v>6.9609579039299103E-3</v>
      </c>
    </row>
    <row r="39" spans="1:21" x14ac:dyDescent="0.25">
      <c r="A39">
        <v>325479</v>
      </c>
      <c r="B39" t="s">
        <v>95</v>
      </c>
      <c r="C39" t="s">
        <v>21</v>
      </c>
      <c r="D39">
        <v>4.8300000000000001E-3</v>
      </c>
      <c r="E39">
        <v>4</v>
      </c>
      <c r="F39">
        <v>1</v>
      </c>
      <c r="G39" s="1">
        <v>44422.690358796295</v>
      </c>
      <c r="H39" t="s">
        <v>96</v>
      </c>
      <c r="I39">
        <v>0.64137100000000002</v>
      </c>
      <c r="J39">
        <v>98.146292697296204</v>
      </c>
      <c r="K39">
        <v>1.7704022323915101</v>
      </c>
      <c r="L39">
        <v>3.7136331298562399E-2</v>
      </c>
      <c r="M39">
        <v>4.8254327776322601</v>
      </c>
      <c r="N39">
        <v>1.2063581944080599</v>
      </c>
      <c r="O39">
        <f>Table1[[#This Row],[calc % H2 umol/h]]/Table1[[#This Row],[PCAT_Gee-pt/g-c3n4]]</f>
        <v>249.76360132672048</v>
      </c>
      <c r="P39">
        <v>2.9264041344776899E-2</v>
      </c>
      <c r="Q39">
        <v>1.0461752241486599E-2</v>
      </c>
      <c r="R39">
        <v>7.9762475288069901E-2</v>
      </c>
      <c r="S39">
        <v>1.9940618822017399E-2</v>
      </c>
      <c r="T39">
        <v>4.6663657269507497E-2</v>
      </c>
      <c r="U39">
        <v>7.3773716979701996E-3</v>
      </c>
    </row>
    <row r="40" spans="1:21" x14ac:dyDescent="0.25">
      <c r="A40">
        <v>325480</v>
      </c>
      <c r="B40" t="s">
        <v>97</v>
      </c>
      <c r="C40" t="s">
        <v>21</v>
      </c>
      <c r="D40">
        <v>4.8599999999999997E-3</v>
      </c>
      <c r="E40">
        <v>4</v>
      </c>
      <c r="F40">
        <v>1</v>
      </c>
      <c r="G40" s="1">
        <v>44422.711678240739</v>
      </c>
      <c r="H40" t="s">
        <v>98</v>
      </c>
      <c r="I40">
        <v>0.63859600000000005</v>
      </c>
      <c r="J40">
        <v>98.008675346111005</v>
      </c>
      <c r="K40">
        <v>1.9070524725339999</v>
      </c>
      <c r="L40">
        <v>3.90064629506858E-2</v>
      </c>
      <c r="M40">
        <v>5.1978885595955102</v>
      </c>
      <c r="N40">
        <v>1.29947213989887</v>
      </c>
      <c r="O40">
        <f>Table1[[#This Row],[calc % H2 umol/h]]/Table1[[#This Row],[PCAT_Gee-pt/g-c3n4]]</f>
        <v>267.3810987446235</v>
      </c>
      <c r="P40">
        <v>2.9405183698619299E-2</v>
      </c>
      <c r="Q40">
        <v>1.07990952545428E-2</v>
      </c>
      <c r="R40">
        <v>8.0147174837179397E-2</v>
      </c>
      <c r="S40">
        <v>2.0036793709294801E-2</v>
      </c>
      <c r="T40">
        <v>4.6778924202351503E-2</v>
      </c>
      <c r="U40">
        <v>8.0880734540003593E-3</v>
      </c>
    </row>
    <row r="41" spans="1:21" x14ac:dyDescent="0.25">
      <c r="A41">
        <v>325481</v>
      </c>
      <c r="B41" t="s">
        <v>99</v>
      </c>
      <c r="C41" t="s">
        <v>21</v>
      </c>
      <c r="D41">
        <v>5.13E-3</v>
      </c>
      <c r="E41">
        <v>4</v>
      </c>
      <c r="F41">
        <v>1</v>
      </c>
      <c r="G41" s="1">
        <v>44422.732928240737</v>
      </c>
      <c r="H41" t="s">
        <v>100</v>
      </c>
      <c r="I41">
        <v>0.649756</v>
      </c>
      <c r="J41">
        <v>97.937109762975695</v>
      </c>
      <c r="K41">
        <v>1.97872703311999</v>
      </c>
      <c r="L41">
        <v>4.0475322974393102E-2</v>
      </c>
      <c r="M41">
        <v>5.3932457319070402</v>
      </c>
      <c r="N41">
        <v>1.34831143297676</v>
      </c>
      <c r="O41">
        <f>Table1[[#This Row],[calc % H2 umol/h]]/Table1[[#This Row],[PCAT_Gee-pt/g-c3n4]]</f>
        <v>262.82873937168813</v>
      </c>
      <c r="P41">
        <v>2.97873055415422E-2</v>
      </c>
      <c r="Q41">
        <v>1.01429389679991E-2</v>
      </c>
      <c r="R41">
        <v>8.1188691410166602E-2</v>
      </c>
      <c r="S41">
        <v>2.0297172852541599E-2</v>
      </c>
      <c r="T41">
        <v>4.6504379024840101E-2</v>
      </c>
      <c r="U41">
        <v>7.8715193378626203E-3</v>
      </c>
    </row>
    <row r="42" spans="1:21" x14ac:dyDescent="0.25">
      <c r="A42">
        <v>325482</v>
      </c>
      <c r="B42" t="s">
        <v>101</v>
      </c>
      <c r="C42" t="s">
        <v>21</v>
      </c>
      <c r="D42">
        <v>5.0000000000000001E-3</v>
      </c>
      <c r="E42">
        <v>4</v>
      </c>
      <c r="F42">
        <v>1</v>
      </c>
      <c r="G42" s="1">
        <v>44422.753391203703</v>
      </c>
      <c r="H42" t="s">
        <v>102</v>
      </c>
      <c r="I42">
        <v>0.63577600000000001</v>
      </c>
      <c r="J42">
        <v>98.044799733987503</v>
      </c>
      <c r="K42">
        <v>1.8685200743647099</v>
      </c>
      <c r="L42">
        <v>3.7040618873351999E-2</v>
      </c>
      <c r="M42">
        <v>5.0928641229308003</v>
      </c>
      <c r="N42">
        <v>1.2732160307327001</v>
      </c>
      <c r="O42">
        <f>Table1[[#This Row],[calc % H2 umol/h]]/Table1[[#This Row],[PCAT_Gee-pt/g-c3n4]]</f>
        <v>254.64320614654</v>
      </c>
      <c r="P42">
        <v>3.1093827564838E-2</v>
      </c>
      <c r="Q42">
        <v>9.7681581394684601E-3</v>
      </c>
      <c r="R42">
        <v>8.4749765882713907E-2</v>
      </c>
      <c r="S42">
        <v>2.11874414706784E-2</v>
      </c>
      <c r="T42">
        <v>4.74401599229562E-2</v>
      </c>
      <c r="U42">
        <v>8.14620415998717E-3</v>
      </c>
    </row>
    <row r="43" spans="1:21" x14ac:dyDescent="0.25">
      <c r="A43">
        <v>325483</v>
      </c>
      <c r="B43" t="s">
        <v>103</v>
      </c>
      <c r="C43" t="s">
        <v>21</v>
      </c>
      <c r="D43">
        <v>5.1700000000000001E-3</v>
      </c>
      <c r="E43">
        <v>4</v>
      </c>
      <c r="F43">
        <v>1</v>
      </c>
      <c r="G43" s="1">
        <v>44422.773981481485</v>
      </c>
      <c r="H43" t="s">
        <v>104</v>
      </c>
      <c r="I43">
        <v>0.63859600000000005</v>
      </c>
      <c r="J43">
        <v>97.964273319660293</v>
      </c>
      <c r="K43">
        <v>1.95359091518544</v>
      </c>
      <c r="L43">
        <v>4.0967545953376303E-2</v>
      </c>
      <c r="M43">
        <v>5.32473438168131</v>
      </c>
      <c r="N43">
        <v>1.3311835954203199</v>
      </c>
      <c r="O43">
        <f>Table1[[#This Row],[calc % H2 umol/h]]/Table1[[#This Row],[PCAT_Gee-pt/g-c3n4]]</f>
        <v>257.48232019735394</v>
      </c>
      <c r="P43">
        <v>2.77747568308934E-2</v>
      </c>
      <c r="Q43">
        <v>9.5672521070155198E-3</v>
      </c>
      <c r="R43">
        <v>7.5703260846837706E-2</v>
      </c>
      <c r="S43">
        <v>1.8925815211709399E-2</v>
      </c>
      <c r="T43">
        <v>4.6127296763964397E-2</v>
      </c>
      <c r="U43">
        <v>8.2337115593369703E-3</v>
      </c>
    </row>
    <row r="44" spans="1:21" x14ac:dyDescent="0.25">
      <c r="A44">
        <v>325484</v>
      </c>
      <c r="B44" t="s">
        <v>105</v>
      </c>
      <c r="C44" t="s">
        <v>21</v>
      </c>
      <c r="D44">
        <v>4.9500000000000004E-3</v>
      </c>
      <c r="E44">
        <v>4</v>
      </c>
      <c r="F44">
        <v>1</v>
      </c>
      <c r="G44" s="1">
        <v>44422.795034722221</v>
      </c>
      <c r="H44" t="s">
        <v>106</v>
      </c>
      <c r="I44">
        <v>0.64137100000000002</v>
      </c>
      <c r="J44">
        <v>98.067677700215398</v>
      </c>
      <c r="K44">
        <v>1.84876891933235</v>
      </c>
      <c r="L44">
        <v>3.5315338882467601E-2</v>
      </c>
      <c r="M44">
        <v>5.0390301019690797</v>
      </c>
      <c r="N44">
        <v>1.2597575254922699</v>
      </c>
      <c r="O44">
        <f>Table1[[#This Row],[calc % H2 umol/h]]/Table1[[#This Row],[PCAT_Gee-pt/g-c3n4]]</f>
        <v>254.49646979641815</v>
      </c>
      <c r="P44">
        <v>2.8240114803986999E-2</v>
      </c>
      <c r="Q44">
        <v>9.3661121879182099E-3</v>
      </c>
      <c r="R44">
        <v>7.69716469658865E-2</v>
      </c>
      <c r="S44">
        <v>1.9242911741471601E-2</v>
      </c>
      <c r="T44">
        <v>4.6762449620951697E-2</v>
      </c>
      <c r="U44">
        <v>8.55081602723636E-3</v>
      </c>
    </row>
    <row r="45" spans="1:21" x14ac:dyDescent="0.25">
      <c r="A45">
        <v>325485</v>
      </c>
      <c r="B45" t="s">
        <v>107</v>
      </c>
      <c r="C45" t="s">
        <v>21</v>
      </c>
      <c r="D45">
        <v>5.0600000000000003E-3</v>
      </c>
      <c r="E45">
        <v>4</v>
      </c>
      <c r="F45">
        <v>1</v>
      </c>
      <c r="G45" s="1">
        <v>44422.816435185188</v>
      </c>
      <c r="H45" t="s">
        <v>108</v>
      </c>
      <c r="I45">
        <v>0.64693599999999996</v>
      </c>
      <c r="J45">
        <v>97.841681135921405</v>
      </c>
      <c r="K45">
        <v>2.0753411158375501</v>
      </c>
      <c r="L45">
        <v>4.1110217856663002E-2</v>
      </c>
      <c r="M45">
        <v>5.6565784102083096</v>
      </c>
      <c r="N45">
        <v>1.4141446025520701</v>
      </c>
      <c r="O45">
        <f>Table1[[#This Row],[calc % H2 umol/h]]/Table1[[#This Row],[PCAT_Gee-pt/g-c3n4]]</f>
        <v>279.47521789566599</v>
      </c>
      <c r="P45">
        <v>2.7345426267807602E-2</v>
      </c>
      <c r="Q45">
        <v>9.2087523016782698E-3</v>
      </c>
      <c r="R45">
        <v>7.4533071534121406E-2</v>
      </c>
      <c r="S45">
        <v>1.86332678835303E-2</v>
      </c>
      <c r="T45">
        <v>4.7268779734219002E-2</v>
      </c>
      <c r="U45">
        <v>8.3635422389916197E-3</v>
      </c>
    </row>
    <row r="46" spans="1:21" x14ac:dyDescent="0.25">
      <c r="A46">
        <v>325486</v>
      </c>
      <c r="B46" t="s">
        <v>109</v>
      </c>
      <c r="C46" t="s">
        <v>21</v>
      </c>
      <c r="D46">
        <v>4.9500000000000004E-3</v>
      </c>
      <c r="E46">
        <v>4</v>
      </c>
      <c r="F46">
        <v>1</v>
      </c>
      <c r="G46" s="1">
        <v>44422.836967592593</v>
      </c>
      <c r="H46" t="s">
        <v>110</v>
      </c>
      <c r="I46">
        <v>0.64693599999999996</v>
      </c>
      <c r="J46">
        <v>97.991040885454396</v>
      </c>
      <c r="K46">
        <v>1.9261682167687899</v>
      </c>
      <c r="L46">
        <v>3.7482104168968702E-2</v>
      </c>
      <c r="M46">
        <v>5.2499906961110101</v>
      </c>
      <c r="N46">
        <v>1.3124976740277501</v>
      </c>
      <c r="O46">
        <f>Table1[[#This Row],[calc % H2 umol/h]]/Table1[[#This Row],[PCAT_Gee-pt/g-c3n4]]</f>
        <v>265.15104525813132</v>
      </c>
      <c r="P46">
        <v>2.7508600756329299E-2</v>
      </c>
      <c r="Q46">
        <v>9.8231970294825801E-3</v>
      </c>
      <c r="R46">
        <v>7.4977822173823497E-2</v>
      </c>
      <c r="S46">
        <v>1.8744455543455801E-2</v>
      </c>
      <c r="T46">
        <v>4.6602746401378403E-2</v>
      </c>
      <c r="U46">
        <v>8.6795506190710508E-3</v>
      </c>
    </row>
    <row r="47" spans="1:21" x14ac:dyDescent="0.25">
      <c r="A47">
        <v>325487</v>
      </c>
      <c r="B47" t="s">
        <v>111</v>
      </c>
      <c r="C47" t="s">
        <v>21</v>
      </c>
      <c r="D47">
        <v>4.7800000000000004E-3</v>
      </c>
      <c r="E47">
        <v>4</v>
      </c>
      <c r="F47">
        <v>1</v>
      </c>
      <c r="G47" s="1">
        <v>44422.858460648145</v>
      </c>
      <c r="H47" t="s">
        <v>112</v>
      </c>
      <c r="I47">
        <v>0.64208725</v>
      </c>
      <c r="J47">
        <v>98.102234449978695</v>
      </c>
      <c r="K47">
        <v>1.8148708888004501</v>
      </c>
      <c r="L47">
        <v>3.7346384345408497E-2</v>
      </c>
      <c r="M47">
        <v>4.9466371617473399</v>
      </c>
      <c r="N47">
        <v>1.2366592904368301</v>
      </c>
      <c r="O47">
        <f>Table1[[#This Row],[calc % H2 umol/h]]/Table1[[#This Row],[PCAT_Gee-pt/g-c3n4]]</f>
        <v>258.71533272737031</v>
      </c>
      <c r="P47">
        <v>2.70957434637542E-2</v>
      </c>
      <c r="Q47">
        <v>9.5043433860718205E-3</v>
      </c>
      <c r="R47">
        <v>7.3852532634741994E-2</v>
      </c>
      <c r="S47">
        <v>1.8463133158685498E-2</v>
      </c>
      <c r="T47">
        <v>4.7116973638539998E-2</v>
      </c>
      <c r="U47">
        <v>8.6819441184966192E-3</v>
      </c>
    </row>
    <row r="48" spans="1:21" x14ac:dyDescent="0.25">
      <c r="A48">
        <v>325488</v>
      </c>
      <c r="B48" t="s">
        <v>113</v>
      </c>
      <c r="C48" t="s">
        <v>21</v>
      </c>
      <c r="D48">
        <v>4.9399999999999999E-3</v>
      </c>
      <c r="E48">
        <v>4</v>
      </c>
      <c r="F48">
        <v>1</v>
      </c>
      <c r="G48" s="1">
        <v>44422.878935185188</v>
      </c>
      <c r="H48" t="s">
        <v>114</v>
      </c>
      <c r="I48">
        <v>0.63859600000000005</v>
      </c>
      <c r="J48">
        <v>98.033737616162298</v>
      </c>
      <c r="K48">
        <v>1.8816025649321699</v>
      </c>
      <c r="L48">
        <v>3.8806817247387403E-2</v>
      </c>
      <c r="M48">
        <v>5.1285219399185298</v>
      </c>
      <c r="N48">
        <v>1.28213048497963</v>
      </c>
      <c r="O48">
        <f>Table1[[#This Row],[calc % H2 umol/h]]/Table1[[#This Row],[PCAT_Gee-pt/g-c3n4]]</f>
        <v>259.54058400397366</v>
      </c>
      <c r="P48">
        <v>2.9196626914136201E-2</v>
      </c>
      <c r="Q48">
        <v>9.2077882603166707E-3</v>
      </c>
      <c r="R48">
        <v>7.9578729584778699E-2</v>
      </c>
      <c r="S48">
        <v>1.9894682396194598E-2</v>
      </c>
      <c r="T48">
        <v>4.6495071578732401E-2</v>
      </c>
      <c r="U48">
        <v>8.9681204126504793E-3</v>
      </c>
    </row>
    <row r="49" spans="1:21" x14ac:dyDescent="0.25">
      <c r="A49">
        <v>325489</v>
      </c>
      <c r="B49" t="s">
        <v>115</v>
      </c>
      <c r="C49" t="s">
        <v>21</v>
      </c>
      <c r="D49">
        <v>5.0099999999999997E-3</v>
      </c>
      <c r="E49">
        <v>4</v>
      </c>
      <c r="F49">
        <v>1</v>
      </c>
      <c r="G49" s="1">
        <v>44422.900138888886</v>
      </c>
      <c r="H49" t="s">
        <v>116</v>
      </c>
      <c r="I49">
        <v>0.64419099999999996</v>
      </c>
      <c r="J49">
        <v>97.899645274691807</v>
      </c>
      <c r="K49">
        <v>2.01946671983332</v>
      </c>
      <c r="L49">
        <v>4.4136024640269299E-2</v>
      </c>
      <c r="M49">
        <v>5.5042863847147503</v>
      </c>
      <c r="N49">
        <v>1.37607159617868</v>
      </c>
      <c r="O49">
        <f>Table1[[#This Row],[calc % H2 umol/h]]/Table1[[#This Row],[PCAT_Gee-pt/g-c3n4]]</f>
        <v>274.66498925722158</v>
      </c>
      <c r="P49">
        <v>2.6309269729512801E-2</v>
      </c>
      <c r="Q49">
        <v>9.4558872761671704E-3</v>
      </c>
      <c r="R49">
        <v>7.1708908961816198E-2</v>
      </c>
      <c r="S49">
        <v>1.7927227240454001E-2</v>
      </c>
      <c r="T49">
        <v>4.5757484452390501E-2</v>
      </c>
      <c r="U49">
        <v>8.8212512929532506E-3</v>
      </c>
    </row>
    <row r="50" spans="1:21" x14ac:dyDescent="0.25">
      <c r="A50">
        <v>325490</v>
      </c>
      <c r="B50" t="s">
        <v>117</v>
      </c>
      <c r="C50" t="s">
        <v>21</v>
      </c>
      <c r="D50">
        <v>4.96E-3</v>
      </c>
      <c r="E50">
        <v>4</v>
      </c>
      <c r="F50">
        <v>1</v>
      </c>
      <c r="G50" s="1">
        <v>44422.921458333331</v>
      </c>
      <c r="H50" t="s">
        <v>118</v>
      </c>
      <c r="I50">
        <v>0.63859600000000005</v>
      </c>
      <c r="J50">
        <v>98.004598550474299</v>
      </c>
      <c r="K50">
        <v>1.91428598255591</v>
      </c>
      <c r="L50">
        <v>4.6509492971280798E-2</v>
      </c>
      <c r="M50">
        <v>5.2176043144214299</v>
      </c>
      <c r="N50">
        <v>1.3044010786053499</v>
      </c>
      <c r="O50">
        <f>Table1[[#This Row],[calc % H2 umol/h]]/Table1[[#This Row],[PCAT_Gee-pt/g-c3n4]]</f>
        <v>262.98408842849796</v>
      </c>
      <c r="P50">
        <v>2.55405392530034E-2</v>
      </c>
      <c r="Q50">
        <v>9.3335371317927098E-3</v>
      </c>
      <c r="R50">
        <v>6.9613646557236897E-2</v>
      </c>
      <c r="S50">
        <v>1.74034116393092E-2</v>
      </c>
      <c r="T50">
        <v>4.6391604136978702E-2</v>
      </c>
      <c r="U50">
        <v>9.1833235798013096E-3</v>
      </c>
    </row>
    <row r="51" spans="1:21" x14ac:dyDescent="0.25">
      <c r="A51">
        <v>325491</v>
      </c>
      <c r="B51" t="s">
        <v>119</v>
      </c>
      <c r="C51" t="s">
        <v>21</v>
      </c>
      <c r="D51">
        <v>4.7099999999999998E-3</v>
      </c>
      <c r="E51">
        <v>4</v>
      </c>
      <c r="F51">
        <v>1</v>
      </c>
      <c r="G51" s="1">
        <v>44422.942708333336</v>
      </c>
      <c r="H51" t="s">
        <v>120</v>
      </c>
      <c r="I51">
        <v>0.64693599999999996</v>
      </c>
      <c r="J51">
        <v>98.053006026578899</v>
      </c>
      <c r="K51">
        <v>1.8652543112545701</v>
      </c>
      <c r="L51">
        <v>3.69661476852403E-2</v>
      </c>
      <c r="M51">
        <v>5.0839629138906499</v>
      </c>
      <c r="N51">
        <v>1.27099072847266</v>
      </c>
      <c r="O51">
        <f>Table1[[#This Row],[calc % H2 umol/h]]/Table1[[#This Row],[PCAT_Gee-pt/g-c3n4]]</f>
        <v>269.84941156532062</v>
      </c>
      <c r="P51">
        <v>2.6279381542398599E-2</v>
      </c>
      <c r="Q51">
        <v>8.6158142904608701E-3</v>
      </c>
      <c r="R51">
        <v>7.1627445306198301E-2</v>
      </c>
      <c r="S51">
        <v>1.7906861326549499E-2</v>
      </c>
      <c r="T51">
        <v>4.6363704976902398E-2</v>
      </c>
      <c r="U51">
        <v>9.0965756471638303E-3</v>
      </c>
    </row>
    <row r="52" spans="1:21" x14ac:dyDescent="0.25">
      <c r="A52">
        <v>325492</v>
      </c>
      <c r="B52" t="s">
        <v>121</v>
      </c>
      <c r="C52" t="s">
        <v>21</v>
      </c>
      <c r="D52">
        <v>4.7600000000000003E-3</v>
      </c>
      <c r="E52">
        <v>4</v>
      </c>
      <c r="F52">
        <v>1</v>
      </c>
      <c r="G52" s="1">
        <v>44422.963252314818</v>
      </c>
      <c r="H52" t="s">
        <v>122</v>
      </c>
      <c r="I52">
        <v>0.64693599999999996</v>
      </c>
      <c r="J52">
        <v>98.187286450980906</v>
      </c>
      <c r="K52">
        <v>1.72978533475114</v>
      </c>
      <c r="L52">
        <v>3.2492749440832601E-2</v>
      </c>
      <c r="M52">
        <v>4.7147268004177798</v>
      </c>
      <c r="N52">
        <v>1.1786817001044401</v>
      </c>
      <c r="O52">
        <f>Table1[[#This Row],[calc % H2 umol/h]]/Table1[[#This Row],[PCAT_Gee-pt/g-c3n4]]</f>
        <v>247.62220590429411</v>
      </c>
      <c r="P52">
        <v>2.6837960714341701E-2</v>
      </c>
      <c r="Q52">
        <v>8.7553417888055797E-3</v>
      </c>
      <c r="R52">
        <v>7.3149916412414598E-2</v>
      </c>
      <c r="S52">
        <v>1.8287479103103601E-2</v>
      </c>
      <c r="T52">
        <v>4.7200853565840702E-2</v>
      </c>
      <c r="U52">
        <v>8.8893999877371292E-3</v>
      </c>
    </row>
    <row r="53" spans="1:21" x14ac:dyDescent="0.25">
      <c r="A53">
        <v>325493</v>
      </c>
      <c r="B53" t="s">
        <v>123</v>
      </c>
      <c r="C53" t="s">
        <v>21</v>
      </c>
      <c r="D53">
        <v>5.28E-3</v>
      </c>
      <c r="E53">
        <v>4</v>
      </c>
      <c r="F53">
        <v>1</v>
      </c>
      <c r="G53" s="1">
        <v>44422.98369212963</v>
      </c>
      <c r="H53" t="s">
        <v>124</v>
      </c>
      <c r="I53">
        <v>0.649756</v>
      </c>
      <c r="J53">
        <v>97.932174629259293</v>
      </c>
      <c r="K53">
        <v>1.9872433582234099</v>
      </c>
      <c r="L53">
        <v>4.1398045093063697E-2</v>
      </c>
      <c r="M53">
        <v>5.4164579452375303</v>
      </c>
      <c r="N53">
        <v>1.3541144863093799</v>
      </c>
      <c r="O53">
        <f>Table1[[#This Row],[calc % H2 umol/h]]/Table1[[#This Row],[PCAT_Gee-pt/g-c3n4]]</f>
        <v>256.46107695253409</v>
      </c>
      <c r="P53">
        <v>2.53692116046529E-2</v>
      </c>
      <c r="Q53">
        <v>8.9645800836000208E-3</v>
      </c>
      <c r="R53">
        <v>6.9146673552493099E-2</v>
      </c>
      <c r="S53">
        <v>1.7286668388123198E-2</v>
      </c>
      <c r="T53">
        <v>4.5701484124724301E-2</v>
      </c>
      <c r="U53">
        <v>9.5113167878130601E-3</v>
      </c>
    </row>
    <row r="54" spans="1:21" x14ac:dyDescent="0.25">
      <c r="A54">
        <v>325494</v>
      </c>
      <c r="B54" t="s">
        <v>125</v>
      </c>
      <c r="C54" t="s">
        <v>21</v>
      </c>
      <c r="D54">
        <v>5.11E-3</v>
      </c>
      <c r="E54">
        <v>4</v>
      </c>
      <c r="F54">
        <v>1</v>
      </c>
      <c r="G54" s="1">
        <v>44423.00503472222</v>
      </c>
      <c r="H54" t="s">
        <v>126</v>
      </c>
      <c r="I54">
        <v>0.65254599999999996</v>
      </c>
      <c r="J54">
        <v>98.106813983778295</v>
      </c>
      <c r="K54">
        <v>1.8095638471251301</v>
      </c>
      <c r="L54">
        <v>4.1219479793890498E-2</v>
      </c>
      <c r="M54">
        <v>4.9321722156555303</v>
      </c>
      <c r="N54">
        <v>1.2330430539138799</v>
      </c>
      <c r="O54">
        <f>Table1[[#This Row],[calc % H2 umol/h]]/Table1[[#This Row],[PCAT_Gee-pt/g-c3n4]]</f>
        <v>241.30001055066143</v>
      </c>
      <c r="P54">
        <v>2.79520023709828E-2</v>
      </c>
      <c r="Q54">
        <v>7.9725267322670202E-3</v>
      </c>
      <c r="R54">
        <v>7.6186363739043902E-2</v>
      </c>
      <c r="S54">
        <v>1.9046590934760899E-2</v>
      </c>
      <c r="T54">
        <v>4.6847148843881699E-2</v>
      </c>
      <c r="U54">
        <v>8.8230178816429694E-3</v>
      </c>
    </row>
    <row r="55" spans="1:21" x14ac:dyDescent="0.25">
      <c r="A55">
        <v>325495</v>
      </c>
      <c r="B55" t="s">
        <v>127</v>
      </c>
      <c r="C55" t="s">
        <v>21</v>
      </c>
      <c r="D55">
        <v>4.9199999999999999E-3</v>
      </c>
      <c r="E55">
        <v>4</v>
      </c>
      <c r="F55">
        <v>1</v>
      </c>
      <c r="G55" s="1">
        <v>44423.026307870372</v>
      </c>
      <c r="H55" t="s">
        <v>128</v>
      </c>
      <c r="I55">
        <v>0.64137100000000002</v>
      </c>
      <c r="J55">
        <v>98.095477196902394</v>
      </c>
      <c r="K55">
        <v>1.82516964266929</v>
      </c>
      <c r="L55">
        <v>4.1162091848408501E-2</v>
      </c>
      <c r="M55">
        <v>4.9747075875399798</v>
      </c>
      <c r="N55">
        <v>1.2436768968849901</v>
      </c>
      <c r="O55">
        <f>Table1[[#This Row],[calc % H2 umol/h]]/Table1[[#This Row],[PCAT_Gee-pt/g-c3n4]]</f>
        <v>252.77985709044515</v>
      </c>
      <c r="P55">
        <v>2.4114923479019699E-2</v>
      </c>
      <c r="Q55">
        <v>8.4742594787785494E-3</v>
      </c>
      <c r="R55">
        <v>6.5727968512876406E-2</v>
      </c>
      <c r="S55">
        <v>1.6431992128219101E-2</v>
      </c>
      <c r="T55">
        <v>4.57132299502052E-2</v>
      </c>
      <c r="U55">
        <v>9.5250069990019601E-3</v>
      </c>
    </row>
    <row r="56" spans="1:21" x14ac:dyDescent="0.25">
      <c r="A56">
        <v>325496</v>
      </c>
      <c r="B56" t="s">
        <v>129</v>
      </c>
      <c r="C56" t="s">
        <v>21</v>
      </c>
      <c r="D56">
        <v>4.79E-3</v>
      </c>
      <c r="E56">
        <v>4</v>
      </c>
      <c r="F56">
        <v>1</v>
      </c>
      <c r="G56" s="1">
        <v>44423.047650462962</v>
      </c>
      <c r="H56" t="s">
        <v>130</v>
      </c>
      <c r="I56">
        <v>0.64137100000000002</v>
      </c>
      <c r="J56">
        <v>98.088245144140004</v>
      </c>
      <c r="K56">
        <v>1.8321990307713401</v>
      </c>
      <c r="L56">
        <v>3.7668961864829598E-2</v>
      </c>
      <c r="M56">
        <v>4.9938669848417403</v>
      </c>
      <c r="N56">
        <v>1.24846674621043</v>
      </c>
      <c r="O56">
        <f>Table1[[#This Row],[calc % H2 umol/h]]/Table1[[#This Row],[PCAT_Gee-pt/g-c3n4]]</f>
        <v>260.64023929236532</v>
      </c>
      <c r="P56">
        <v>2.4190868954559699E-2</v>
      </c>
      <c r="Q56">
        <v>8.5236940317886204E-3</v>
      </c>
      <c r="R56">
        <v>6.5934966549977103E-2</v>
      </c>
      <c r="S56">
        <v>1.6483741637494199E-2</v>
      </c>
      <c r="T56">
        <v>4.5947166617859803E-2</v>
      </c>
      <c r="U56">
        <v>9.4177895162189506E-3</v>
      </c>
    </row>
    <row r="57" spans="1:21" x14ac:dyDescent="0.25">
      <c r="A57">
        <v>325497</v>
      </c>
      <c r="B57" t="s">
        <v>131</v>
      </c>
      <c r="C57" t="s">
        <v>21</v>
      </c>
      <c r="D57">
        <v>4.9399999999999999E-3</v>
      </c>
      <c r="E57">
        <v>4</v>
      </c>
      <c r="F57">
        <v>1</v>
      </c>
      <c r="G57" s="1">
        <v>44423.068287037036</v>
      </c>
      <c r="H57" t="s">
        <v>132</v>
      </c>
      <c r="I57">
        <v>0.64419099999999996</v>
      </c>
      <c r="J57">
        <v>98.178988300769603</v>
      </c>
      <c r="K57">
        <v>1.74171296011544</v>
      </c>
      <c r="L57">
        <v>3.8410087022371503E-2</v>
      </c>
      <c r="M57">
        <v>4.7472369008566497</v>
      </c>
      <c r="N57">
        <v>1.18680922521416</v>
      </c>
      <c r="O57">
        <f>Table1[[#This Row],[calc % H2 umol/h]]/Table1[[#This Row],[PCAT_Gee-pt/g-c3n4]]</f>
        <v>240.24478243201619</v>
      </c>
      <c r="P57">
        <v>2.3227483798369301E-2</v>
      </c>
      <c r="Q57">
        <v>9.1736651423080795E-3</v>
      </c>
      <c r="R57">
        <v>6.3309150661863295E-2</v>
      </c>
      <c r="S57">
        <v>1.5827287665465799E-2</v>
      </c>
      <c r="T57">
        <v>4.6452743834151697E-2</v>
      </c>
      <c r="U57">
        <v>9.6185114823688998E-3</v>
      </c>
    </row>
    <row r="58" spans="1:21" x14ac:dyDescent="0.25">
      <c r="A58">
        <v>325498</v>
      </c>
      <c r="B58" t="s">
        <v>133</v>
      </c>
      <c r="C58" t="s">
        <v>21</v>
      </c>
      <c r="D58">
        <v>5.0699999999999999E-3</v>
      </c>
      <c r="E58">
        <v>4</v>
      </c>
      <c r="F58">
        <v>1</v>
      </c>
      <c r="G58" s="1">
        <v>44423.088773148149</v>
      </c>
      <c r="H58" t="s">
        <v>134</v>
      </c>
      <c r="I58">
        <v>0.64693599999999996</v>
      </c>
      <c r="J58">
        <v>98.215814729801906</v>
      </c>
      <c r="K58">
        <v>1.7059247645636599</v>
      </c>
      <c r="L58">
        <v>3.03160730799346E-2</v>
      </c>
      <c r="M58">
        <v>4.6496921007495002</v>
      </c>
      <c r="N58">
        <v>1.16242302518737</v>
      </c>
      <c r="O58">
        <f>Table1[[#This Row],[calc % H2 umol/h]]/Table1[[#This Row],[PCAT_Gee-pt/g-c3n4]]</f>
        <v>229.27475841959961</v>
      </c>
      <c r="P58">
        <v>2.23909109982851E-2</v>
      </c>
      <c r="Q58">
        <v>8.1079224221677192E-3</v>
      </c>
      <c r="R58">
        <v>6.1028976283101499E-2</v>
      </c>
      <c r="S58">
        <v>1.52572440707753E-2</v>
      </c>
      <c r="T58">
        <v>4.6227164241504901E-2</v>
      </c>
      <c r="U58">
        <v>9.6424303945839406E-3</v>
      </c>
    </row>
    <row r="59" spans="1:21" x14ac:dyDescent="0.25">
      <c r="A59">
        <v>325499</v>
      </c>
      <c r="B59" t="s">
        <v>135</v>
      </c>
      <c r="C59" t="s">
        <v>21</v>
      </c>
      <c r="D59">
        <v>5.11E-3</v>
      </c>
      <c r="E59">
        <v>4</v>
      </c>
      <c r="F59">
        <v>1</v>
      </c>
      <c r="G59" s="1">
        <v>44423.109224537038</v>
      </c>
      <c r="H59" t="s">
        <v>136</v>
      </c>
      <c r="I59">
        <v>0.64485099999999995</v>
      </c>
      <c r="J59">
        <v>98.103589729513999</v>
      </c>
      <c r="K59">
        <v>1.81695642177395</v>
      </c>
      <c r="L59">
        <v>3.7907313266499598E-2</v>
      </c>
      <c r="M59">
        <v>4.9523215192255501</v>
      </c>
      <c r="N59">
        <v>1.23808037980638</v>
      </c>
      <c r="O59">
        <f>Table1[[#This Row],[calc % H2 umol/h]]/Table1[[#This Row],[PCAT_Gee-pt/g-c3n4]]</f>
        <v>242.28578861181603</v>
      </c>
      <c r="P59">
        <v>2.39029389042438E-2</v>
      </c>
      <c r="Q59">
        <v>8.1962355766841098E-3</v>
      </c>
      <c r="R59">
        <v>6.5150180427908697E-2</v>
      </c>
      <c r="S59">
        <v>1.6287545106977101E-2</v>
      </c>
      <c r="T59">
        <v>4.60940717593522E-2</v>
      </c>
      <c r="U59">
        <v>9.4568380484435898E-3</v>
      </c>
    </row>
    <row r="60" spans="1:21" x14ac:dyDescent="0.25">
      <c r="A60">
        <v>325500</v>
      </c>
      <c r="B60" t="s">
        <v>137</v>
      </c>
      <c r="C60" t="s">
        <v>21</v>
      </c>
      <c r="D60">
        <v>5.0699999999999999E-3</v>
      </c>
      <c r="E60">
        <v>4</v>
      </c>
      <c r="F60">
        <v>1</v>
      </c>
      <c r="G60" s="1">
        <v>44423.129687499997</v>
      </c>
      <c r="H60" t="s">
        <v>138</v>
      </c>
      <c r="I60">
        <v>0.649756</v>
      </c>
      <c r="J60">
        <v>98.295062953381702</v>
      </c>
      <c r="K60">
        <v>1.6266689986994201</v>
      </c>
      <c r="L60">
        <v>3.36724891289246E-2</v>
      </c>
      <c r="M60">
        <v>4.43367149061896</v>
      </c>
      <c r="N60">
        <v>1.10841787265474</v>
      </c>
      <c r="O60">
        <f>Table1[[#This Row],[calc % H2 umol/h]]/Table1[[#This Row],[PCAT_Gee-pt/g-c3n4]]</f>
        <v>218.62285456700988</v>
      </c>
      <c r="P60">
        <v>2.2606413534298701E-2</v>
      </c>
      <c r="Q60">
        <v>8.0322184640844296E-3</v>
      </c>
      <c r="R60">
        <v>6.1616352971809098E-2</v>
      </c>
      <c r="S60">
        <v>1.54040882429522E-2</v>
      </c>
      <c r="T60">
        <v>4.61676227945527E-2</v>
      </c>
      <c r="U60">
        <v>9.4940115899841502E-3</v>
      </c>
    </row>
    <row r="61" spans="1:21" x14ac:dyDescent="0.25">
      <c r="A61">
        <v>325501</v>
      </c>
      <c r="B61" t="s">
        <v>139</v>
      </c>
      <c r="C61" t="s">
        <v>21</v>
      </c>
      <c r="D61">
        <v>4.96E-3</v>
      </c>
      <c r="E61">
        <v>4</v>
      </c>
      <c r="F61">
        <v>1</v>
      </c>
      <c r="G61" s="1">
        <v>44423.150150462963</v>
      </c>
      <c r="H61" t="s">
        <v>140</v>
      </c>
      <c r="I61">
        <v>0.63859600000000005</v>
      </c>
      <c r="J61">
        <v>98.173419504981297</v>
      </c>
      <c r="K61">
        <v>1.74556293732628</v>
      </c>
      <c r="L61">
        <v>3.6614444337123297E-2</v>
      </c>
      <c r="M61">
        <v>4.7577304519188903</v>
      </c>
      <c r="N61">
        <v>1.1894326129797199</v>
      </c>
      <c r="O61">
        <f>Table1[[#This Row],[calc % H2 umol/h]]/Table1[[#This Row],[PCAT_Gee-pt/g-c3n4]]</f>
        <v>239.80496229429838</v>
      </c>
      <c r="P61">
        <v>2.52900062931188E-2</v>
      </c>
      <c r="Q61">
        <v>8.1397991618589495E-3</v>
      </c>
      <c r="R61">
        <v>6.8930790461381702E-2</v>
      </c>
      <c r="S61">
        <v>1.7232697615345401E-2</v>
      </c>
      <c r="T61">
        <v>4.5676660922567003E-2</v>
      </c>
      <c r="U61">
        <v>1.00508904766982E-2</v>
      </c>
    </row>
    <row r="62" spans="1:21" x14ac:dyDescent="0.25">
      <c r="A62" t="s">
        <v>142</v>
      </c>
      <c r="M62">
        <f>SUBTOTAL(101,Table1[calc % H2 umol])</f>
        <v>4.6812378394713798</v>
      </c>
      <c r="O62">
        <f>SUBTOTAL(107,Table1[calc % H2 umol/hg])</f>
        <v>20.458689811537742</v>
      </c>
      <c r="U62">
        <f>SUBTOTAL(109,Table1[calc % CO2 Avg])</f>
        <v>0.43076579522197117</v>
      </c>
    </row>
    <row r="65" spans="10:11" ht="15.75" thickBot="1" x14ac:dyDescent="0.3"/>
    <row r="66" spans="10:11" ht="15.75" thickTop="1" x14ac:dyDescent="0.25">
      <c r="J66" s="2">
        <f>SUBTOTAL(101,Table1[calc % H2 umol/hg])</f>
        <v>235.23164665883698</v>
      </c>
      <c r="K66" s="2">
        <f>SUBTOTAL(107,Table1[calc % H2 umol/hg])</f>
        <v>20.458689811537742</v>
      </c>
    </row>
    <row r="67" spans="10:11" x14ac:dyDescent="0.25">
      <c r="J67">
        <f>((K66*2)/J66)*100</f>
        <v>17.394504610350793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Gee</cp:lastModifiedBy>
  <dcterms:created xsi:type="dcterms:W3CDTF">2021-08-17T14:45:05Z</dcterms:created>
  <dcterms:modified xsi:type="dcterms:W3CDTF">2021-12-08T11:27:42Z</dcterms:modified>
</cp:coreProperties>
</file>