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testing_archive/"/>
    </mc:Choice>
  </mc:AlternateContent>
  <xr:revisionPtr revIDLastSave="1" documentId="13_ncr:40009_{79594C78-BADE-4033-A6DE-8D8ABC142212}" xr6:coauthVersionLast="47" xr6:coauthVersionMax="47" xr10:uidLastSave="{6C2BE519-54B9-427F-B59E-A7B004638D2B}"/>
  <bookViews>
    <workbookView xWindow="-28920" yWindow="5295" windowWidth="29040" windowHeight="15840" xr2:uid="{00000000-000D-0000-FFFF-FFFF00000000}"/>
  </bookViews>
  <sheets>
    <sheet name="83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2" i="1" l="1"/>
  <c r="O2" i="1"/>
  <c r="M64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 l="1"/>
  <c r="N64" i="1"/>
  <c r="M65" i="1" s="1"/>
</calcChain>
</file>

<file path=xl/sharedStrings.xml><?xml version="1.0" encoding="utf-8"?>
<sst xmlns="http://schemas.openxmlformats.org/spreadsheetml/2006/main" count="202" uniqueCount="143">
  <si>
    <t>form_id</t>
  </si>
  <si>
    <t>form_name</t>
  </si>
  <si>
    <t>form_status</t>
  </si>
  <si>
    <t>PCAT_Gee-pt/g-c3n4</t>
  </si>
  <si>
    <t>Triethanolamine (5%)</t>
  </si>
  <si>
    <t>Acid Red 87 (1g/L)</t>
  </si>
  <si>
    <t>form_datetime</t>
  </si>
  <si>
    <t>sample_name</t>
  </si>
  <si>
    <t>Baratron Avg</t>
  </si>
  <si>
    <t>calc % N2 Avg</t>
  </si>
  <si>
    <t>calc % H2 Avg</t>
  </si>
  <si>
    <t>calc % H2 2STD</t>
  </si>
  <si>
    <t>calc % H2 umol</t>
  </si>
  <si>
    <t>calc % H2 umol/h</t>
  </si>
  <si>
    <t>calc % O2 Avg</t>
  </si>
  <si>
    <t>calc % O2 2STD</t>
  </si>
  <si>
    <t>calc % O2 umol</t>
  </si>
  <si>
    <t>calc % O2 umol/h</t>
  </si>
  <si>
    <t>calc % Ar Avg</t>
  </si>
  <si>
    <t>calc % CO2 Avg</t>
  </si>
  <si>
    <t>190821_PCAT_TEOA_ACRD87_1</t>
  </si>
  <si>
    <t>Complete</t>
  </si>
  <si>
    <t>PlateAgilent 1_Vial1</t>
  </si>
  <si>
    <t>190821_PCAT_TEOA_ACRD87_2</t>
  </si>
  <si>
    <t>PlateAgilent 1_Vial2</t>
  </si>
  <si>
    <t>190821_PCAT_TEOA_ACRD87_3</t>
  </si>
  <si>
    <t>PlateAgilent 1_Vial3</t>
  </si>
  <si>
    <t>190821_PCAT_TEOA_ACRD87_4</t>
  </si>
  <si>
    <t>PlateAgilent 1_Vial4</t>
  </si>
  <si>
    <t>190821_PCAT_TEOA_ACRD87_5</t>
  </si>
  <si>
    <t>PlateAgilent 1_Vial5</t>
  </si>
  <si>
    <t>190821_PCAT_TEOA_ACRD87_6</t>
  </si>
  <si>
    <t>PlateAgilent 1_Vial6</t>
  </si>
  <si>
    <t>190821_PCAT_TEOA_ACRD87_7</t>
  </si>
  <si>
    <t>PlateAgilent 1_Vial7</t>
  </si>
  <si>
    <t>190821_PCAT_TEOA_ACRD87_8</t>
  </si>
  <si>
    <t>PlateAgilent 1_Vial8</t>
  </si>
  <si>
    <t>190821_PCAT_TEOA_ACRD87_9</t>
  </si>
  <si>
    <t>PlateAgilent 1_Vial9</t>
  </si>
  <si>
    <t>190821_PCAT_TEOA_ACRD87_10</t>
  </si>
  <si>
    <t>PlateAgilent 1_Vial10</t>
  </si>
  <si>
    <t>190821_PCAT_TEOA_ACRD87_11</t>
  </si>
  <si>
    <t>PlateAgilent 1_Vial11</t>
  </si>
  <si>
    <t>190821_PCAT_TEOA_ACRD87_12</t>
  </si>
  <si>
    <t>PlateAgilent 1_Vial12</t>
  </si>
  <si>
    <t>190821_PCAT_TEOA_ACRD87_13</t>
  </si>
  <si>
    <t>PlateAgilent 1_Vial13</t>
  </si>
  <si>
    <t>190821_PCAT_TEOA_ACRD87_14</t>
  </si>
  <si>
    <t>PlateAgilent 1_Vial14</t>
  </si>
  <si>
    <t>190821_PCAT_TEOA_ACRD87_15</t>
  </si>
  <si>
    <t>PlateAgilent 1_Vial15</t>
  </si>
  <si>
    <t>190821_PCAT_TEOA_ACRD87_16</t>
  </si>
  <si>
    <t>PlateAgilent 2_Vial1</t>
  </si>
  <si>
    <t>190821_PCAT_TEOA_ACRD87_17</t>
  </si>
  <si>
    <t>PlateAgilent 2_Vial2</t>
  </si>
  <si>
    <t>190821_PCAT_TEOA_ACRD87_18</t>
  </si>
  <si>
    <t>PlateAgilent 2_Vial3</t>
  </si>
  <si>
    <t>190821_PCAT_TEOA_ACRD87_19</t>
  </si>
  <si>
    <t>PlateAgilent 2_Vial4</t>
  </si>
  <si>
    <t>190821_PCAT_TEOA_ACRD87_20</t>
  </si>
  <si>
    <t>PlateAgilent 2_Vial5</t>
  </si>
  <si>
    <t>190821_PCAT_TEOA_ACRD87_21</t>
  </si>
  <si>
    <t>PlateAgilent 2_Vial6</t>
  </si>
  <si>
    <t>190821_PCAT_TEOA_ACRD87_22</t>
  </si>
  <si>
    <t>PlateAgilent 2_Vial7</t>
  </si>
  <si>
    <t>190821_PCAT_TEOA_ACRD87_23</t>
  </si>
  <si>
    <t>PlateAgilent 2_Vial8</t>
  </si>
  <si>
    <t>190821_PCAT_TEOA_ACRD87_24</t>
  </si>
  <si>
    <t>PlateAgilent 2_Vial9</t>
  </si>
  <si>
    <t>190821_PCAT_TEOA_ACRD87_25</t>
  </si>
  <si>
    <t>PlateAgilent 2_Vial10</t>
  </si>
  <si>
    <t>190821_PCAT_TEOA_ACRD87_26</t>
  </si>
  <si>
    <t>PlateAgilent 2_Vial11</t>
  </si>
  <si>
    <t>190821_PCAT_TEOA_ACRD87_27</t>
  </si>
  <si>
    <t>PlateAgilent 2_Vial12</t>
  </si>
  <si>
    <t>190821_PCAT_TEOA_ACRD87_28</t>
  </si>
  <si>
    <t>PlateAgilent 2_Vial13</t>
  </si>
  <si>
    <t>190821_PCAT_TEOA_ACRD87_29</t>
  </si>
  <si>
    <t>PlateAgilent 2_Vial14</t>
  </si>
  <si>
    <t>190821_PCAT_TEOA_ACRD87_30</t>
  </si>
  <si>
    <t>PlateAgilent 2_Vial15</t>
  </si>
  <si>
    <t>190821_PCAT_TEOA_ACRD87_31</t>
  </si>
  <si>
    <t>PlateAgilent 3_Vial1</t>
  </si>
  <si>
    <t>190821_PCAT_TEOA_ACRD87_32</t>
  </si>
  <si>
    <t>PlateAgilent 3_Vial2</t>
  </si>
  <si>
    <t>190821_PCAT_TEOA_ACRD87_33</t>
  </si>
  <si>
    <t>PlateAgilent 3_Vial3</t>
  </si>
  <si>
    <t>190821_PCAT_TEOA_ACRD87_34</t>
  </si>
  <si>
    <t>PlateAgilent 3_Vial4</t>
  </si>
  <si>
    <t>190821_PCAT_TEOA_ACRD87_35</t>
  </si>
  <si>
    <t>PlateAgilent 3_Vial5</t>
  </si>
  <si>
    <t>190821_PCAT_TEOA_ACRD87_36</t>
  </si>
  <si>
    <t>PlateAgilent 3_Vial6</t>
  </si>
  <si>
    <t>190821_PCAT_TEOA_ACRD87_37</t>
  </si>
  <si>
    <t>PlateAgilent 3_Vial7</t>
  </si>
  <si>
    <t>190821_PCAT_TEOA_ACRD87_38</t>
  </si>
  <si>
    <t>PlateAgilent 3_Vial8</t>
  </si>
  <si>
    <t>190821_PCAT_TEOA_ACRD87_39</t>
  </si>
  <si>
    <t>PlateAgilent 3_Vial9</t>
  </si>
  <si>
    <t>190821_PCAT_TEOA_ACRD87_40</t>
  </si>
  <si>
    <t>PlateAgilent 3_Vial10</t>
  </si>
  <si>
    <t>190821_PCAT_TEOA_ACRD87_41</t>
  </si>
  <si>
    <t>PlateAgilent 3_Vial11</t>
  </si>
  <si>
    <t>190821_PCAT_TEOA_ACRD87_42</t>
  </si>
  <si>
    <t>PlateAgilent 3_Vial12</t>
  </si>
  <si>
    <t>190821_PCAT_TEOA_ACRD87_43</t>
  </si>
  <si>
    <t>PlateAgilent 3_Vial13</t>
  </si>
  <si>
    <t>190821_PCAT_TEOA_ACRD87_44</t>
  </si>
  <si>
    <t>PlateAgilent 3_Vial14</t>
  </si>
  <si>
    <t>190821_PCAT_TEOA_ACRD87_45</t>
  </si>
  <si>
    <t>PlateAgilent 3_Vial15</t>
  </si>
  <si>
    <t>190821_PCAT_TEOA_ACRD87_46</t>
  </si>
  <si>
    <t>PlateAgilent 4_Vial1</t>
  </si>
  <si>
    <t>190821_PCAT_TEOA_ACRD87_47</t>
  </si>
  <si>
    <t>PlateAgilent 4_Vial2</t>
  </si>
  <si>
    <t>190821_PCAT_TEOA_ACRD87_48</t>
  </si>
  <si>
    <t>PlateAgilent 4_Vial3</t>
  </si>
  <si>
    <t>190821_PCAT_TEOA_ACRD87_49</t>
  </si>
  <si>
    <t>PlateAgilent 4_Vial4</t>
  </si>
  <si>
    <t>190821_PCAT_TEOA_ACRD87_50</t>
  </si>
  <si>
    <t>PlateAgilent 4_Vial5</t>
  </si>
  <si>
    <t>190821_PCAT_TEOA_ACRD87_51</t>
  </si>
  <si>
    <t>PlateAgilent 4_Vial6</t>
  </si>
  <si>
    <t>190821_PCAT_TEOA_ACRD87_52</t>
  </si>
  <si>
    <t>PlateAgilent 4_Vial7</t>
  </si>
  <si>
    <t>190821_PCAT_TEOA_ACRD87_53</t>
  </si>
  <si>
    <t>PlateAgilent 4_Vial8</t>
  </si>
  <si>
    <t>190821_PCAT_TEOA_ACRD87_54</t>
  </si>
  <si>
    <t>PlateAgilent 4_Vial9</t>
  </si>
  <si>
    <t>190821_PCAT_TEOA_ACRD87_55</t>
  </si>
  <si>
    <t>PlateAgilent 4_Vial10</t>
  </si>
  <si>
    <t>190821_PCAT_TEOA_ACRD87_56</t>
  </si>
  <si>
    <t>PlateAgilent 4_Vial11</t>
  </si>
  <si>
    <t>190821_PCAT_TEOA_ACRD87_57</t>
  </si>
  <si>
    <t>PlateAgilent 4_Vial12</t>
  </si>
  <si>
    <t>190821_PCAT_TEOA_ACRD87_58</t>
  </si>
  <si>
    <t>PlateAgilent 4_Vial13</t>
  </si>
  <si>
    <t>190821_PCAT_TEOA_ACRD87_59</t>
  </si>
  <si>
    <t>PlateAgilent 4_Vial14</t>
  </si>
  <si>
    <t>190821_PCAT_TEOA_ACRD87_60</t>
  </si>
  <si>
    <t>PlateAgilent 4_Vial15</t>
  </si>
  <si>
    <t>h2 umol/hg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</si>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</sst>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'837'!$O$2:$O$61</c:f>
              <c:numCache>
                <c:formatCode>General</c:formatCode>
                <c:ptCount val="60"/>
                <c:pt idx="0">
                  <c:v>475.78613683842025</c:v>
                </c:pt>
                <c:pt idx="1">
                  <c:v>447.65315973743503</c:v>
                </c:pt>
                <c:pt idx="2">
                  <c:v>453.47364205568965</c:v>
                </c:pt>
                <c:pt idx="3">
                  <c:v>458.76019970514614</c:v>
                </c:pt>
                <c:pt idx="4">
                  <c:v>430.02450339763061</c:v>
                </c:pt>
                <c:pt idx="5">
                  <c:v>441.51745921239171</c:v>
                </c:pt>
                <c:pt idx="6">
                  <c:v>421.44801280968926</c:v>
                </c:pt>
                <c:pt idx="7">
                  <c:v>430.27162846715049</c:v>
                </c:pt>
                <c:pt idx="8">
                  <c:v>445.6790600544432</c:v>
                </c:pt>
                <c:pt idx="9">
                  <c:v>441.00462842642503</c:v>
                </c:pt>
                <c:pt idx="10">
                  <c:v>414.80696653605946</c:v>
                </c:pt>
                <c:pt idx="11">
                  <c:v>416.52068537080203</c:v>
                </c:pt>
                <c:pt idx="12">
                  <c:v>407.56906829274749</c:v>
                </c:pt>
                <c:pt idx="13">
                  <c:v>426.11551710936061</c:v>
                </c:pt>
                <c:pt idx="14">
                  <c:v>428.78168038769473</c:v>
                </c:pt>
                <c:pt idx="15">
                  <c:v>409.28523749537027</c:v>
                </c:pt>
                <c:pt idx="16">
                  <c:v>366.313682647836</c:v>
                </c:pt>
                <c:pt idx="17">
                  <c:v>409.03659737022809</c:v>
                </c:pt>
                <c:pt idx="18">
                  <c:v>419.47057544325986</c:v>
                </c:pt>
                <c:pt idx="19">
                  <c:v>377.49250234855145</c:v>
                </c:pt>
                <c:pt idx="20">
                  <c:v>404.87720117776178</c:v>
                </c:pt>
                <c:pt idx="21">
                  <c:v>389.72515257096848</c:v>
                </c:pt>
                <c:pt idx="22">
                  <c:v>395.077745450826</c:v>
                </c:pt>
                <c:pt idx="23">
                  <c:v>418.22893354288749</c:v>
                </c:pt>
                <c:pt idx="24">
                  <c:v>389.41579984296192</c:v>
                </c:pt>
                <c:pt idx="25">
                  <c:v>395.11296445462705</c:v>
                </c:pt>
                <c:pt idx="26">
                  <c:v>395.9332271482632</c:v>
                </c:pt>
                <c:pt idx="27">
                  <c:v>407.27888550472244</c:v>
                </c:pt>
                <c:pt idx="28">
                  <c:v>404.23337742433682</c:v>
                </c:pt>
                <c:pt idx="29">
                  <c:v>401.64712096421141</c:v>
                </c:pt>
                <c:pt idx="30">
                  <c:v>383.5588717039256</c:v>
                </c:pt>
                <c:pt idx="31">
                  <c:v>388.90458685656847</c:v>
                </c:pt>
                <c:pt idx="32">
                  <c:v>395.45641743967315</c:v>
                </c:pt>
                <c:pt idx="33">
                  <c:v>395.79475032001665</c:v>
                </c:pt>
                <c:pt idx="34">
                  <c:v>407.82586699894603</c:v>
                </c:pt>
                <c:pt idx="35">
                  <c:v>362.30177532386978</c:v>
                </c:pt>
                <c:pt idx="36">
                  <c:v>388.16885686818182</c:v>
                </c:pt>
                <c:pt idx="37">
                  <c:v>393.43377299644885</c:v>
                </c:pt>
                <c:pt idx="38">
                  <c:v>397.98099691695063</c:v>
                </c:pt>
                <c:pt idx="39">
                  <c:v>424.18723922915842</c:v>
                </c:pt>
                <c:pt idx="40">
                  <c:v>390.57189476576002</c:v>
                </c:pt>
                <c:pt idx="41">
                  <c:v>374.110603547945</c:v>
                </c:pt>
                <c:pt idx="42">
                  <c:v>378.04112453886506</c:v>
                </c:pt>
                <c:pt idx="43">
                  <c:v>353.06846091462791</c:v>
                </c:pt>
                <c:pt idx="44">
                  <c:v>405.38071082297768</c:v>
                </c:pt>
                <c:pt idx="45">
                  <c:v>374.44755770689289</c:v>
                </c:pt>
                <c:pt idx="46">
                  <c:v>374.03369060279999</c:v>
                </c:pt>
                <c:pt idx="47">
                  <c:v>357.98686974190639</c:v>
                </c:pt>
                <c:pt idx="48">
                  <c:v>363.61462390869502</c:v>
                </c:pt>
                <c:pt idx="49">
                  <c:v>378.79078949737527</c:v>
                </c:pt>
                <c:pt idx="50">
                  <c:v>374.5892828363659</c:v>
                </c:pt>
                <c:pt idx="51">
                  <c:v>363.96192278015008</c:v>
                </c:pt>
                <c:pt idx="52">
                  <c:v>361.30741961491913</c:v>
                </c:pt>
                <c:pt idx="53">
                  <c:v>387.58494148087919</c:v>
                </c:pt>
                <c:pt idx="54">
                  <c:v>380.88806685574855</c:v>
                </c:pt>
                <c:pt idx="55">
                  <c:v>353.6793274208278</c:v>
                </c:pt>
                <c:pt idx="56">
                  <c:v>375.18747916595839</c:v>
                </c:pt>
                <c:pt idx="57">
                  <c:v>357.94232328634195</c:v>
                </c:pt>
                <c:pt idx="58">
                  <c:v>365.24485776752033</c:v>
                </c:pt>
                <c:pt idx="59">
                  <c:v>384.35509683857492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2-48E8-BC5C-F6556937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09231"/>
        <c:axId val="825553407"/>
      </c:scatterChart>
      <c:valAx>
        <c:axId val="82850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3407"/>
        <c:crosses val="autoZero"/>
        <c:crossBetween val="midCat"/>
      </c:valAx>
      <c:valAx>
        <c:axId val="82555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0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65</xdr:row>
      <xdr:rowOff>0</xdr:rowOff>
    </xdr:from>
    <xdr:to>
      <xdr:col>21</xdr:col>
      <xdr:colOff>533400</xdr:colOff>
      <xdr:row>79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F9DEB-B573-436E-92D6-577BC8AB1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62" totalsRowCount="1">
  <autoFilter ref="A1:U61" xr:uid="{00000000-0009-0000-0100-000001000000}"/>
  <tableColumns count="21">
    <tableColumn id="1" xr3:uid="{00000000-0010-0000-0000-000001000000}" name="form_id" totalsRowLabel="Total"/>
    <tableColumn id="2" xr3:uid="{00000000-0010-0000-0000-000002000000}" name="form_name"/>
    <tableColumn id="3" xr3:uid="{00000000-0010-0000-0000-000003000000}" name="form_status"/>
    <tableColumn id="4" xr3:uid="{00000000-0010-0000-0000-000004000000}" name="PCAT_Gee-pt/g-c3n4"/>
    <tableColumn id="5" xr3:uid="{00000000-0010-0000-0000-000005000000}" name="Triethanolamine (5%)"/>
    <tableColumn id="6" xr3:uid="{00000000-0010-0000-0000-000006000000}" name="Acid Red 87 (1g/L)"/>
    <tableColumn id="7" xr3:uid="{00000000-0010-0000-0000-000007000000}" name="form_datetime" dataDxfId="1"/>
    <tableColumn id="8" xr3:uid="{00000000-0010-0000-0000-000008000000}" name="sample_name"/>
    <tableColumn id="9" xr3:uid="{00000000-0010-0000-0000-000009000000}" name="Baratron Avg"/>
    <tableColumn id="10" xr3:uid="{00000000-0010-0000-0000-00000A000000}" name="calc % N2 Avg"/>
    <tableColumn id="11" xr3:uid="{00000000-0010-0000-0000-00000B000000}" name="calc % H2 Avg"/>
    <tableColumn id="12" xr3:uid="{00000000-0010-0000-0000-00000C000000}" name="calc % H2 2STD"/>
    <tableColumn id="13" xr3:uid="{00000000-0010-0000-0000-00000D000000}" name="calc % H2 umol"/>
    <tableColumn id="14" xr3:uid="{00000000-0010-0000-0000-00000E000000}" name="calc % H2 umol/h"/>
    <tableColumn id="21" xr3:uid="{00000000-0010-0000-0000-000015000000}" name="h2 umol/hg" totalsRowFunction="stdDev" dataDxfId="0">
      <calculatedColumnFormula>Table1[[#This Row],[calc % H2 umol/h]]/Table1[[#This Row],[PCAT_Gee-pt/g-c3n4]]</calculatedColumnFormula>
    </tableColumn>
    <tableColumn id="15" xr3:uid="{00000000-0010-0000-0000-00000F000000}" name="calc % O2 Avg"/>
    <tableColumn id="16" xr3:uid="{00000000-0010-0000-0000-000010000000}" name="calc % O2 2STD"/>
    <tableColumn id="17" xr3:uid="{00000000-0010-0000-0000-000011000000}" name="calc % O2 umol"/>
    <tableColumn id="18" xr3:uid="{00000000-0010-0000-0000-000012000000}" name="calc % O2 umol/h"/>
    <tableColumn id="19" xr3:uid="{00000000-0010-0000-0000-000013000000}" name="calc % Ar Avg"/>
    <tableColumn id="20" xr3:uid="{00000000-0010-0000-0000-000014000000}" name="calc % CO2 Avg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tabSelected="1" workbookViewId="0">
      <selection activeCell="C12" sqref="C12"/>
    </sheetView>
  </sheetViews>
  <sheetFormatPr defaultRowHeight="15" x14ac:dyDescent="0.25"/>
  <cols>
    <col min="1" max="1" width="10.140625" customWidth="1"/>
    <col min="2" max="2" width="36.140625" customWidth="1"/>
    <col min="3" max="3" width="13.7109375" customWidth="1"/>
    <col min="4" max="4" width="21.5703125" customWidth="1"/>
    <col min="5" max="5" width="22.28515625" customWidth="1"/>
    <col min="6" max="6" width="18.85546875" customWidth="1"/>
    <col min="7" max="7" width="16.85546875" bestFit="1" customWidth="1"/>
    <col min="8" max="8" width="15.5703125" customWidth="1"/>
    <col min="9" max="9" width="14.42578125" customWidth="1"/>
    <col min="10" max="10" width="15" customWidth="1"/>
    <col min="11" max="11" width="14.85546875" customWidth="1"/>
    <col min="12" max="12" width="15.85546875" customWidth="1"/>
    <col min="13" max="13" width="16.140625" customWidth="1"/>
    <col min="14" max="15" width="18.140625" customWidth="1"/>
    <col min="16" max="16" width="15" customWidth="1"/>
    <col min="17" max="17" width="16" customWidth="1"/>
    <col min="18" max="18" width="16.28515625" customWidth="1"/>
    <col min="19" max="19" width="18.28515625" customWidth="1"/>
    <col min="20" max="20" width="14.5703125" customWidth="1"/>
    <col min="21" max="21" width="16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141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325734</v>
      </c>
      <c r="B2" t="s">
        <v>20</v>
      </c>
      <c r="C2" t="s">
        <v>21</v>
      </c>
      <c r="D2">
        <v>4.8300000000000001E-3</v>
      </c>
      <c r="E2">
        <v>4</v>
      </c>
      <c r="F2">
        <v>1</v>
      </c>
      <c r="G2" s="1">
        <v>44429.453032407408</v>
      </c>
      <c r="H2" t="s">
        <v>22</v>
      </c>
      <c r="I2">
        <v>0.66088599999999997</v>
      </c>
      <c r="J2">
        <v>96.507900177421305</v>
      </c>
      <c r="K2">
        <v>3.3725203925843399</v>
      </c>
      <c r="L2">
        <v>7.2007328962090902E-2</v>
      </c>
      <c r="M2">
        <v>9.1921881637182796</v>
      </c>
      <c r="N2">
        <v>2.2980470409295699</v>
      </c>
      <c r="O2">
        <f>Table1[[#This Row],[calc % H2 umol/h]]/Table1[[#This Row],[PCAT_Gee-pt/g-c3n4]]</f>
        <v>475.78613683842025</v>
      </c>
      <c r="P2">
        <v>4.5589699318618601E-2</v>
      </c>
      <c r="Q2">
        <v>1.02335472034347E-2</v>
      </c>
      <c r="R2">
        <v>0.124259914153684</v>
      </c>
      <c r="S2">
        <v>3.1064978538421099E-2</v>
      </c>
      <c r="T2">
        <v>4.3713225664359499E-2</v>
      </c>
      <c r="U2">
        <v>3.0276505011349999E-2</v>
      </c>
    </row>
    <row r="3" spans="1:21" x14ac:dyDescent="0.25">
      <c r="A3">
        <v>325735</v>
      </c>
      <c r="B3" t="s">
        <v>23</v>
      </c>
      <c r="C3" t="s">
        <v>21</v>
      </c>
      <c r="D3">
        <v>4.9199999999999999E-3</v>
      </c>
      <c r="E3">
        <v>4</v>
      </c>
      <c r="F3">
        <v>1</v>
      </c>
      <c r="G3" s="1">
        <v>44429.472870370373</v>
      </c>
      <c r="H3" t="s">
        <v>24</v>
      </c>
      <c r="I3">
        <v>0.66088599999999997</v>
      </c>
      <c r="J3">
        <v>96.655555473305796</v>
      </c>
      <c r="K3">
        <v>3.2322312663758401</v>
      </c>
      <c r="L3">
        <v>6.8185115831366397E-2</v>
      </c>
      <c r="M3">
        <v>8.8098141836327404</v>
      </c>
      <c r="N3">
        <v>2.2024535459081802</v>
      </c>
      <c r="O3">
        <f>Table1[[#This Row],[calc % H2 umol/h]]/Table1[[#This Row],[PCAT_Gee-pt/g-c3n4]]</f>
        <v>447.65315973743503</v>
      </c>
      <c r="P3">
        <v>3.75643793170106E-2</v>
      </c>
      <c r="Q3">
        <v>9.8825859859853604E-3</v>
      </c>
      <c r="R3">
        <v>0.10238599111053701</v>
      </c>
      <c r="S3">
        <v>2.5596497777634401E-2</v>
      </c>
      <c r="T3">
        <v>4.5790230842638398E-2</v>
      </c>
      <c r="U3">
        <v>2.88586501586372E-2</v>
      </c>
    </row>
    <row r="4" spans="1:21" x14ac:dyDescent="0.25">
      <c r="A4">
        <v>325736</v>
      </c>
      <c r="B4" t="s">
        <v>25</v>
      </c>
      <c r="C4" t="s">
        <v>21</v>
      </c>
      <c r="D4">
        <v>4.9300000000000004E-3</v>
      </c>
      <c r="E4">
        <v>4</v>
      </c>
      <c r="F4">
        <v>1</v>
      </c>
      <c r="G4" s="1">
        <v>44429.493101851855</v>
      </c>
      <c r="H4" t="s">
        <v>26</v>
      </c>
      <c r="I4">
        <v>0.64693599999999996</v>
      </c>
      <c r="J4">
        <v>96.609439646424207</v>
      </c>
      <c r="K4">
        <v>3.28091242476849</v>
      </c>
      <c r="L4">
        <v>6.2205034339412199E-2</v>
      </c>
      <c r="M4">
        <v>8.9425002213382196</v>
      </c>
      <c r="N4">
        <v>2.23562505533455</v>
      </c>
      <c r="O4">
        <f>Table1[[#This Row],[calc % H2 umol/h]]/Table1[[#This Row],[PCAT_Gee-pt/g-c3n4]]</f>
        <v>453.47364205568965</v>
      </c>
      <c r="P4">
        <v>3.3515378851224902E-2</v>
      </c>
      <c r="Q4">
        <v>1.0095169953576099E-2</v>
      </c>
      <c r="R4">
        <v>9.1349979515671295E-2</v>
      </c>
      <c r="S4">
        <v>2.28374948789178E-2</v>
      </c>
      <c r="T4">
        <v>4.71793985718112E-2</v>
      </c>
      <c r="U4">
        <v>2.8953151384231501E-2</v>
      </c>
    </row>
    <row r="5" spans="1:21" x14ac:dyDescent="0.25">
      <c r="A5">
        <v>325737</v>
      </c>
      <c r="B5" t="s">
        <v>27</v>
      </c>
      <c r="C5" t="s">
        <v>21</v>
      </c>
      <c r="D5">
        <v>4.7200000000000002E-3</v>
      </c>
      <c r="E5">
        <v>4</v>
      </c>
      <c r="F5">
        <v>1</v>
      </c>
      <c r="G5" s="1">
        <v>44429.513414351852</v>
      </c>
      <c r="H5" t="s">
        <v>28</v>
      </c>
      <c r="I5">
        <v>0.65812599999999999</v>
      </c>
      <c r="J5">
        <v>96.716625370138999</v>
      </c>
      <c r="K5">
        <v>3.1777768852969701</v>
      </c>
      <c r="L5">
        <v>6.3003133980777296E-2</v>
      </c>
      <c r="M5">
        <v>8.6613925704331596</v>
      </c>
      <c r="N5">
        <v>2.1653481426082899</v>
      </c>
      <c r="O5">
        <f>Table1[[#This Row],[calc % H2 umol/h]]/Table1[[#This Row],[PCAT_Gee-pt/g-c3n4]]</f>
        <v>458.76019970514614</v>
      </c>
      <c r="P5">
        <v>3.1366451732011601E-2</v>
      </c>
      <c r="Q5">
        <v>1.00424872363644E-2</v>
      </c>
      <c r="R5">
        <v>8.5492834078282801E-2</v>
      </c>
      <c r="S5">
        <v>2.13732085195707E-2</v>
      </c>
      <c r="T5">
        <v>4.6160824239286503E-2</v>
      </c>
      <c r="U5">
        <v>2.8070468592719101E-2</v>
      </c>
    </row>
    <row r="6" spans="1:21" x14ac:dyDescent="0.25">
      <c r="A6">
        <v>325738</v>
      </c>
      <c r="B6" t="s">
        <v>29</v>
      </c>
      <c r="C6" t="s">
        <v>21</v>
      </c>
      <c r="D6">
        <v>4.8999999999999998E-3</v>
      </c>
      <c r="E6">
        <v>4</v>
      </c>
      <c r="F6">
        <v>1</v>
      </c>
      <c r="G6" s="1">
        <v>44429.533599537041</v>
      </c>
      <c r="H6" t="s">
        <v>30</v>
      </c>
      <c r="I6">
        <v>0.65532100000000004</v>
      </c>
      <c r="J6">
        <v>96.802292304015495</v>
      </c>
      <c r="K6">
        <v>3.0923237287261398</v>
      </c>
      <c r="L6">
        <v>5.5784586534041898E-2</v>
      </c>
      <c r="M6">
        <v>8.4284802665935903</v>
      </c>
      <c r="N6">
        <v>2.10712006664839</v>
      </c>
      <c r="O6">
        <f>Table1[[#This Row],[calc % H2 umol/h]]/Table1[[#This Row],[PCAT_Gee-pt/g-c3n4]]</f>
        <v>430.02450339763061</v>
      </c>
      <c r="P6">
        <v>2.9963110967678699E-2</v>
      </c>
      <c r="Q6">
        <v>9.9444604887100104E-3</v>
      </c>
      <c r="R6">
        <v>8.16678691078917E-2</v>
      </c>
      <c r="S6">
        <v>2.0416967276972901E-2</v>
      </c>
      <c r="T6">
        <v>4.7472403830884601E-2</v>
      </c>
      <c r="U6">
        <v>2.7948452459750701E-2</v>
      </c>
    </row>
    <row r="7" spans="1:21" x14ac:dyDescent="0.25">
      <c r="A7">
        <v>325739</v>
      </c>
      <c r="B7" t="s">
        <v>31</v>
      </c>
      <c r="C7" t="s">
        <v>21</v>
      </c>
      <c r="D7">
        <v>4.8500000000000001E-3</v>
      </c>
      <c r="E7">
        <v>4</v>
      </c>
      <c r="F7">
        <v>1</v>
      </c>
      <c r="G7" s="1">
        <v>44429.55400462963</v>
      </c>
      <c r="H7" t="s">
        <v>32</v>
      </c>
      <c r="I7">
        <v>0.65880099999999997</v>
      </c>
      <c r="J7">
        <v>96.754039230557197</v>
      </c>
      <c r="K7">
        <v>3.1425723888691599</v>
      </c>
      <c r="L7">
        <v>5.7608185103611001E-2</v>
      </c>
      <c r="M7">
        <v>8.5654387087204302</v>
      </c>
      <c r="N7">
        <v>2.1413596771801</v>
      </c>
      <c r="O7">
        <f>Table1[[#This Row],[calc % H2 umol/h]]/Table1[[#This Row],[PCAT_Gee-pt/g-c3n4]]</f>
        <v>441.51745921239171</v>
      </c>
      <c r="P7">
        <v>2.9007680851072699E-2</v>
      </c>
      <c r="Q7">
        <v>8.7193827381375696E-3</v>
      </c>
      <c r="R7">
        <v>7.9063735585545206E-2</v>
      </c>
      <c r="S7">
        <v>1.9765933896386301E-2</v>
      </c>
      <c r="T7">
        <v>4.6788540114357902E-2</v>
      </c>
      <c r="U7">
        <v>2.7592159608146399E-2</v>
      </c>
    </row>
    <row r="8" spans="1:21" x14ac:dyDescent="0.25">
      <c r="A8">
        <v>325740</v>
      </c>
      <c r="B8" t="s">
        <v>33</v>
      </c>
      <c r="C8" t="s">
        <v>21</v>
      </c>
      <c r="D8">
        <v>5.0200000000000002E-3</v>
      </c>
      <c r="E8">
        <v>4</v>
      </c>
      <c r="F8">
        <v>1</v>
      </c>
      <c r="G8" s="1">
        <v>44429.574479166666</v>
      </c>
      <c r="H8" t="s">
        <v>34</v>
      </c>
      <c r="I8">
        <v>0.65812599999999999</v>
      </c>
      <c r="J8">
        <v>96.792790708781098</v>
      </c>
      <c r="K8">
        <v>3.1048698313591698</v>
      </c>
      <c r="L8">
        <v>6.1068492908221202E-2</v>
      </c>
      <c r="M8">
        <v>8.4626760972185799</v>
      </c>
      <c r="N8">
        <v>2.1156690243046401</v>
      </c>
      <c r="O8">
        <f>Table1[[#This Row],[calc % H2 umol/h]]/Table1[[#This Row],[PCAT_Gee-pt/g-c3n4]]</f>
        <v>421.44801280968926</v>
      </c>
      <c r="P8">
        <v>2.8148385048014E-2</v>
      </c>
      <c r="Q8">
        <v>9.2325404681477506E-3</v>
      </c>
      <c r="R8">
        <v>7.6721627076023202E-2</v>
      </c>
      <c r="S8">
        <v>1.9180406769005801E-2</v>
      </c>
      <c r="T8">
        <v>4.7403195723603297E-2</v>
      </c>
      <c r="U8">
        <v>2.6787879088035201E-2</v>
      </c>
    </row>
    <row r="9" spans="1:21" x14ac:dyDescent="0.25">
      <c r="A9">
        <v>325741</v>
      </c>
      <c r="B9" t="s">
        <v>35</v>
      </c>
      <c r="C9" t="s">
        <v>21</v>
      </c>
      <c r="D9">
        <v>4.8500000000000001E-3</v>
      </c>
      <c r="E9">
        <v>4</v>
      </c>
      <c r="F9">
        <v>1</v>
      </c>
      <c r="G9" s="1">
        <v>44429.59479166667</v>
      </c>
      <c r="H9" t="s">
        <v>36</v>
      </c>
      <c r="I9">
        <v>0.65532100000000004</v>
      </c>
      <c r="J9">
        <v>96.836272779101805</v>
      </c>
      <c r="K9">
        <v>3.0625283578744602</v>
      </c>
      <c r="L9">
        <v>5.9444721895995999E-2</v>
      </c>
      <c r="M9">
        <v>8.3472695922627196</v>
      </c>
      <c r="N9">
        <v>2.0868173980656799</v>
      </c>
      <c r="O9">
        <f>Table1[[#This Row],[calc % H2 umol/h]]/Table1[[#This Row],[PCAT_Gee-pt/g-c3n4]]</f>
        <v>430.27162846715049</v>
      </c>
      <c r="P9">
        <v>2.7259789532737999E-2</v>
      </c>
      <c r="Q9">
        <v>9.1835676643835604E-3</v>
      </c>
      <c r="R9">
        <v>7.4299658866189999E-2</v>
      </c>
      <c r="S9">
        <v>1.85749147165475E-2</v>
      </c>
      <c r="T9">
        <v>4.7250529194777798E-2</v>
      </c>
      <c r="U9">
        <v>2.66885442961683E-2</v>
      </c>
    </row>
    <row r="10" spans="1:21" x14ac:dyDescent="0.25">
      <c r="A10">
        <v>325742</v>
      </c>
      <c r="B10" t="s">
        <v>37</v>
      </c>
      <c r="C10" t="s">
        <v>21</v>
      </c>
      <c r="D10">
        <v>4.7600000000000003E-3</v>
      </c>
      <c r="E10">
        <v>4</v>
      </c>
      <c r="F10">
        <v>1</v>
      </c>
      <c r="G10" s="1">
        <v>44429.615231481483</v>
      </c>
      <c r="H10" t="s">
        <v>38</v>
      </c>
      <c r="I10">
        <v>0.65532100000000004</v>
      </c>
      <c r="J10">
        <v>96.785733433228103</v>
      </c>
      <c r="K10">
        <v>3.1133278183694499</v>
      </c>
      <c r="L10">
        <v>6.5058045925323896E-2</v>
      </c>
      <c r="M10">
        <v>8.4857293034366101</v>
      </c>
      <c r="N10">
        <v>2.1214323258591499</v>
      </c>
      <c r="O10">
        <f>Table1[[#This Row],[calc % H2 umol/h]]/Table1[[#This Row],[PCAT_Gee-pt/g-c3n4]]</f>
        <v>445.6790600544432</v>
      </c>
      <c r="P10">
        <v>2.6739476719877999E-2</v>
      </c>
      <c r="Q10">
        <v>8.8827316344118196E-3</v>
      </c>
      <c r="R10">
        <v>7.2881487076830495E-2</v>
      </c>
      <c r="S10">
        <v>1.8220371769207599E-2</v>
      </c>
      <c r="T10">
        <v>4.6946949813774702E-2</v>
      </c>
      <c r="U10">
        <v>2.7252321868730899E-2</v>
      </c>
    </row>
    <row r="11" spans="1:21" x14ac:dyDescent="0.25">
      <c r="A11">
        <v>325743</v>
      </c>
      <c r="B11" t="s">
        <v>39</v>
      </c>
      <c r="C11" t="s">
        <v>21</v>
      </c>
      <c r="D11">
        <v>4.7999999999999996E-3</v>
      </c>
      <c r="E11">
        <v>4</v>
      </c>
      <c r="F11">
        <v>1</v>
      </c>
      <c r="G11" s="1">
        <v>44429.635613425926</v>
      </c>
      <c r="H11" t="s">
        <v>40</v>
      </c>
      <c r="I11">
        <v>0.65254599999999996</v>
      </c>
      <c r="J11">
        <v>96.795458148601696</v>
      </c>
      <c r="K11">
        <v>3.1065622092552099</v>
      </c>
      <c r="L11">
        <v>6.2019505750627597E-2</v>
      </c>
      <c r="M11">
        <v>8.4672888657873795</v>
      </c>
      <c r="N11">
        <v>2.11682221644684</v>
      </c>
      <c r="O11">
        <f>Table1[[#This Row],[calc % H2 umol/h]]/Table1[[#This Row],[PCAT_Gee-pt/g-c3n4]]</f>
        <v>441.00462842642503</v>
      </c>
      <c r="P11">
        <v>2.46263597479351E-2</v>
      </c>
      <c r="Q11">
        <v>8.7527296817276994E-3</v>
      </c>
      <c r="R11">
        <v>6.7121946271456595E-2</v>
      </c>
      <c r="S11">
        <v>1.67804865678641E-2</v>
      </c>
      <c r="T11">
        <v>4.7395930958094003E-2</v>
      </c>
      <c r="U11">
        <v>2.5957351437029E-2</v>
      </c>
    </row>
    <row r="12" spans="1:21" x14ac:dyDescent="0.25">
      <c r="A12">
        <v>325744</v>
      </c>
      <c r="B12" t="s">
        <v>41</v>
      </c>
      <c r="C12" t="s">
        <v>21</v>
      </c>
      <c r="D12">
        <v>4.8799999999999998E-3</v>
      </c>
      <c r="E12">
        <v>4</v>
      </c>
      <c r="F12">
        <v>1</v>
      </c>
      <c r="G12" s="1">
        <v>44429.656192129631</v>
      </c>
      <c r="H12" t="s">
        <v>42</v>
      </c>
      <c r="I12">
        <v>0.65532100000000004</v>
      </c>
      <c r="J12">
        <v>96.937535098134305</v>
      </c>
      <c r="K12">
        <v>2.9707187242553501</v>
      </c>
      <c r="L12">
        <v>5.5439050325734998E-2</v>
      </c>
      <c r="M12">
        <v>8.0970319867838807</v>
      </c>
      <c r="N12">
        <v>2.0242579966959702</v>
      </c>
      <c r="O12">
        <f>Table1[[#This Row],[calc % H2 umol/h]]/Table1[[#This Row],[PCAT_Gee-pt/g-c3n4]]</f>
        <v>414.80696653605946</v>
      </c>
      <c r="P12">
        <v>2.1037626078908699E-2</v>
      </c>
      <c r="Q12">
        <v>7.3388283736662502E-3</v>
      </c>
      <c r="R12">
        <v>5.7340444215101899E-2</v>
      </c>
      <c r="S12">
        <v>1.43351110537754E-2</v>
      </c>
      <c r="T12">
        <v>4.6927740763157297E-2</v>
      </c>
      <c r="U12">
        <v>2.37808107682362E-2</v>
      </c>
    </row>
    <row r="13" spans="1:21" x14ac:dyDescent="0.25">
      <c r="A13">
        <v>325745</v>
      </c>
      <c r="B13" t="s">
        <v>43</v>
      </c>
      <c r="C13" t="s">
        <v>21</v>
      </c>
      <c r="D13">
        <v>4.9500000000000004E-3</v>
      </c>
      <c r="E13">
        <v>4</v>
      </c>
      <c r="F13">
        <v>1</v>
      </c>
      <c r="G13" s="1">
        <v>44429.676585648151</v>
      </c>
      <c r="H13" t="s">
        <v>44</v>
      </c>
      <c r="I13">
        <v>0.65254599999999996</v>
      </c>
      <c r="J13">
        <v>96.886087420912901</v>
      </c>
      <c r="K13">
        <v>3.0257806640246998</v>
      </c>
      <c r="L13">
        <v>6.2659221708199403E-2</v>
      </c>
      <c r="M13">
        <v>8.2471095703418893</v>
      </c>
      <c r="N13">
        <v>2.0617773925854701</v>
      </c>
      <c r="O13">
        <f>Table1[[#This Row],[calc % H2 umol/h]]/Table1[[#This Row],[PCAT_Gee-pt/g-c3n4]]</f>
        <v>416.52068537080203</v>
      </c>
      <c r="P13">
        <v>1.8364970269200101E-2</v>
      </c>
      <c r="Q13">
        <v>7.5007439716326101E-3</v>
      </c>
      <c r="R13">
        <v>5.0055816625090302E-2</v>
      </c>
      <c r="S13">
        <v>1.2513954156272499E-2</v>
      </c>
      <c r="T13">
        <v>4.72448632537407E-2</v>
      </c>
      <c r="U13">
        <v>2.2522081539408802E-2</v>
      </c>
    </row>
    <row r="14" spans="1:21" x14ac:dyDescent="0.25">
      <c r="A14">
        <v>325746</v>
      </c>
      <c r="B14" t="s">
        <v>45</v>
      </c>
      <c r="C14" t="s">
        <v>21</v>
      </c>
      <c r="D14">
        <v>5.0299999999999997E-3</v>
      </c>
      <c r="E14">
        <v>4</v>
      </c>
      <c r="F14">
        <v>1</v>
      </c>
      <c r="G14" s="1">
        <v>44429.697106481479</v>
      </c>
      <c r="H14" t="s">
        <v>46</v>
      </c>
      <c r="I14">
        <v>0.649756</v>
      </c>
      <c r="J14">
        <v>96.905519385337598</v>
      </c>
      <c r="K14">
        <v>3.0086029126927198</v>
      </c>
      <c r="L14">
        <v>6.2439135380903697E-2</v>
      </c>
      <c r="M14">
        <v>8.2002896540501098</v>
      </c>
      <c r="N14">
        <v>2.0500724135125199</v>
      </c>
      <c r="O14">
        <f>Table1[[#This Row],[calc % H2 umol/h]]/Table1[[#This Row],[PCAT_Gee-pt/g-c3n4]]</f>
        <v>407.56906829274749</v>
      </c>
      <c r="P14">
        <v>1.6835070176460201E-2</v>
      </c>
      <c r="Q14">
        <v>6.7486707988786204E-3</v>
      </c>
      <c r="R14">
        <v>4.5885899801139503E-2</v>
      </c>
      <c r="S14">
        <v>1.1471474950284799E-2</v>
      </c>
      <c r="T14">
        <v>4.7241000338418798E-2</v>
      </c>
      <c r="U14">
        <v>2.1801631454767399E-2</v>
      </c>
    </row>
    <row r="15" spans="1:21" x14ac:dyDescent="0.25">
      <c r="A15">
        <v>325747</v>
      </c>
      <c r="B15" t="s">
        <v>47</v>
      </c>
      <c r="C15" t="s">
        <v>21</v>
      </c>
      <c r="D15">
        <v>4.7699999999999999E-3</v>
      </c>
      <c r="E15">
        <v>4</v>
      </c>
      <c r="F15">
        <v>1</v>
      </c>
      <c r="G15" s="1">
        <v>44429.718229166669</v>
      </c>
      <c r="H15" t="s">
        <v>48</v>
      </c>
      <c r="I15">
        <v>0.64693599999999996</v>
      </c>
      <c r="J15">
        <v>96.933036078743797</v>
      </c>
      <c r="K15">
        <v>2.9829185742541799</v>
      </c>
      <c r="L15">
        <v>5.7888577659115897E-2</v>
      </c>
      <c r="M15">
        <v>8.1302840664466007</v>
      </c>
      <c r="N15">
        <v>2.0325710166116502</v>
      </c>
      <c r="O15">
        <f>Table1[[#This Row],[calc % H2 umol/h]]/Table1[[#This Row],[PCAT_Gee-pt/g-c3n4]]</f>
        <v>426.11551710936061</v>
      </c>
      <c r="P15">
        <v>1.5677404606401799E-2</v>
      </c>
      <c r="Q15">
        <v>6.5889321562129901E-3</v>
      </c>
      <c r="R15">
        <v>4.2730550533560799E-2</v>
      </c>
      <c r="S15">
        <v>1.06826376333902E-2</v>
      </c>
      <c r="T15">
        <v>4.7428848435721302E-2</v>
      </c>
      <c r="U15">
        <v>2.09390939598929E-2</v>
      </c>
    </row>
    <row r="16" spans="1:21" x14ac:dyDescent="0.25">
      <c r="A16">
        <v>325748</v>
      </c>
      <c r="B16" t="s">
        <v>49</v>
      </c>
      <c r="C16" t="s">
        <v>21</v>
      </c>
      <c r="D16">
        <v>4.7499999999999999E-3</v>
      </c>
      <c r="E16">
        <v>4</v>
      </c>
      <c r="F16">
        <v>1</v>
      </c>
      <c r="G16" s="1">
        <v>44429.739502314813</v>
      </c>
      <c r="H16" t="s">
        <v>50</v>
      </c>
      <c r="I16">
        <v>0.649756</v>
      </c>
      <c r="J16">
        <v>96.928375345008106</v>
      </c>
      <c r="K16">
        <v>2.9889971540023099</v>
      </c>
      <c r="L16">
        <v>6.03336718064892E-2</v>
      </c>
      <c r="M16">
        <v>8.1468519273662299</v>
      </c>
      <c r="N16">
        <v>2.0367129818415499</v>
      </c>
      <c r="O16">
        <f>Table1[[#This Row],[calc % H2 umol/h]]/Table1[[#This Row],[PCAT_Gee-pt/g-c3n4]]</f>
        <v>428.78168038769473</v>
      </c>
      <c r="P16">
        <v>1.47786183565554E-2</v>
      </c>
      <c r="Q16">
        <v>6.0489686860430696E-3</v>
      </c>
      <c r="R16">
        <v>4.02808063168269E-2</v>
      </c>
      <c r="S16">
        <v>1.0070201579206701E-2</v>
      </c>
      <c r="T16">
        <v>4.74076442949036E-2</v>
      </c>
      <c r="U16">
        <v>2.0441238338117899E-2</v>
      </c>
    </row>
    <row r="17" spans="1:21" x14ac:dyDescent="0.25">
      <c r="A17">
        <v>325749</v>
      </c>
      <c r="B17" t="s">
        <v>51</v>
      </c>
      <c r="C17" t="s">
        <v>21</v>
      </c>
      <c r="D17">
        <v>4.9699999999999996E-3</v>
      </c>
      <c r="E17">
        <v>4</v>
      </c>
      <c r="F17">
        <v>1</v>
      </c>
      <c r="G17" s="1">
        <v>44429.760763888888</v>
      </c>
      <c r="H17" t="s">
        <v>52</v>
      </c>
      <c r="I17">
        <v>0.64419099999999996</v>
      </c>
      <c r="J17">
        <v>96.932653527826503</v>
      </c>
      <c r="K17">
        <v>2.9852323484702201</v>
      </c>
      <c r="L17">
        <v>6.00092120278716E-2</v>
      </c>
      <c r="M17">
        <v>8.1365905214079799</v>
      </c>
      <c r="N17">
        <v>2.0341476303519901</v>
      </c>
      <c r="O17">
        <f>Table1[[#This Row],[calc % H2 umol/h]]/Table1[[#This Row],[PCAT_Gee-pt/g-c3n4]]</f>
        <v>409.28523749537027</v>
      </c>
      <c r="P17">
        <v>1.47827265374101E-2</v>
      </c>
      <c r="Q17">
        <v>5.8425087810338701E-3</v>
      </c>
      <c r="R17">
        <v>4.0292003631307E-2</v>
      </c>
      <c r="S17">
        <v>1.00730009078267E-2</v>
      </c>
      <c r="T17">
        <v>4.70714357868759E-2</v>
      </c>
      <c r="U17">
        <v>2.0259961378987501E-2</v>
      </c>
    </row>
    <row r="18" spans="1:21" x14ac:dyDescent="0.25">
      <c r="A18">
        <v>325750</v>
      </c>
      <c r="B18" t="s">
        <v>53</v>
      </c>
      <c r="C18" t="s">
        <v>21</v>
      </c>
      <c r="D18">
        <v>5.6699999999999997E-3</v>
      </c>
      <c r="E18">
        <v>4</v>
      </c>
      <c r="F18">
        <v>1</v>
      </c>
      <c r="G18" s="1">
        <v>44429.781180555554</v>
      </c>
      <c r="H18" t="s">
        <v>54</v>
      </c>
      <c r="I18">
        <v>0.649756</v>
      </c>
      <c r="J18">
        <v>96.870409654661103</v>
      </c>
      <c r="K18">
        <v>3.0481186606403998</v>
      </c>
      <c r="L18">
        <v>6.3385397311031696E-2</v>
      </c>
      <c r="M18">
        <v>8.3079943224529504</v>
      </c>
      <c r="N18">
        <v>2.0769985806132301</v>
      </c>
      <c r="O18">
        <f>Table1[[#This Row],[calc % H2 umol/h]]/Table1[[#This Row],[PCAT_Gee-pt/g-c3n4]]</f>
        <v>366.313682647836</v>
      </c>
      <c r="P18">
        <v>1.4077499486785499E-2</v>
      </c>
      <c r="Q18">
        <v>5.69920162259226E-3</v>
      </c>
      <c r="R18">
        <v>3.8369827041436801E-2</v>
      </c>
      <c r="S18">
        <v>9.5924567603592192E-3</v>
      </c>
      <c r="T18">
        <v>4.7223905121857097E-2</v>
      </c>
      <c r="U18">
        <v>2.01702800897916E-2</v>
      </c>
    </row>
    <row r="19" spans="1:21" x14ac:dyDescent="0.25">
      <c r="A19">
        <v>325751</v>
      </c>
      <c r="B19" t="s">
        <v>55</v>
      </c>
      <c r="C19" t="s">
        <v>21</v>
      </c>
      <c r="D19">
        <v>4.9100000000000003E-3</v>
      </c>
      <c r="E19">
        <v>4</v>
      </c>
      <c r="F19">
        <v>1</v>
      </c>
      <c r="G19" s="1">
        <v>44429.802407407406</v>
      </c>
      <c r="H19" t="s">
        <v>56</v>
      </c>
      <c r="I19">
        <v>0.65254599999999996</v>
      </c>
      <c r="J19">
        <v>96.971205781635604</v>
      </c>
      <c r="K19">
        <v>2.94740169594058</v>
      </c>
      <c r="L19">
        <v>6.0941988253868297E-2</v>
      </c>
      <c r="M19">
        <v>8.0334787723513106</v>
      </c>
      <c r="N19">
        <v>2.0083696930878201</v>
      </c>
      <c r="O19">
        <f>Table1[[#This Row],[calc % H2 umol/h]]/Table1[[#This Row],[PCAT_Gee-pt/g-c3n4]]</f>
        <v>409.03659737022809</v>
      </c>
      <c r="P19">
        <v>1.3810372770322699E-2</v>
      </c>
      <c r="Q19">
        <v>6.2620679175014703E-3</v>
      </c>
      <c r="R19">
        <v>3.7641742773456797E-2</v>
      </c>
      <c r="S19">
        <v>9.4104356933642098E-3</v>
      </c>
      <c r="T19">
        <v>4.7070176869761102E-2</v>
      </c>
      <c r="U19">
        <v>2.0511972783677002E-2</v>
      </c>
    </row>
    <row r="20" spans="1:21" x14ac:dyDescent="0.25">
      <c r="A20">
        <v>325752</v>
      </c>
      <c r="B20" t="s">
        <v>57</v>
      </c>
      <c r="C20" t="s">
        <v>21</v>
      </c>
      <c r="D20">
        <v>4.81E-3</v>
      </c>
      <c r="E20">
        <v>4</v>
      </c>
      <c r="F20">
        <v>1</v>
      </c>
      <c r="G20" s="1">
        <v>44429.823657407411</v>
      </c>
      <c r="H20" t="s">
        <v>58</v>
      </c>
      <c r="I20">
        <v>0.64693599999999996</v>
      </c>
      <c r="J20">
        <v>96.957627455280402</v>
      </c>
      <c r="K20">
        <v>2.9610261863257299</v>
      </c>
      <c r="L20">
        <v>5.9799339552568401E-2</v>
      </c>
      <c r="M20">
        <v>8.0706138715283195</v>
      </c>
      <c r="N20">
        <v>2.0176534678820799</v>
      </c>
      <c r="O20">
        <f>Table1[[#This Row],[calc % H2 umol/h]]/Table1[[#This Row],[PCAT_Gee-pt/g-c3n4]]</f>
        <v>419.47057544325986</v>
      </c>
      <c r="P20">
        <v>1.38266396819878E-2</v>
      </c>
      <c r="Q20">
        <v>5.78252360806626E-3</v>
      </c>
      <c r="R20">
        <v>3.7686080092571898E-2</v>
      </c>
      <c r="S20">
        <v>9.4215200231429902E-3</v>
      </c>
      <c r="T20">
        <v>4.7410524998736402E-2</v>
      </c>
      <c r="U20">
        <v>2.01091937130847E-2</v>
      </c>
    </row>
    <row r="21" spans="1:21" x14ac:dyDescent="0.25">
      <c r="A21">
        <v>325753</v>
      </c>
      <c r="B21" t="s">
        <v>59</v>
      </c>
      <c r="C21" t="s">
        <v>21</v>
      </c>
      <c r="D21">
        <v>5.3499999999999997E-3</v>
      </c>
      <c r="E21">
        <v>4</v>
      </c>
      <c r="F21">
        <v>1</v>
      </c>
      <c r="G21" s="1">
        <v>44429.844733796293</v>
      </c>
      <c r="H21" t="s">
        <v>60</v>
      </c>
      <c r="I21">
        <v>0.64693599999999996</v>
      </c>
      <c r="J21">
        <v>96.955003513521802</v>
      </c>
      <c r="K21">
        <v>2.9638606593153898</v>
      </c>
      <c r="L21">
        <v>5.7482518892737401E-2</v>
      </c>
      <c r="M21">
        <v>8.0783395502590292</v>
      </c>
      <c r="N21">
        <v>2.0195848875647502</v>
      </c>
      <c r="O21">
        <f>Table1[[#This Row],[calc % H2 umol/h]]/Table1[[#This Row],[PCAT_Gee-pt/g-c3n4]]</f>
        <v>377.49250234855145</v>
      </c>
      <c r="P21">
        <v>1.36830596577608E-2</v>
      </c>
      <c r="Q21">
        <v>5.4978248373669502E-3</v>
      </c>
      <c r="R21">
        <v>3.7294736395392998E-2</v>
      </c>
      <c r="S21">
        <v>9.3236840988482599E-3</v>
      </c>
      <c r="T21">
        <v>4.7844263549952699E-2</v>
      </c>
      <c r="U21">
        <v>1.9608503955081201E-2</v>
      </c>
    </row>
    <row r="22" spans="1:21" x14ac:dyDescent="0.25">
      <c r="A22">
        <v>325754</v>
      </c>
      <c r="B22" t="s">
        <v>61</v>
      </c>
      <c r="C22" t="s">
        <v>21</v>
      </c>
      <c r="D22">
        <v>4.8700000000000002E-3</v>
      </c>
      <c r="E22">
        <v>4</v>
      </c>
      <c r="F22">
        <v>1</v>
      </c>
      <c r="G22" s="1">
        <v>44429.866053240738</v>
      </c>
      <c r="H22" t="s">
        <v>62</v>
      </c>
      <c r="I22">
        <v>0.64137100000000002</v>
      </c>
      <c r="J22">
        <v>97.0258937392815</v>
      </c>
      <c r="K22">
        <v>2.8936630141227</v>
      </c>
      <c r="L22">
        <v>6.0219304206080099E-2</v>
      </c>
      <c r="M22">
        <v>7.8870078789428204</v>
      </c>
      <c r="N22">
        <v>1.9717519697357</v>
      </c>
      <c r="O22">
        <f>Table1[[#This Row],[calc % H2 umol/h]]/Table1[[#This Row],[PCAT_Gee-pt/g-c3n4]]</f>
        <v>404.87720117776178</v>
      </c>
      <c r="P22">
        <v>1.33722800207925E-2</v>
      </c>
      <c r="Q22">
        <v>5.8656493705128597E-3</v>
      </c>
      <c r="R22">
        <v>3.6447671124343502E-2</v>
      </c>
      <c r="S22">
        <v>9.1119177810858702E-3</v>
      </c>
      <c r="T22">
        <v>4.7421920327223102E-2</v>
      </c>
      <c r="U22">
        <v>1.96490462477374E-2</v>
      </c>
    </row>
    <row r="23" spans="1:21" x14ac:dyDescent="0.25">
      <c r="A23">
        <v>325755</v>
      </c>
      <c r="B23" t="s">
        <v>63</v>
      </c>
      <c r="C23" t="s">
        <v>21</v>
      </c>
      <c r="D23">
        <v>5.0800000000000003E-3</v>
      </c>
      <c r="E23">
        <v>4</v>
      </c>
      <c r="F23">
        <v>1</v>
      </c>
      <c r="G23" s="1">
        <v>44429.886423611111</v>
      </c>
      <c r="H23" t="s">
        <v>64</v>
      </c>
      <c r="I23">
        <v>0.63859600000000005</v>
      </c>
      <c r="J23">
        <v>97.013398383249594</v>
      </c>
      <c r="K23">
        <v>2.9054795162096498</v>
      </c>
      <c r="L23">
        <v>5.61732672681425E-2</v>
      </c>
      <c r="M23">
        <v>7.9192151002420799</v>
      </c>
      <c r="N23">
        <v>1.97980377506052</v>
      </c>
      <c r="O23">
        <f>Table1[[#This Row],[calc % H2 umol/h]]/Table1[[#This Row],[PCAT_Gee-pt/g-c3n4]]</f>
        <v>389.72515257096848</v>
      </c>
      <c r="P23">
        <v>1.35932802626553E-2</v>
      </c>
      <c r="Q23">
        <v>5.8071962898184198E-3</v>
      </c>
      <c r="R23">
        <v>3.7050032436048701E-2</v>
      </c>
      <c r="S23">
        <v>9.2625081090121908E-3</v>
      </c>
      <c r="T23">
        <v>4.7613518087743403E-2</v>
      </c>
      <c r="U23">
        <v>1.9915302190264599E-2</v>
      </c>
    </row>
    <row r="24" spans="1:21" x14ac:dyDescent="0.25">
      <c r="A24">
        <v>325756</v>
      </c>
      <c r="B24" t="s">
        <v>65</v>
      </c>
      <c r="C24" t="s">
        <v>21</v>
      </c>
      <c r="D24">
        <v>5.0000000000000001E-3</v>
      </c>
      <c r="E24">
        <v>4</v>
      </c>
      <c r="F24">
        <v>1</v>
      </c>
      <c r="G24" s="1">
        <v>44429.907673611109</v>
      </c>
      <c r="H24" t="s">
        <v>66</v>
      </c>
      <c r="I24">
        <v>0.649756</v>
      </c>
      <c r="J24">
        <v>97.021157550640595</v>
      </c>
      <c r="K24">
        <v>2.8990001715765401</v>
      </c>
      <c r="L24">
        <v>5.7768990704380997E-2</v>
      </c>
      <c r="M24">
        <v>7.9015549090165296</v>
      </c>
      <c r="N24">
        <v>1.97538872725413</v>
      </c>
      <c r="O24">
        <f>Table1[[#This Row],[calc % H2 umol/h]]/Table1[[#This Row],[PCAT_Gee-pt/g-c3n4]]</f>
        <v>395.077745450826</v>
      </c>
      <c r="P24">
        <v>1.31778590821185E-2</v>
      </c>
      <c r="Q24">
        <v>5.5534508593083403E-3</v>
      </c>
      <c r="R24">
        <v>3.5917754728526097E-2</v>
      </c>
      <c r="S24">
        <v>8.9794386821315398E-3</v>
      </c>
      <c r="T24">
        <v>4.7255510478130397E-2</v>
      </c>
      <c r="U24">
        <v>1.94089082226073E-2</v>
      </c>
    </row>
    <row r="25" spans="1:21" x14ac:dyDescent="0.25">
      <c r="A25">
        <v>325757</v>
      </c>
      <c r="B25" t="s">
        <v>67</v>
      </c>
      <c r="C25" t="s">
        <v>21</v>
      </c>
      <c r="D25">
        <v>4.7099999999999998E-3</v>
      </c>
      <c r="E25">
        <v>4</v>
      </c>
      <c r="F25">
        <v>1</v>
      </c>
      <c r="G25" s="1">
        <v>44429.928819444445</v>
      </c>
      <c r="H25" t="s">
        <v>68</v>
      </c>
      <c r="I25">
        <v>0.64137100000000002</v>
      </c>
      <c r="J25">
        <v>97.028879953117297</v>
      </c>
      <c r="K25">
        <v>2.8908839076472601</v>
      </c>
      <c r="L25">
        <v>5.5522236766129301E-2</v>
      </c>
      <c r="M25">
        <v>7.8794331079479996</v>
      </c>
      <c r="N25">
        <v>1.9698582769869999</v>
      </c>
      <c r="O25">
        <f>Table1[[#This Row],[calc % H2 umol/h]]/Table1[[#This Row],[PCAT_Gee-pt/g-c3n4]]</f>
        <v>418.22893354288749</v>
      </c>
      <c r="P25">
        <v>1.32521896041307E-2</v>
      </c>
      <c r="Q25">
        <v>5.5805737998582501E-3</v>
      </c>
      <c r="R25">
        <v>3.61203510259855E-2</v>
      </c>
      <c r="S25">
        <v>9.0300877564963803E-3</v>
      </c>
      <c r="T25">
        <v>4.7190422262116498E-2</v>
      </c>
      <c r="U25">
        <v>1.9793527369159299E-2</v>
      </c>
    </row>
    <row r="26" spans="1:21" x14ac:dyDescent="0.25">
      <c r="A26">
        <v>325758</v>
      </c>
      <c r="B26" t="s">
        <v>69</v>
      </c>
      <c r="C26" t="s">
        <v>21</v>
      </c>
      <c r="D26">
        <v>4.9899999999999996E-3</v>
      </c>
      <c r="E26">
        <v>4</v>
      </c>
      <c r="F26">
        <v>1</v>
      </c>
      <c r="G26" s="1">
        <v>44429.950046296297</v>
      </c>
      <c r="H26" t="s">
        <v>70</v>
      </c>
      <c r="I26">
        <v>0.64693599999999996</v>
      </c>
      <c r="J26">
        <v>97.068758960068095</v>
      </c>
      <c r="K26">
        <v>2.8517390579229001</v>
      </c>
      <c r="L26">
        <v>6.1485049048922602E-2</v>
      </c>
      <c r="M26">
        <v>7.7727393648655303</v>
      </c>
      <c r="N26">
        <v>1.9431848412163799</v>
      </c>
      <c r="O26">
        <f>Table1[[#This Row],[calc % H2 umol/h]]/Table1[[#This Row],[PCAT_Gee-pt/g-c3n4]]</f>
        <v>389.41579984296192</v>
      </c>
      <c r="P26">
        <v>1.2949505792627099E-2</v>
      </c>
      <c r="Q26">
        <v>5.2499480243245796E-3</v>
      </c>
      <c r="R26">
        <v>3.52953518486432E-2</v>
      </c>
      <c r="S26">
        <v>8.8238379621608104E-3</v>
      </c>
      <c r="T26">
        <v>4.7382930994886698E-2</v>
      </c>
      <c r="U26">
        <v>1.91695452213957E-2</v>
      </c>
    </row>
    <row r="27" spans="1:21" x14ac:dyDescent="0.25">
      <c r="A27">
        <v>325759</v>
      </c>
      <c r="B27" t="s">
        <v>71</v>
      </c>
      <c r="C27" t="s">
        <v>21</v>
      </c>
      <c r="D27">
        <v>4.8799999999999998E-3</v>
      </c>
      <c r="E27">
        <v>4</v>
      </c>
      <c r="F27">
        <v>1</v>
      </c>
      <c r="G27" s="1">
        <v>44429.971331018518</v>
      </c>
      <c r="H27" t="s">
        <v>72</v>
      </c>
      <c r="I27">
        <v>0.64693599999999996</v>
      </c>
      <c r="J27">
        <v>97.090171620566906</v>
      </c>
      <c r="K27">
        <v>2.8296763950307602</v>
      </c>
      <c r="L27">
        <v>5.4004848094469003E-2</v>
      </c>
      <c r="M27">
        <v>7.7126050661543299</v>
      </c>
      <c r="N27">
        <v>1.92815126653858</v>
      </c>
      <c r="O27">
        <f>Table1[[#This Row],[calc % H2 umol/h]]/Table1[[#This Row],[PCAT_Gee-pt/g-c3n4]]</f>
        <v>395.11296445462705</v>
      </c>
      <c r="P27">
        <v>1.28192094171963E-2</v>
      </c>
      <c r="Q27">
        <v>5.3582406336806403E-3</v>
      </c>
      <c r="R27">
        <v>3.49402142480984E-2</v>
      </c>
      <c r="S27">
        <v>8.7350535620246E-3</v>
      </c>
      <c r="T27">
        <v>4.7872454523746701E-2</v>
      </c>
      <c r="U27">
        <v>1.9460320461354999E-2</v>
      </c>
    </row>
    <row r="28" spans="1:21" x14ac:dyDescent="0.25">
      <c r="A28">
        <v>325760</v>
      </c>
      <c r="B28" t="s">
        <v>73</v>
      </c>
      <c r="C28" t="s">
        <v>21</v>
      </c>
      <c r="D28">
        <v>4.9399999999999999E-3</v>
      </c>
      <c r="E28">
        <v>4</v>
      </c>
      <c r="F28">
        <v>1</v>
      </c>
      <c r="G28" s="1">
        <v>44429.991793981484</v>
      </c>
      <c r="H28" t="s">
        <v>74</v>
      </c>
      <c r="I28">
        <v>0.64137100000000002</v>
      </c>
      <c r="J28">
        <v>97.049961627130401</v>
      </c>
      <c r="K28">
        <v>2.87041419207348</v>
      </c>
      <c r="L28">
        <v>5.6223637200650503E-2</v>
      </c>
      <c r="M28">
        <v>7.8236405684497097</v>
      </c>
      <c r="N28">
        <v>1.9559101421124201</v>
      </c>
      <c r="O28">
        <f>Table1[[#This Row],[calc % H2 umol/h]]/Table1[[#This Row],[PCAT_Gee-pt/g-c3n4]]</f>
        <v>395.9332271482632</v>
      </c>
      <c r="P28">
        <v>1.3028851291860001E-2</v>
      </c>
      <c r="Q28">
        <v>5.3838529905186304E-3</v>
      </c>
      <c r="R28">
        <v>3.5511617037282603E-2</v>
      </c>
      <c r="S28">
        <v>8.8779042593206507E-3</v>
      </c>
      <c r="T28">
        <v>4.7297273629978098E-2</v>
      </c>
      <c r="U28">
        <v>1.92980558742229E-2</v>
      </c>
    </row>
    <row r="29" spans="1:21" x14ac:dyDescent="0.25">
      <c r="A29">
        <v>325761</v>
      </c>
      <c r="B29" t="s">
        <v>75</v>
      </c>
      <c r="C29" t="s">
        <v>21</v>
      </c>
      <c r="D29">
        <v>4.7200000000000002E-3</v>
      </c>
      <c r="E29">
        <v>4</v>
      </c>
      <c r="F29">
        <v>1</v>
      </c>
      <c r="G29" s="1">
        <v>44430.012164351851</v>
      </c>
      <c r="H29" t="s">
        <v>76</v>
      </c>
      <c r="I29">
        <v>0.63859600000000005</v>
      </c>
      <c r="J29">
        <v>97.099277400439505</v>
      </c>
      <c r="K29">
        <v>2.82117199586681</v>
      </c>
      <c r="L29">
        <v>5.8665830468994797E-2</v>
      </c>
      <c r="M29">
        <v>7.6894253583291903</v>
      </c>
      <c r="N29">
        <v>1.92235633958229</v>
      </c>
      <c r="O29">
        <f>Table1[[#This Row],[calc % H2 umol/h]]/Table1[[#This Row],[PCAT_Gee-pt/g-c3n4]]</f>
        <v>407.27888550472244</v>
      </c>
      <c r="P29">
        <v>1.2912352814344601E-2</v>
      </c>
      <c r="Q29">
        <v>5.5877387820129796E-3</v>
      </c>
      <c r="R29">
        <v>3.5194087177874499E-2</v>
      </c>
      <c r="S29">
        <v>8.7985217944686403E-3</v>
      </c>
      <c r="T29">
        <v>4.7470893364789199E-2</v>
      </c>
      <c r="U29">
        <v>1.9167357514520401E-2</v>
      </c>
    </row>
    <row r="30" spans="1:21" x14ac:dyDescent="0.25">
      <c r="A30">
        <v>325762</v>
      </c>
      <c r="B30" t="s">
        <v>77</v>
      </c>
      <c r="C30" t="s">
        <v>21</v>
      </c>
      <c r="D30">
        <v>4.7800000000000004E-3</v>
      </c>
      <c r="E30">
        <v>4</v>
      </c>
      <c r="F30">
        <v>1</v>
      </c>
      <c r="G30" s="1">
        <v>44430.033310185187</v>
      </c>
      <c r="H30" t="s">
        <v>78</v>
      </c>
      <c r="I30">
        <v>0.64693599999999996</v>
      </c>
      <c r="J30">
        <v>97.085027233245796</v>
      </c>
      <c r="K30">
        <v>2.8356703146852298</v>
      </c>
      <c r="L30">
        <v>5.9990577468417003E-2</v>
      </c>
      <c r="M30">
        <v>7.7289421763533399</v>
      </c>
      <c r="N30">
        <v>1.9322355440883301</v>
      </c>
      <c r="O30">
        <f>Table1[[#This Row],[calc % H2 umol/h]]/Table1[[#This Row],[PCAT_Gee-pt/g-c3n4]]</f>
        <v>404.23337742433682</v>
      </c>
      <c r="P30">
        <v>1.2901524621037899E-2</v>
      </c>
      <c r="Q30">
        <v>5.6726817205635504E-3</v>
      </c>
      <c r="R30">
        <v>3.5164573704637499E-2</v>
      </c>
      <c r="S30">
        <v>8.7911434261593799E-3</v>
      </c>
      <c r="T30">
        <v>4.7267081346440601E-2</v>
      </c>
      <c r="U30">
        <v>1.9133846101414699E-2</v>
      </c>
    </row>
    <row r="31" spans="1:21" x14ac:dyDescent="0.25">
      <c r="A31">
        <v>325763</v>
      </c>
      <c r="B31" t="s">
        <v>79</v>
      </c>
      <c r="C31" t="s">
        <v>21</v>
      </c>
      <c r="D31">
        <v>4.9199999999999999E-3</v>
      </c>
      <c r="E31">
        <v>4</v>
      </c>
      <c r="F31">
        <v>1</v>
      </c>
      <c r="G31" s="1">
        <v>44430.053749999999</v>
      </c>
      <c r="H31" t="s">
        <v>80</v>
      </c>
      <c r="I31">
        <v>0.63577600000000001</v>
      </c>
      <c r="J31">
        <v>97.020302947021094</v>
      </c>
      <c r="K31">
        <v>2.9000496348374201</v>
      </c>
      <c r="L31">
        <v>5.7961216216087498E-2</v>
      </c>
      <c r="M31">
        <v>7.90441534057571</v>
      </c>
      <c r="N31">
        <v>1.97610383514392</v>
      </c>
      <c r="O31">
        <f>Table1[[#This Row],[calc % H2 umol/h]]/Table1[[#This Row],[PCAT_Gee-pt/g-c3n4]]</f>
        <v>401.64712096421141</v>
      </c>
      <c r="P31">
        <v>1.2749825512731801E-2</v>
      </c>
      <c r="Q31">
        <v>5.3861903158977601E-3</v>
      </c>
      <c r="R31">
        <v>3.4751100519750402E-2</v>
      </c>
      <c r="S31">
        <v>8.6877751299376006E-3</v>
      </c>
      <c r="T31">
        <v>4.7403649933096502E-2</v>
      </c>
      <c r="U31">
        <v>1.9493942695587501E-2</v>
      </c>
    </row>
    <row r="32" spans="1:21" x14ac:dyDescent="0.25">
      <c r="A32">
        <v>325764</v>
      </c>
      <c r="B32" t="s">
        <v>81</v>
      </c>
      <c r="C32" t="s">
        <v>21</v>
      </c>
      <c r="D32">
        <v>4.9699999999999996E-3</v>
      </c>
      <c r="E32">
        <v>4</v>
      </c>
      <c r="F32">
        <v>1</v>
      </c>
      <c r="G32" s="1">
        <v>44430.075185185182</v>
      </c>
      <c r="H32" t="s">
        <v>82</v>
      </c>
      <c r="I32">
        <v>0.64419099999999996</v>
      </c>
      <c r="J32">
        <v>97.121949518141307</v>
      </c>
      <c r="K32">
        <v>2.7975901558537202</v>
      </c>
      <c r="L32">
        <v>5.1637221380146398E-2</v>
      </c>
      <c r="M32">
        <v>7.6251503694740697</v>
      </c>
      <c r="N32">
        <v>1.9062875923685101</v>
      </c>
      <c r="O32">
        <f>Table1[[#This Row],[calc % H2 umol/h]]/Table1[[#This Row],[PCAT_Gee-pt/g-c3n4]]</f>
        <v>383.5588717039256</v>
      </c>
      <c r="P32">
        <v>1.32479937406478E-2</v>
      </c>
      <c r="Q32">
        <v>5.3991772423966104E-3</v>
      </c>
      <c r="R32">
        <v>3.6108914722522797E-2</v>
      </c>
      <c r="S32">
        <v>9.0272286806306994E-3</v>
      </c>
      <c r="T32">
        <v>4.7532939140728897E-2</v>
      </c>
      <c r="U32">
        <v>1.9679393123523702E-2</v>
      </c>
    </row>
    <row r="33" spans="1:21" x14ac:dyDescent="0.25">
      <c r="A33">
        <v>325765</v>
      </c>
      <c r="B33" t="s">
        <v>83</v>
      </c>
      <c r="C33" t="s">
        <v>21</v>
      </c>
      <c r="D33">
        <v>4.8900000000000002E-3</v>
      </c>
      <c r="E33">
        <v>4</v>
      </c>
      <c r="F33">
        <v>1</v>
      </c>
      <c r="G33" s="1">
        <v>44430.095578703702</v>
      </c>
      <c r="H33" t="s">
        <v>84</v>
      </c>
      <c r="I33">
        <v>0.64137100000000002</v>
      </c>
      <c r="J33">
        <v>97.130126509092904</v>
      </c>
      <c r="K33">
        <v>2.7909213275411</v>
      </c>
      <c r="L33">
        <v>5.35272236437771E-2</v>
      </c>
      <c r="M33">
        <v>7.6069737189144897</v>
      </c>
      <c r="N33">
        <v>1.90174342972862</v>
      </c>
      <c r="O33">
        <f>Table1[[#This Row],[calc % H2 umol/h]]/Table1[[#This Row],[PCAT_Gee-pt/g-c3n4]]</f>
        <v>388.90458685656847</v>
      </c>
      <c r="P33">
        <v>1.26845722038996E-2</v>
      </c>
      <c r="Q33">
        <v>5.2235356744888498E-3</v>
      </c>
      <c r="R33">
        <v>3.4573245199910202E-2</v>
      </c>
      <c r="S33">
        <v>8.6433112999775592E-3</v>
      </c>
      <c r="T33">
        <v>4.6862563607764599E-2</v>
      </c>
      <c r="U33">
        <v>1.9405027554269001E-2</v>
      </c>
    </row>
    <row r="34" spans="1:21" x14ac:dyDescent="0.25">
      <c r="A34">
        <v>325766</v>
      </c>
      <c r="B34" t="s">
        <v>85</v>
      </c>
      <c r="C34" t="s">
        <v>21</v>
      </c>
      <c r="D34">
        <v>4.6499999999999996E-3</v>
      </c>
      <c r="E34">
        <v>4</v>
      </c>
      <c r="F34">
        <v>1</v>
      </c>
      <c r="G34" s="1">
        <v>44430.116828703707</v>
      </c>
      <c r="H34" t="s">
        <v>86</v>
      </c>
      <c r="I34">
        <v>0.64137100000000002</v>
      </c>
      <c r="J34">
        <v>97.221565899448606</v>
      </c>
      <c r="K34">
        <v>2.6986542743667501</v>
      </c>
      <c r="L34">
        <v>5.2039373469544598E-2</v>
      </c>
      <c r="M34">
        <v>7.35548936437793</v>
      </c>
      <c r="N34">
        <v>1.8388723410944801</v>
      </c>
      <c r="O34">
        <f>Table1[[#This Row],[calc % H2 umol/h]]/Table1[[#This Row],[PCAT_Gee-pt/g-c3n4]]</f>
        <v>395.45641743967315</v>
      </c>
      <c r="P34">
        <v>1.2815724439226199E-2</v>
      </c>
      <c r="Q34">
        <v>5.3874720206836596E-3</v>
      </c>
      <c r="R34">
        <v>3.4930715544008097E-2</v>
      </c>
      <c r="S34">
        <v>8.7326788860020207E-3</v>
      </c>
      <c r="T34">
        <v>4.7781836464614702E-2</v>
      </c>
      <c r="U34">
        <v>1.9182265280723299E-2</v>
      </c>
    </row>
    <row r="35" spans="1:21" x14ac:dyDescent="0.25">
      <c r="A35">
        <v>325767</v>
      </c>
      <c r="B35" t="s">
        <v>87</v>
      </c>
      <c r="C35" t="s">
        <v>21</v>
      </c>
      <c r="D35">
        <v>4.8199999999999996E-3</v>
      </c>
      <c r="E35">
        <v>4</v>
      </c>
      <c r="F35">
        <v>1</v>
      </c>
      <c r="G35" s="1">
        <v>44430.138009259259</v>
      </c>
      <c r="H35" t="s">
        <v>88</v>
      </c>
      <c r="I35">
        <v>0.649756</v>
      </c>
      <c r="J35">
        <v>97.121543959593694</v>
      </c>
      <c r="K35">
        <v>2.7997079968589902</v>
      </c>
      <c r="L35">
        <v>6.0825989515004203E-2</v>
      </c>
      <c r="M35">
        <v>7.6309227861699398</v>
      </c>
      <c r="N35">
        <v>1.9077306965424801</v>
      </c>
      <c r="O35">
        <f>Table1[[#This Row],[calc % H2 umol/h]]/Table1[[#This Row],[PCAT_Gee-pt/g-c3n4]]</f>
        <v>395.79475032001665</v>
      </c>
      <c r="P35">
        <v>1.2442285733287E-2</v>
      </c>
      <c r="Q35">
        <v>5.3189257225575298E-3</v>
      </c>
      <c r="R35">
        <v>3.3912865849116201E-2</v>
      </c>
      <c r="S35">
        <v>8.4782164622790694E-3</v>
      </c>
      <c r="T35">
        <v>4.7207860056635E-2</v>
      </c>
      <c r="U35">
        <v>1.9097897757297901E-2</v>
      </c>
    </row>
    <row r="36" spans="1:21" x14ac:dyDescent="0.25">
      <c r="A36">
        <v>325768</v>
      </c>
      <c r="B36" t="s">
        <v>89</v>
      </c>
      <c r="C36" t="s">
        <v>21</v>
      </c>
      <c r="D36">
        <v>5.0000000000000001E-3</v>
      </c>
      <c r="E36">
        <v>4</v>
      </c>
      <c r="F36">
        <v>1</v>
      </c>
      <c r="G36" s="1">
        <v>44430.159282407411</v>
      </c>
      <c r="H36" t="s">
        <v>90</v>
      </c>
      <c r="I36">
        <v>0.64137100000000002</v>
      </c>
      <c r="J36">
        <v>96.928888683116895</v>
      </c>
      <c r="K36">
        <v>2.9925432956345799</v>
      </c>
      <c r="L36">
        <v>6.17936351045568E-2</v>
      </c>
      <c r="M36">
        <v>8.1565173399789206</v>
      </c>
      <c r="N36">
        <v>2.0391293349947301</v>
      </c>
      <c r="O36">
        <f>Table1[[#This Row],[calc % H2 umol/h]]/Table1[[#This Row],[PCAT_Gee-pt/g-c3n4]]</f>
        <v>407.82586699894603</v>
      </c>
      <c r="P36">
        <v>1.2684963926483399E-2</v>
      </c>
      <c r="Q36">
        <v>5.0230145936943698E-3</v>
      </c>
      <c r="R36">
        <v>3.4574312884395102E-2</v>
      </c>
      <c r="S36">
        <v>8.6435782210987806E-3</v>
      </c>
      <c r="T36">
        <v>4.6798256708173301E-2</v>
      </c>
      <c r="U36">
        <v>1.90848006138685E-2</v>
      </c>
    </row>
    <row r="37" spans="1:21" x14ac:dyDescent="0.25">
      <c r="A37">
        <v>325769</v>
      </c>
      <c r="B37" t="s">
        <v>91</v>
      </c>
      <c r="C37" t="s">
        <v>21</v>
      </c>
      <c r="D37">
        <v>4.9899999999999996E-3</v>
      </c>
      <c r="E37">
        <v>4</v>
      </c>
      <c r="F37">
        <v>1</v>
      </c>
      <c r="G37" s="1">
        <v>44430.180671296293</v>
      </c>
      <c r="H37" t="s">
        <v>92</v>
      </c>
      <c r="I37">
        <v>0.64137100000000002</v>
      </c>
      <c r="J37">
        <v>97.267551015160805</v>
      </c>
      <c r="K37">
        <v>2.6531797730408999</v>
      </c>
      <c r="L37">
        <v>5.0402864974438501E-2</v>
      </c>
      <c r="M37">
        <v>7.2315434354644701</v>
      </c>
      <c r="N37">
        <v>1.80788585886611</v>
      </c>
      <c r="O37">
        <f>Table1[[#This Row],[calc % H2 umol/h]]/Table1[[#This Row],[PCAT_Gee-pt/g-c3n4]]</f>
        <v>362.30177532386978</v>
      </c>
      <c r="P37">
        <v>1.26830632374519E-2</v>
      </c>
      <c r="Q37">
        <v>5.3301987929595196E-3</v>
      </c>
      <c r="R37">
        <v>3.4569132340118401E-2</v>
      </c>
      <c r="S37">
        <v>8.6422830850296003E-3</v>
      </c>
      <c r="T37">
        <v>4.7155305766813101E-2</v>
      </c>
      <c r="U37">
        <v>1.9430842794006701E-2</v>
      </c>
    </row>
    <row r="38" spans="1:21" x14ac:dyDescent="0.25">
      <c r="A38">
        <v>325770</v>
      </c>
      <c r="B38" t="s">
        <v>93</v>
      </c>
      <c r="C38" t="s">
        <v>21</v>
      </c>
      <c r="D38">
        <v>4.8399999999999997E-3</v>
      </c>
      <c r="E38">
        <v>4</v>
      </c>
      <c r="F38">
        <v>1</v>
      </c>
      <c r="G38" s="1">
        <v>44430.201018518521</v>
      </c>
      <c r="H38" t="s">
        <v>94</v>
      </c>
      <c r="I38">
        <v>0.63859600000000005</v>
      </c>
      <c r="J38">
        <v>97.163798268645493</v>
      </c>
      <c r="K38">
        <v>2.7571584189672902</v>
      </c>
      <c r="L38">
        <v>5.20444021485248E-2</v>
      </c>
      <c r="M38">
        <v>7.5149490689680203</v>
      </c>
      <c r="N38">
        <v>1.878737267242</v>
      </c>
      <c r="O38">
        <f>Table1[[#This Row],[calc % H2 umol/h]]/Table1[[#This Row],[PCAT_Gee-pt/g-c3n4]]</f>
        <v>388.16885686818182</v>
      </c>
      <c r="P38">
        <v>1.2856839814693599E-2</v>
      </c>
      <c r="Q38">
        <v>5.3597022688204E-3</v>
      </c>
      <c r="R38">
        <v>3.5042780179273099E-2</v>
      </c>
      <c r="S38">
        <v>8.7606950448182903E-3</v>
      </c>
      <c r="T38">
        <v>4.7025371400895001E-2</v>
      </c>
      <c r="U38">
        <v>1.9161101171576898E-2</v>
      </c>
    </row>
    <row r="39" spans="1:21" x14ac:dyDescent="0.25">
      <c r="A39">
        <v>325771</v>
      </c>
      <c r="B39" t="s">
        <v>95</v>
      </c>
      <c r="C39" t="s">
        <v>21</v>
      </c>
      <c r="D39">
        <v>4.79E-3</v>
      </c>
      <c r="E39">
        <v>4</v>
      </c>
      <c r="F39">
        <v>1</v>
      </c>
      <c r="G39" s="1">
        <v>44430.222291666665</v>
      </c>
      <c r="H39" t="s">
        <v>96</v>
      </c>
      <c r="I39">
        <v>0.63303100000000001</v>
      </c>
      <c r="J39">
        <v>97.155470878837903</v>
      </c>
      <c r="K39">
        <v>2.7656856804379002</v>
      </c>
      <c r="L39">
        <v>5.2190801298707797E-2</v>
      </c>
      <c r="M39">
        <v>7.53819109061196</v>
      </c>
      <c r="N39">
        <v>1.88454777265299</v>
      </c>
      <c r="O39">
        <f>Table1[[#This Row],[calc % H2 umol/h]]/Table1[[#This Row],[PCAT_Gee-pt/g-c3n4]]</f>
        <v>393.43377299644885</v>
      </c>
      <c r="P39">
        <v>1.29158171181001E-2</v>
      </c>
      <c r="Q39">
        <v>5.0431361822452303E-3</v>
      </c>
      <c r="R39">
        <v>3.5203529532040097E-2</v>
      </c>
      <c r="S39">
        <v>8.8008823830100294E-3</v>
      </c>
      <c r="T39">
        <v>4.7036282749191097E-2</v>
      </c>
      <c r="U39">
        <v>1.8891340856849698E-2</v>
      </c>
    </row>
    <row r="40" spans="1:21" x14ac:dyDescent="0.25">
      <c r="A40">
        <v>325772</v>
      </c>
      <c r="B40" t="s">
        <v>97</v>
      </c>
      <c r="C40" t="s">
        <v>21</v>
      </c>
      <c r="D40">
        <v>4.8599999999999997E-3</v>
      </c>
      <c r="E40">
        <v>4</v>
      </c>
      <c r="F40">
        <v>1</v>
      </c>
      <c r="G40" s="1">
        <v>44430.243449074071</v>
      </c>
      <c r="H40" t="s">
        <v>98</v>
      </c>
      <c r="I40">
        <v>0.63859600000000005</v>
      </c>
      <c r="J40">
        <v>97.083397773698195</v>
      </c>
      <c r="K40">
        <v>2.8385351386296298</v>
      </c>
      <c r="L40">
        <v>5.7922786215777601E-2</v>
      </c>
      <c r="M40">
        <v>7.7367505800655296</v>
      </c>
      <c r="N40">
        <v>1.93418764501638</v>
      </c>
      <c r="O40">
        <f>Table1[[#This Row],[calc % H2 umol/h]]/Table1[[#This Row],[PCAT_Gee-pt/g-c3n4]]</f>
        <v>397.98099691695063</v>
      </c>
      <c r="P40">
        <v>1.24249341629088E-2</v>
      </c>
      <c r="Q40">
        <v>5.7410391281477796E-3</v>
      </c>
      <c r="R40">
        <v>3.3865572169231299E-2</v>
      </c>
      <c r="S40">
        <v>8.46639304230783E-3</v>
      </c>
      <c r="T40">
        <v>4.65735640463074E-2</v>
      </c>
      <c r="U40">
        <v>1.9068589462953301E-2</v>
      </c>
    </row>
    <row r="41" spans="1:21" x14ac:dyDescent="0.25">
      <c r="A41">
        <v>325773</v>
      </c>
      <c r="B41" t="s">
        <v>99</v>
      </c>
      <c r="C41" t="s">
        <v>21</v>
      </c>
      <c r="D41">
        <v>4.8599999999999997E-3</v>
      </c>
      <c r="E41">
        <v>4</v>
      </c>
      <c r="F41">
        <v>1</v>
      </c>
      <c r="G41" s="1">
        <v>44430.264722222222</v>
      </c>
      <c r="H41" t="s">
        <v>100</v>
      </c>
      <c r="I41">
        <v>0.64419099999999996</v>
      </c>
      <c r="J41">
        <v>96.896902402834499</v>
      </c>
      <c r="K41">
        <v>3.02544692645594</v>
      </c>
      <c r="L41">
        <v>6.17872494456434E-2</v>
      </c>
      <c r="M41">
        <v>8.2461999306148392</v>
      </c>
      <c r="N41">
        <v>2.0615499826537098</v>
      </c>
      <c r="O41">
        <f>Table1[[#This Row],[calc % H2 umol/h]]/Table1[[#This Row],[PCAT_Gee-pt/g-c3n4]]</f>
        <v>424.18723922915842</v>
      </c>
      <c r="P41">
        <v>1.2417224853945899E-2</v>
      </c>
      <c r="Q41">
        <v>5.5355463023858999E-3</v>
      </c>
      <c r="R41">
        <v>3.3844559570240199E-2</v>
      </c>
      <c r="S41">
        <v>8.4611398925600496E-3</v>
      </c>
      <c r="T41">
        <v>4.6551270350658099E-2</v>
      </c>
      <c r="U41">
        <v>1.86821755049234E-2</v>
      </c>
    </row>
    <row r="42" spans="1:21" x14ac:dyDescent="0.25">
      <c r="A42">
        <v>325774</v>
      </c>
      <c r="B42" t="s">
        <v>101</v>
      </c>
      <c r="C42" t="s">
        <v>21</v>
      </c>
      <c r="D42">
        <v>5.0000000000000001E-3</v>
      </c>
      <c r="E42">
        <v>4</v>
      </c>
      <c r="F42">
        <v>1</v>
      </c>
      <c r="G42" s="1">
        <v>44430.285960648151</v>
      </c>
      <c r="H42" t="s">
        <v>102</v>
      </c>
      <c r="I42">
        <v>0.64419099999999996</v>
      </c>
      <c r="J42">
        <v>97.056392143303498</v>
      </c>
      <c r="K42">
        <v>2.8659371553486799</v>
      </c>
      <c r="L42">
        <v>5.6254447538478601E-2</v>
      </c>
      <c r="M42">
        <v>7.8114378953152004</v>
      </c>
      <c r="N42">
        <v>1.9528594738288001</v>
      </c>
      <c r="O42">
        <f>Table1[[#This Row],[calc % H2 umol/h]]/Table1[[#This Row],[PCAT_Gee-pt/g-c3n4]]</f>
        <v>390.57189476576002</v>
      </c>
      <c r="P42">
        <v>1.2309271552318E-2</v>
      </c>
      <c r="Q42">
        <v>5.1646313643642699E-3</v>
      </c>
      <c r="R42">
        <v>3.3550320560258098E-2</v>
      </c>
      <c r="S42">
        <v>8.3875801400645298E-3</v>
      </c>
      <c r="T42">
        <v>4.6824026880357097E-2</v>
      </c>
      <c r="U42">
        <v>1.8537402915111401E-2</v>
      </c>
    </row>
    <row r="43" spans="1:21" x14ac:dyDescent="0.25">
      <c r="A43">
        <v>325775</v>
      </c>
      <c r="B43" t="s">
        <v>103</v>
      </c>
      <c r="C43" t="s">
        <v>21</v>
      </c>
      <c r="D43">
        <v>4.9100000000000003E-3</v>
      </c>
      <c r="E43">
        <v>4</v>
      </c>
      <c r="F43">
        <v>1</v>
      </c>
      <c r="G43" s="1">
        <v>44430.306377314817</v>
      </c>
      <c r="H43" t="s">
        <v>104</v>
      </c>
      <c r="I43">
        <v>0.64137100000000002</v>
      </c>
      <c r="J43">
        <v>97.226863196818002</v>
      </c>
      <c r="K43">
        <v>2.69573489134158</v>
      </c>
      <c r="L43">
        <v>5.6173104216601502E-2</v>
      </c>
      <c r="M43">
        <v>7.3475322536816403</v>
      </c>
      <c r="N43">
        <v>1.8368830634204101</v>
      </c>
      <c r="O43">
        <f>Table1[[#This Row],[calc % H2 umol/h]]/Table1[[#This Row],[PCAT_Gee-pt/g-c3n4]]</f>
        <v>374.110603547945</v>
      </c>
      <c r="P43">
        <v>1.20454108169002E-2</v>
      </c>
      <c r="Q43">
        <v>5.1827594902438198E-3</v>
      </c>
      <c r="R43">
        <v>3.2831138095324397E-2</v>
      </c>
      <c r="S43">
        <v>8.2077845238311097E-3</v>
      </c>
      <c r="T43">
        <v>4.6784940485416697E-2</v>
      </c>
      <c r="U43">
        <v>1.8571560538081899E-2</v>
      </c>
    </row>
    <row r="44" spans="1:21" x14ac:dyDescent="0.25">
      <c r="A44">
        <v>325776</v>
      </c>
      <c r="B44" t="s">
        <v>105</v>
      </c>
      <c r="C44" t="s">
        <v>21</v>
      </c>
      <c r="D44">
        <v>5.0400000000000002E-3</v>
      </c>
      <c r="E44">
        <v>4</v>
      </c>
      <c r="F44">
        <v>1</v>
      </c>
      <c r="G44" s="1">
        <v>44430.326782407406</v>
      </c>
      <c r="H44" t="s">
        <v>106</v>
      </c>
      <c r="I44">
        <v>0.64137100000000002</v>
      </c>
      <c r="J44">
        <v>97.124683482458195</v>
      </c>
      <c r="K44">
        <v>2.79618082238416</v>
      </c>
      <c r="L44">
        <v>5.9569188484069197E-2</v>
      </c>
      <c r="M44">
        <v>7.62130907070354</v>
      </c>
      <c r="N44">
        <v>1.9053272676758799</v>
      </c>
      <c r="O44">
        <f>Table1[[#This Row],[calc % H2 umol/h]]/Table1[[#This Row],[PCAT_Gee-pt/g-c3n4]]</f>
        <v>378.04112453886506</v>
      </c>
      <c r="P44">
        <v>1.27972546648662E-2</v>
      </c>
      <c r="Q44">
        <v>5.2843707045102904E-3</v>
      </c>
      <c r="R44">
        <v>3.4880374071905702E-2</v>
      </c>
      <c r="S44">
        <v>8.7200935179764395E-3</v>
      </c>
      <c r="T44">
        <v>4.6979949516259799E-2</v>
      </c>
      <c r="U44">
        <v>1.9358490976465401E-2</v>
      </c>
    </row>
    <row r="45" spans="1:21" x14ac:dyDescent="0.25">
      <c r="A45">
        <v>325777</v>
      </c>
      <c r="B45" t="s">
        <v>107</v>
      </c>
      <c r="C45" t="s">
        <v>21</v>
      </c>
      <c r="D45">
        <v>5.5900000000000004E-3</v>
      </c>
      <c r="E45">
        <v>4</v>
      </c>
      <c r="F45">
        <v>1</v>
      </c>
      <c r="G45" s="1">
        <v>44430.347233796296</v>
      </c>
      <c r="H45" t="s">
        <v>108</v>
      </c>
      <c r="I45">
        <v>0.64693599999999996</v>
      </c>
      <c r="J45">
        <v>97.026054638134895</v>
      </c>
      <c r="K45">
        <v>2.8964524434521302</v>
      </c>
      <c r="L45">
        <v>6.2895668656360995E-2</v>
      </c>
      <c r="M45">
        <v>7.8946107860510804</v>
      </c>
      <c r="N45">
        <v>1.9736526965127701</v>
      </c>
      <c r="O45">
        <f>Table1[[#This Row],[calc % H2 umol/h]]/Table1[[#This Row],[PCAT_Gee-pt/g-c3n4]]</f>
        <v>353.06846091462791</v>
      </c>
      <c r="P45">
        <v>1.23721581645212E-2</v>
      </c>
      <c r="Q45">
        <v>5.3754868299846501E-3</v>
      </c>
      <c r="R45">
        <v>3.3721725179077101E-2</v>
      </c>
      <c r="S45">
        <v>8.4304312947692805E-3</v>
      </c>
      <c r="T45">
        <v>4.6785590403824802E-2</v>
      </c>
      <c r="U45">
        <v>1.8335169844620101E-2</v>
      </c>
    </row>
    <row r="46" spans="1:21" x14ac:dyDescent="0.25">
      <c r="A46">
        <v>325778</v>
      </c>
      <c r="B46" t="s">
        <v>109</v>
      </c>
      <c r="C46" t="s">
        <v>21</v>
      </c>
      <c r="D46">
        <v>4.9300000000000004E-3</v>
      </c>
      <c r="E46">
        <v>4</v>
      </c>
      <c r="F46">
        <v>1</v>
      </c>
      <c r="G46" s="1">
        <v>44430.368287037039</v>
      </c>
      <c r="H46" t="s">
        <v>110</v>
      </c>
      <c r="I46">
        <v>0.63859600000000005</v>
      </c>
      <c r="J46">
        <v>96.989273914598797</v>
      </c>
      <c r="K46">
        <v>2.9329568194335098</v>
      </c>
      <c r="L46">
        <v>5.7734670475227998E-2</v>
      </c>
      <c r="M46">
        <v>7.9941076174291199</v>
      </c>
      <c r="N46">
        <v>1.99852690435728</v>
      </c>
      <c r="O46">
        <f>Table1[[#This Row],[calc % H2 umol/h]]/Table1[[#This Row],[PCAT_Gee-pt/g-c3n4]]</f>
        <v>405.38071082297768</v>
      </c>
      <c r="P46">
        <v>1.2290080096416901E-2</v>
      </c>
      <c r="Q46">
        <v>5.0344974156364599E-3</v>
      </c>
      <c r="R46">
        <v>3.3498012062979199E-2</v>
      </c>
      <c r="S46">
        <v>8.3745030157448101E-3</v>
      </c>
      <c r="T46">
        <v>4.6776861818350897E-2</v>
      </c>
      <c r="U46">
        <v>1.8702324052860701E-2</v>
      </c>
    </row>
    <row r="47" spans="1:21" x14ac:dyDescent="0.25">
      <c r="A47">
        <v>325779</v>
      </c>
      <c r="B47" t="s">
        <v>111</v>
      </c>
      <c r="C47" t="s">
        <v>21</v>
      </c>
      <c r="D47">
        <v>4.9500000000000004E-3</v>
      </c>
      <c r="E47">
        <v>4</v>
      </c>
      <c r="F47">
        <v>1</v>
      </c>
      <c r="G47" s="1">
        <v>44430.389618055553</v>
      </c>
      <c r="H47" t="s">
        <v>112</v>
      </c>
      <c r="I47">
        <v>0.64693599999999996</v>
      </c>
      <c r="J47">
        <v>97.201122853745701</v>
      </c>
      <c r="K47">
        <v>2.72014384781912</v>
      </c>
      <c r="L47">
        <v>5.6160102597491601E-2</v>
      </c>
      <c r="M47">
        <v>7.41406164259649</v>
      </c>
      <c r="N47">
        <v>1.8535154106491201</v>
      </c>
      <c r="O47">
        <f>Table1[[#This Row],[calc % H2 umol/h]]/Table1[[#This Row],[PCAT_Gee-pt/g-c3n4]]</f>
        <v>374.44755770689289</v>
      </c>
      <c r="P47">
        <v>1.2306978970030601E-2</v>
      </c>
      <c r="Q47">
        <v>5.30638051450896E-3</v>
      </c>
      <c r="R47">
        <v>3.3544071866309901E-2</v>
      </c>
      <c r="S47">
        <v>8.3860179665774907E-3</v>
      </c>
      <c r="T47">
        <v>4.7594872520258402E-2</v>
      </c>
      <c r="U47">
        <v>1.88314469448079E-2</v>
      </c>
    </row>
    <row r="48" spans="1:21" x14ac:dyDescent="0.25">
      <c r="A48">
        <v>325780</v>
      </c>
      <c r="B48" t="s">
        <v>113</v>
      </c>
      <c r="C48" t="s">
        <v>21</v>
      </c>
      <c r="D48">
        <v>4.8500000000000001E-3</v>
      </c>
      <c r="E48">
        <v>4</v>
      </c>
      <c r="F48">
        <v>1</v>
      </c>
      <c r="G48" s="1">
        <v>44430.410011574073</v>
      </c>
      <c r="H48" t="s">
        <v>114</v>
      </c>
      <c r="I48">
        <v>0.64137100000000002</v>
      </c>
      <c r="J48">
        <v>97.259593184003094</v>
      </c>
      <c r="K48">
        <v>2.66224568036787</v>
      </c>
      <c r="L48">
        <v>5.1801896794270601E-2</v>
      </c>
      <c r="M48">
        <v>7.2562535976943501</v>
      </c>
      <c r="N48">
        <v>1.81406339942358</v>
      </c>
      <c r="O48">
        <f>Table1[[#This Row],[calc % H2 umol/h]]/Table1[[#This Row],[PCAT_Gee-pt/g-c3n4]]</f>
        <v>374.03369060279999</v>
      </c>
      <c r="P48">
        <v>1.2197028166072E-2</v>
      </c>
      <c r="Q48">
        <v>5.5022470389811898E-3</v>
      </c>
      <c r="R48">
        <v>3.3244388436385601E-2</v>
      </c>
      <c r="S48">
        <v>8.3110971090964107E-3</v>
      </c>
      <c r="T48">
        <v>4.7310012441794301E-2</v>
      </c>
      <c r="U48">
        <v>1.8654095021156399E-2</v>
      </c>
    </row>
    <row r="49" spans="1:21" x14ac:dyDescent="0.25">
      <c r="A49">
        <v>325781</v>
      </c>
      <c r="B49" t="s">
        <v>115</v>
      </c>
      <c r="C49" t="s">
        <v>21</v>
      </c>
      <c r="D49">
        <v>5.0200000000000002E-3</v>
      </c>
      <c r="E49">
        <v>4</v>
      </c>
      <c r="F49">
        <v>1</v>
      </c>
      <c r="G49" s="1">
        <v>44430.431273148148</v>
      </c>
      <c r="H49" t="s">
        <v>116</v>
      </c>
      <c r="I49">
        <v>0.64032849999999997</v>
      </c>
      <c r="J49">
        <v>97.284000757669901</v>
      </c>
      <c r="K49">
        <v>2.6373422061578502</v>
      </c>
      <c r="L49">
        <v>5.2634688365264401E-2</v>
      </c>
      <c r="M49">
        <v>7.18837634441749</v>
      </c>
      <c r="N49">
        <v>1.79709408610437</v>
      </c>
      <c r="O49">
        <f>Table1[[#This Row],[calc % H2 umol/h]]/Table1[[#This Row],[PCAT_Gee-pt/g-c3n4]]</f>
        <v>357.98686974190639</v>
      </c>
      <c r="P49">
        <v>1.23927966538159E-2</v>
      </c>
      <c r="Q49">
        <v>4.8016621306661098E-3</v>
      </c>
      <c r="R49">
        <v>3.3777977730560398E-2</v>
      </c>
      <c r="S49">
        <v>8.4444944326400994E-3</v>
      </c>
      <c r="T49">
        <v>4.7235199612654301E-2</v>
      </c>
      <c r="U49">
        <v>1.9029039905730901E-2</v>
      </c>
    </row>
    <row r="50" spans="1:21" x14ac:dyDescent="0.25">
      <c r="A50">
        <v>325782</v>
      </c>
      <c r="B50" t="s">
        <v>117</v>
      </c>
      <c r="C50" t="s">
        <v>21</v>
      </c>
      <c r="D50">
        <v>5.0499999999999998E-3</v>
      </c>
      <c r="E50">
        <v>4</v>
      </c>
      <c r="F50">
        <v>1</v>
      </c>
      <c r="G50" s="1">
        <v>44430.452349537038</v>
      </c>
      <c r="H50" t="s">
        <v>118</v>
      </c>
      <c r="I50">
        <v>0.64137100000000002</v>
      </c>
      <c r="J50">
        <v>97.226083626595297</v>
      </c>
      <c r="K50">
        <v>2.6948114843956699</v>
      </c>
      <c r="L50">
        <v>5.5211791959806501E-2</v>
      </c>
      <c r="M50">
        <v>7.3450154029556396</v>
      </c>
      <c r="N50">
        <v>1.8362538507389099</v>
      </c>
      <c r="O50">
        <f>Table1[[#This Row],[calc % H2 umol/h]]/Table1[[#This Row],[PCAT_Gee-pt/g-c3n4]]</f>
        <v>363.61462390869502</v>
      </c>
      <c r="P50">
        <v>1.24028550051558E-2</v>
      </c>
      <c r="Q50">
        <v>5.5064655662281602E-3</v>
      </c>
      <c r="R50">
        <v>3.38053929118994E-2</v>
      </c>
      <c r="S50">
        <v>8.4513482279748708E-3</v>
      </c>
      <c r="T50">
        <v>4.7587518551182997E-2</v>
      </c>
      <c r="U50">
        <v>1.91145154526778E-2</v>
      </c>
    </row>
    <row r="51" spans="1:21" x14ac:dyDescent="0.25">
      <c r="A51">
        <v>325783</v>
      </c>
      <c r="B51" t="s">
        <v>119</v>
      </c>
      <c r="C51" t="s">
        <v>21</v>
      </c>
      <c r="D51">
        <v>5.0899999999999999E-3</v>
      </c>
      <c r="E51">
        <v>4</v>
      </c>
      <c r="F51">
        <v>1</v>
      </c>
      <c r="G51" s="1">
        <v>44430.473564814813</v>
      </c>
      <c r="H51" t="s">
        <v>120</v>
      </c>
      <c r="I51">
        <v>0.63859600000000005</v>
      </c>
      <c r="J51">
        <v>97.091770816476497</v>
      </c>
      <c r="K51">
        <v>2.8295206165467199</v>
      </c>
      <c r="L51">
        <v>5.72780254716184E-2</v>
      </c>
      <c r="M51">
        <v>7.7121804741665798</v>
      </c>
      <c r="N51">
        <v>1.9280451185416401</v>
      </c>
      <c r="O51">
        <f>Table1[[#This Row],[calc % H2 umol/h]]/Table1[[#This Row],[PCAT_Gee-pt/g-c3n4]]</f>
        <v>378.79078949737527</v>
      </c>
      <c r="P51">
        <v>1.2608026909112301E-2</v>
      </c>
      <c r="Q51">
        <v>5.3877204496298597E-3</v>
      </c>
      <c r="R51">
        <v>3.4364612287184501E-2</v>
      </c>
      <c r="S51">
        <v>8.5911530717961392E-3</v>
      </c>
      <c r="T51">
        <v>4.7293273643937601E-2</v>
      </c>
      <c r="U51">
        <v>1.8807266423641E-2</v>
      </c>
    </row>
    <row r="52" spans="1:21" x14ac:dyDescent="0.25">
      <c r="A52">
        <v>325784</v>
      </c>
      <c r="B52" t="s">
        <v>121</v>
      </c>
      <c r="C52" t="s">
        <v>21</v>
      </c>
      <c r="D52">
        <v>4.81E-3</v>
      </c>
      <c r="E52">
        <v>4</v>
      </c>
      <c r="F52">
        <v>1</v>
      </c>
      <c r="G52" s="1">
        <v>44430.494826388887</v>
      </c>
      <c r="H52" t="s">
        <v>122</v>
      </c>
      <c r="I52">
        <v>0.63928600000000002</v>
      </c>
      <c r="J52">
        <v>97.276875352194395</v>
      </c>
      <c r="K52">
        <v>2.6442109185450899</v>
      </c>
      <c r="L52">
        <v>5.0020600841885997E-2</v>
      </c>
      <c r="M52">
        <v>7.20709780177169</v>
      </c>
      <c r="N52">
        <v>1.8017744504429201</v>
      </c>
      <c r="O52">
        <f>Table1[[#This Row],[calc % H2 umol/h]]/Table1[[#This Row],[PCAT_Gee-pt/g-c3n4]]</f>
        <v>374.5892828363659</v>
      </c>
      <c r="P52">
        <v>1.30224953982762E-2</v>
      </c>
      <c r="Q52">
        <v>5.0978859307892702E-3</v>
      </c>
      <c r="R52">
        <v>3.5494293325942103E-2</v>
      </c>
      <c r="S52">
        <v>8.8735733314855396E-3</v>
      </c>
      <c r="T52">
        <v>4.7058014416461298E-2</v>
      </c>
      <c r="U52">
        <v>1.8833219445762699E-2</v>
      </c>
    </row>
    <row r="53" spans="1:21" x14ac:dyDescent="0.25">
      <c r="A53">
        <v>325785</v>
      </c>
      <c r="B53" t="s">
        <v>123</v>
      </c>
      <c r="C53" t="s">
        <v>21</v>
      </c>
      <c r="D53">
        <v>4.9300000000000004E-3</v>
      </c>
      <c r="E53">
        <v>4</v>
      </c>
      <c r="F53">
        <v>1</v>
      </c>
      <c r="G53" s="1">
        <v>44430.515185185184</v>
      </c>
      <c r="H53" t="s">
        <v>124</v>
      </c>
      <c r="I53">
        <v>0.63303100000000001</v>
      </c>
      <c r="J53">
        <v>97.288200590387802</v>
      </c>
      <c r="K53">
        <v>2.6332890908031601</v>
      </c>
      <c r="L53">
        <v>5.23873475898467E-2</v>
      </c>
      <c r="M53">
        <v>7.1773291172245903</v>
      </c>
      <c r="N53">
        <v>1.79433227930614</v>
      </c>
      <c r="O53">
        <f>Table1[[#This Row],[calc % H2 umol/h]]/Table1[[#This Row],[PCAT_Gee-pt/g-c3n4]]</f>
        <v>363.96192278015008</v>
      </c>
      <c r="P53">
        <v>1.26909923500108E-2</v>
      </c>
      <c r="Q53">
        <v>5.1879511813571304E-3</v>
      </c>
      <c r="R53">
        <v>3.45907440388269E-2</v>
      </c>
      <c r="S53">
        <v>8.6476860097067301E-3</v>
      </c>
      <c r="T53">
        <v>4.7318039389340101E-2</v>
      </c>
      <c r="U53">
        <v>1.8501287069664401E-2</v>
      </c>
    </row>
    <row r="54" spans="1:21" x14ac:dyDescent="0.25">
      <c r="A54">
        <v>325786</v>
      </c>
      <c r="B54" t="s">
        <v>125</v>
      </c>
      <c r="C54" t="s">
        <v>21</v>
      </c>
      <c r="D54">
        <v>4.8199999999999996E-3</v>
      </c>
      <c r="E54">
        <v>4</v>
      </c>
      <c r="F54">
        <v>1</v>
      </c>
      <c r="G54" s="1">
        <v>44430.536354166667</v>
      </c>
      <c r="H54" t="s">
        <v>126</v>
      </c>
      <c r="I54">
        <v>0.64137100000000002</v>
      </c>
      <c r="J54">
        <v>97.365877840958902</v>
      </c>
      <c r="K54">
        <v>2.5557571726317501</v>
      </c>
      <c r="L54">
        <v>5.8412779315353498E-2</v>
      </c>
      <c r="M54">
        <v>6.9660070501756497</v>
      </c>
      <c r="N54">
        <v>1.74150176254391</v>
      </c>
      <c r="O54">
        <f>Table1[[#This Row],[calc % H2 umol/h]]/Table1[[#This Row],[PCAT_Gee-pt/g-c3n4]]</f>
        <v>361.30741961491913</v>
      </c>
      <c r="P54">
        <v>1.28053963345216E-2</v>
      </c>
      <c r="Q54">
        <v>5.2202066278192096E-3</v>
      </c>
      <c r="R54">
        <v>3.4902565119172099E-2</v>
      </c>
      <c r="S54">
        <v>8.72564127979303E-3</v>
      </c>
      <c r="T54">
        <v>4.72098938891585E-2</v>
      </c>
      <c r="U54">
        <v>1.83496961856295E-2</v>
      </c>
    </row>
    <row r="55" spans="1:21" x14ac:dyDescent="0.25">
      <c r="A55">
        <v>325787</v>
      </c>
      <c r="B55" t="s">
        <v>127</v>
      </c>
      <c r="C55" t="s">
        <v>21</v>
      </c>
      <c r="D55">
        <v>4.7999999999999996E-3</v>
      </c>
      <c r="E55">
        <v>4</v>
      </c>
      <c r="F55">
        <v>1</v>
      </c>
      <c r="G55" s="1">
        <v>44430.557500000003</v>
      </c>
      <c r="H55" t="s">
        <v>128</v>
      </c>
      <c r="I55">
        <v>0.64137100000000002</v>
      </c>
      <c r="J55">
        <v>97.191608026085206</v>
      </c>
      <c r="K55">
        <v>2.7302587194541599</v>
      </c>
      <c r="L55">
        <v>5.3021012176621703E-2</v>
      </c>
      <c r="M55">
        <v>7.44163087643288</v>
      </c>
      <c r="N55">
        <v>1.86040771910822</v>
      </c>
      <c r="O55">
        <f>Table1[[#This Row],[calc % H2 umol/h]]/Table1[[#This Row],[PCAT_Gee-pt/g-c3n4]]</f>
        <v>387.58494148087919</v>
      </c>
      <c r="P55">
        <v>1.2565085668928701E-2</v>
      </c>
      <c r="Q55">
        <v>5.3148428491592899E-3</v>
      </c>
      <c r="R55">
        <v>3.4247571049829999E-2</v>
      </c>
      <c r="S55">
        <v>8.5618927624575101E-3</v>
      </c>
      <c r="T55">
        <v>4.71725196056096E-2</v>
      </c>
      <c r="U55">
        <v>1.8395649186032901E-2</v>
      </c>
    </row>
    <row r="56" spans="1:21" x14ac:dyDescent="0.25">
      <c r="A56">
        <v>325788</v>
      </c>
      <c r="B56" t="s">
        <v>129</v>
      </c>
      <c r="C56" t="s">
        <v>21</v>
      </c>
      <c r="D56">
        <v>4.9699999999999996E-3</v>
      </c>
      <c r="E56">
        <v>4</v>
      </c>
      <c r="F56">
        <v>1</v>
      </c>
      <c r="G56" s="1">
        <v>44430.578715277778</v>
      </c>
      <c r="H56" t="s">
        <v>130</v>
      </c>
      <c r="I56">
        <v>0.63303100000000001</v>
      </c>
      <c r="J56">
        <v>97.142957603946698</v>
      </c>
      <c r="K56">
        <v>2.7781099198256101</v>
      </c>
      <c r="L56">
        <v>6.1881007982890701E-2</v>
      </c>
      <c r="M56">
        <v>7.5720547690923103</v>
      </c>
      <c r="N56">
        <v>1.89301369227307</v>
      </c>
      <c r="O56">
        <f>Table1[[#This Row],[calc % H2 umol/h]]/Table1[[#This Row],[PCAT_Gee-pt/g-c3n4]]</f>
        <v>380.88806685574855</v>
      </c>
      <c r="P56">
        <v>1.31020875938943E-2</v>
      </c>
      <c r="Q56">
        <v>5.3291996173493198E-3</v>
      </c>
      <c r="R56">
        <v>3.57112309136568E-2</v>
      </c>
      <c r="S56">
        <v>8.9278077284142103E-3</v>
      </c>
      <c r="T56">
        <v>4.6717289279943897E-2</v>
      </c>
      <c r="U56">
        <v>1.91130993538253E-2</v>
      </c>
    </row>
    <row r="57" spans="1:21" x14ac:dyDescent="0.25">
      <c r="A57">
        <v>325789</v>
      </c>
      <c r="B57" t="s">
        <v>131</v>
      </c>
      <c r="C57" t="s">
        <v>21</v>
      </c>
      <c r="D57">
        <v>5.11E-3</v>
      </c>
      <c r="E57">
        <v>4</v>
      </c>
      <c r="F57">
        <v>1</v>
      </c>
      <c r="G57" s="1">
        <v>44430.599224537036</v>
      </c>
      <c r="H57" t="s">
        <v>132</v>
      </c>
      <c r="I57">
        <v>0.63577600000000001</v>
      </c>
      <c r="J57">
        <v>97.268190128014794</v>
      </c>
      <c r="K57">
        <v>2.6523219908516902</v>
      </c>
      <c r="L57">
        <v>5.4667769621066301E-2</v>
      </c>
      <c r="M57">
        <v>7.2292054524817502</v>
      </c>
      <c r="N57">
        <v>1.80730136312043</v>
      </c>
      <c r="O57">
        <f>Table1[[#This Row],[calc % H2 umol/h]]/Table1[[#This Row],[PCAT_Gee-pt/g-c3n4]]</f>
        <v>353.6793274208278</v>
      </c>
      <c r="P57">
        <v>1.26921258553035E-2</v>
      </c>
      <c r="Q57">
        <v>5.4646238722778802E-3</v>
      </c>
      <c r="R57">
        <v>3.4593833536508703E-2</v>
      </c>
      <c r="S57">
        <v>8.6484583841271792E-3</v>
      </c>
      <c r="T57">
        <v>4.76272043303494E-2</v>
      </c>
      <c r="U57">
        <v>1.9168550947803301E-2</v>
      </c>
    </row>
    <row r="58" spans="1:21" x14ac:dyDescent="0.25">
      <c r="A58">
        <v>325790</v>
      </c>
      <c r="B58" t="s">
        <v>133</v>
      </c>
      <c r="C58" t="s">
        <v>21</v>
      </c>
      <c r="D58">
        <v>4.81E-3</v>
      </c>
      <c r="E58">
        <v>4</v>
      </c>
      <c r="F58">
        <v>1</v>
      </c>
      <c r="G58" s="1">
        <v>44430.619618055556</v>
      </c>
      <c r="H58" t="s">
        <v>134</v>
      </c>
      <c r="I58">
        <v>0.63303100000000001</v>
      </c>
      <c r="J58">
        <v>97.272397495818794</v>
      </c>
      <c r="K58">
        <v>2.64843356275468</v>
      </c>
      <c r="L58">
        <v>5.9501005193675703E-2</v>
      </c>
      <c r="M58">
        <v>7.2186070991530604</v>
      </c>
      <c r="N58">
        <v>1.80465177478826</v>
      </c>
      <c r="O58">
        <f>Table1[[#This Row],[calc % H2 umol/h]]/Table1[[#This Row],[PCAT_Gee-pt/g-c3n4]]</f>
        <v>375.18747916595839</v>
      </c>
      <c r="P58">
        <v>1.3174707361387599E-2</v>
      </c>
      <c r="Q58">
        <v>5.3035952146212499E-3</v>
      </c>
      <c r="R58">
        <v>3.5909164354970199E-2</v>
      </c>
      <c r="S58">
        <v>8.9772910887425603E-3</v>
      </c>
      <c r="T58">
        <v>4.6923608865465302E-2</v>
      </c>
      <c r="U58">
        <v>1.9070625199595501E-2</v>
      </c>
    </row>
    <row r="59" spans="1:21" x14ac:dyDescent="0.25">
      <c r="A59">
        <v>325791</v>
      </c>
      <c r="B59" t="s">
        <v>135</v>
      </c>
      <c r="C59" t="s">
        <v>21</v>
      </c>
      <c r="D59">
        <v>5.0299999999999997E-3</v>
      </c>
      <c r="E59">
        <v>4</v>
      </c>
      <c r="F59">
        <v>1</v>
      </c>
      <c r="G59" s="1">
        <v>44430.640821759262</v>
      </c>
      <c r="H59" t="s">
        <v>136</v>
      </c>
      <c r="I59">
        <v>0.63303100000000001</v>
      </c>
      <c r="J59">
        <v>97.278527188070598</v>
      </c>
      <c r="K59">
        <v>2.6422670418201801</v>
      </c>
      <c r="L59">
        <v>5.2828314362090303E-2</v>
      </c>
      <c r="M59">
        <v>7.2017995445212</v>
      </c>
      <c r="N59">
        <v>1.8004498861303</v>
      </c>
      <c r="O59">
        <f>Table1[[#This Row],[calc % H2 umol/h]]/Table1[[#This Row],[PCAT_Gee-pt/g-c3n4]]</f>
        <v>357.94232328634195</v>
      </c>
      <c r="P59">
        <v>1.27809949984593E-2</v>
      </c>
      <c r="Q59">
        <v>5.3214946176239298E-3</v>
      </c>
      <c r="R59">
        <v>3.4836056500566398E-2</v>
      </c>
      <c r="S59">
        <v>8.7090141251416203E-3</v>
      </c>
      <c r="T59">
        <v>4.7222739394059798E-2</v>
      </c>
      <c r="U59">
        <v>1.9202035716669001E-2</v>
      </c>
    </row>
    <row r="60" spans="1:21" x14ac:dyDescent="0.25">
      <c r="A60">
        <v>325792</v>
      </c>
      <c r="B60" t="s">
        <v>137</v>
      </c>
      <c r="C60" t="s">
        <v>21</v>
      </c>
      <c r="D60">
        <v>4.9199999999999999E-3</v>
      </c>
      <c r="E60">
        <v>4</v>
      </c>
      <c r="F60">
        <v>1</v>
      </c>
      <c r="G60" s="1">
        <v>44430.661990740744</v>
      </c>
      <c r="H60" t="s">
        <v>138</v>
      </c>
      <c r="I60">
        <v>0.63303100000000001</v>
      </c>
      <c r="J60">
        <v>97.279425083441197</v>
      </c>
      <c r="K60">
        <v>2.6372110270630502</v>
      </c>
      <c r="L60">
        <v>5.9110678041512703E-2</v>
      </c>
      <c r="M60">
        <v>7.18801880086483</v>
      </c>
      <c r="N60">
        <v>1.7970047002162</v>
      </c>
      <c r="O60">
        <f>Table1[[#This Row],[calc % H2 umol/h]]/Table1[[#This Row],[PCAT_Gee-pt/g-c3n4]]</f>
        <v>365.24485776752033</v>
      </c>
      <c r="P60">
        <v>1.6046133339963301E-2</v>
      </c>
      <c r="Q60">
        <v>5.6005345128283899E-3</v>
      </c>
      <c r="R60">
        <v>4.37355626626851E-2</v>
      </c>
      <c r="S60">
        <v>1.09338906656712E-2</v>
      </c>
      <c r="T60">
        <v>4.7985087692589801E-2</v>
      </c>
      <c r="U60">
        <v>1.9332668463133602E-2</v>
      </c>
    </row>
    <row r="61" spans="1:21" x14ac:dyDescent="0.25">
      <c r="A61">
        <v>325793</v>
      </c>
      <c r="B61" t="s">
        <v>139</v>
      </c>
      <c r="C61" t="s">
        <v>21</v>
      </c>
      <c r="D61">
        <v>4.9399999999999999E-3</v>
      </c>
      <c r="E61">
        <v>4</v>
      </c>
      <c r="F61">
        <v>1</v>
      </c>
      <c r="G61" s="1">
        <v>44430.682453703703</v>
      </c>
      <c r="H61" t="s">
        <v>140</v>
      </c>
      <c r="I61">
        <v>0.63859600000000005</v>
      </c>
      <c r="J61">
        <v>97.134496985903397</v>
      </c>
      <c r="K61">
        <v>2.7864757214430198</v>
      </c>
      <c r="L61">
        <v>4.9026575335002501E-2</v>
      </c>
      <c r="M61">
        <v>7.59485671353025</v>
      </c>
      <c r="N61">
        <v>1.8987141783825601</v>
      </c>
      <c r="O61">
        <f>Table1[[#This Row],[calc % H2 umol/h]]/Table1[[#This Row],[PCAT_Gee-pt/g-c3n4]]</f>
        <v>384.35509683857492</v>
      </c>
      <c r="P61">
        <v>1.2706843548583299E-2</v>
      </c>
      <c r="Q61">
        <v>5.43680600254584E-3</v>
      </c>
      <c r="R61">
        <v>3.4633948284594901E-2</v>
      </c>
      <c r="S61">
        <v>8.65848707114872E-3</v>
      </c>
      <c r="T61">
        <v>4.7165117478060799E-2</v>
      </c>
      <c r="U61">
        <v>1.91553316269245E-2</v>
      </c>
    </row>
    <row r="62" spans="1:21" x14ac:dyDescent="0.25">
      <c r="A62" t="s">
        <v>142</v>
      </c>
      <c r="O62">
        <f>SUBTOTAL(107,Table1[h2 umol/hg])</f>
        <v>28.494605281878361</v>
      </c>
      <c r="U62">
        <f>SUBTOTAL(109,Table1[calc % CO2 Avg])</f>
        <v>1.2517670131742946</v>
      </c>
    </row>
    <row r="63" spans="1:21" ht="15.75" thickBot="1" x14ac:dyDescent="0.3"/>
    <row r="64" spans="1:21" ht="15.75" thickTop="1" x14ac:dyDescent="0.25">
      <c r="M64" s="2">
        <f>SUBTOTAL(101,Table1[h2 umol/hg])</f>
        <v>398.5823588422794</v>
      </c>
      <c r="N64" s="2">
        <f>SUBTOTAL(107,Table1[h2 umol/hg])</f>
        <v>28.494605281878361</v>
      </c>
    </row>
    <row r="65" spans="13:13" x14ac:dyDescent="0.25">
      <c r="M65">
        <f>((N64*2)/M64)*100</f>
        <v>14.297976139558042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Gee, Jack [sgjgee2]</cp:lastModifiedBy>
  <dcterms:created xsi:type="dcterms:W3CDTF">2021-08-22T17:40:49Z</dcterms:created>
  <dcterms:modified xsi:type="dcterms:W3CDTF">2023-10-11T14:54:29Z</dcterms:modified>
</cp:coreProperties>
</file>