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temp_completed/"/>
    </mc:Choice>
  </mc:AlternateContent>
  <xr:revisionPtr revIDLastSave="5" documentId="13_ncr:40009_{12D8F5E3-81D5-4B5D-B64B-F61AC916808D}" xr6:coauthVersionLast="47" xr6:coauthVersionMax="47" xr10:uidLastSave="{15F825FC-1A1E-4030-9D82-BB8B57341930}"/>
  <bookViews>
    <workbookView xWindow="-120" yWindow="-120" windowWidth="51840" windowHeight="21240" xr2:uid="{00000000-000D-0000-FFFF-FFFF00000000}"/>
  </bookViews>
  <sheets>
    <sheet name="85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2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M66" i="1" l="1"/>
  <c r="N66" i="1"/>
  <c r="M67" i="1" s="1"/>
  <c r="O62" i="1"/>
</calcChain>
</file>

<file path=xl/sharedStrings.xml><?xml version="1.0" encoding="utf-8"?>
<sst xmlns="http://schemas.openxmlformats.org/spreadsheetml/2006/main" count="204" uniqueCount="145">
  <si>
    <t>form_id</t>
  </si>
  <si>
    <t>form_name</t>
  </si>
  <si>
    <t>form_status</t>
  </si>
  <si>
    <t>PCAT_Gee-pt/g-c3n4</t>
  </si>
  <si>
    <t>PCAT_Gee-T/M/W</t>
  </si>
  <si>
    <t>Acid Red 87 (1g/L)</t>
  </si>
  <si>
    <t>form_datetime</t>
  </si>
  <si>
    <t>sample_name</t>
  </si>
  <si>
    <t>Baratron Avg</t>
  </si>
  <si>
    <t>calc % N2 Avg</t>
  </si>
  <si>
    <t>calc % H2 Avg</t>
  </si>
  <si>
    <t>calc % H2 2STD</t>
  </si>
  <si>
    <t>calc % H2 umol</t>
  </si>
  <si>
    <t>calc % H2 umol/h</t>
  </si>
  <si>
    <t>calc % O2 Avg</t>
  </si>
  <si>
    <t>calc % O2 2STD</t>
  </si>
  <si>
    <t>calc % O2 umol</t>
  </si>
  <si>
    <t>calc % O2 umol/h</t>
  </si>
  <si>
    <t>calc % Ar Avg</t>
  </si>
  <si>
    <t>calc % CO2 Avg</t>
  </si>
  <si>
    <t>220921_PCAT_TEA_ACRD87_1</t>
  </si>
  <si>
    <t>Complete</t>
  </si>
  <si>
    <t>PlateAgilent 1_Vial1</t>
  </si>
  <si>
    <t>220921_PCAT_TEA_ACRD87_2</t>
  </si>
  <si>
    <t>PlateAgilent 1_Vial2</t>
  </si>
  <si>
    <t>220921_PCAT_TEA_ACRD87_3</t>
  </si>
  <si>
    <t>PlateAgilent 1_Vial3</t>
  </si>
  <si>
    <t>220921_PCAT_TEA_ACRD87_4</t>
  </si>
  <si>
    <t>PlateAgilent 1_Vial4</t>
  </si>
  <si>
    <t>220921_PCAT_TEA_ACRD87_5</t>
  </si>
  <si>
    <t>PlateAgilent 1_Vial5</t>
  </si>
  <si>
    <t>220921_PCAT_TEA_ACRD87_6</t>
  </si>
  <si>
    <t>PlateAgilent 1_Vial6</t>
  </si>
  <si>
    <t>220921_PCAT_TEA_ACRD87_7</t>
  </si>
  <si>
    <t>PlateAgilent 1_Vial7</t>
  </si>
  <si>
    <t>220921_PCAT_TEA_ACRD87_8</t>
  </si>
  <si>
    <t>PlateAgilent 1_Vial8</t>
  </si>
  <si>
    <t>220921_PCAT_TEA_ACRD87_9</t>
  </si>
  <si>
    <t>PlateAgilent 1_Vial9</t>
  </si>
  <si>
    <t>220921_PCAT_TEA_ACRD87_10</t>
  </si>
  <si>
    <t>PlateAgilent 1_Vial10</t>
  </si>
  <si>
    <t>220921_PCAT_TEA_ACRD87_11</t>
  </si>
  <si>
    <t>PlateAgilent 1_Vial11</t>
  </si>
  <si>
    <t>220921_PCAT_TEA_ACRD87_12</t>
  </si>
  <si>
    <t>PlateAgilent 1_Vial12</t>
  </si>
  <si>
    <t>220921_PCAT_TEA_ACRD87_13</t>
  </si>
  <si>
    <t>PlateAgilent 1_Vial13</t>
  </si>
  <si>
    <t>220921_PCAT_TEA_ACRD87_14</t>
  </si>
  <si>
    <t>PlateAgilent 1_Vial14</t>
  </si>
  <si>
    <t>220921_PCAT_TEA_ACRD87_15</t>
  </si>
  <si>
    <t>PlateAgilent 1_Vial15</t>
  </si>
  <si>
    <t>220921_PCAT_TEA_ACRD87_16</t>
  </si>
  <si>
    <t>PlateAgilent 2_Vial1</t>
  </si>
  <si>
    <t>220921_PCAT_TEA_ACRD87_17</t>
  </si>
  <si>
    <t>PlateAgilent 2_Vial2</t>
  </si>
  <si>
    <t>220921_PCAT_TEA_ACRD87_18</t>
  </si>
  <si>
    <t>PlateAgilent 2_Vial3</t>
  </si>
  <si>
    <t>220921_PCAT_TEA_ACRD87_19</t>
  </si>
  <si>
    <t>PlateAgilent 2_Vial4</t>
  </si>
  <si>
    <t>220921_PCAT_TEA_ACRD87_20</t>
  </si>
  <si>
    <t>PlateAgilent 2_Vial5</t>
  </si>
  <si>
    <t>220921_PCAT_TEA_ACRD87_21</t>
  </si>
  <si>
    <t>PlateAgilent 2_Vial6</t>
  </si>
  <si>
    <t>220921_PCAT_TEA_ACRD87_22</t>
  </si>
  <si>
    <t>PlateAgilent 2_Vial7</t>
  </si>
  <si>
    <t>220921_PCAT_TEA_ACRD87_23</t>
  </si>
  <si>
    <t>PlateAgilent 2_Vial8</t>
  </si>
  <si>
    <t>220921_PCAT_TEA_ACRD87_24</t>
  </si>
  <si>
    <t>PlateAgilent 2_Vial9</t>
  </si>
  <si>
    <t>220921_PCAT_TEA_ACRD87_25</t>
  </si>
  <si>
    <t>PlateAgilent 2_Vial10</t>
  </si>
  <si>
    <t>220921_PCAT_TEA_ACRD87_26</t>
  </si>
  <si>
    <t>PlateAgilent 2_Vial11</t>
  </si>
  <si>
    <t>220921_PCAT_TEA_ACRD87_27</t>
  </si>
  <si>
    <t>PlateAgilent 2_Vial12</t>
  </si>
  <si>
    <t>220921_PCAT_TEA_ACRD87_28</t>
  </si>
  <si>
    <t>PlateAgilent 2_Vial13</t>
  </si>
  <si>
    <t>220921_PCAT_TEA_ACRD87_29</t>
  </si>
  <si>
    <t>PlateAgilent 2_Vial14</t>
  </si>
  <si>
    <t>220921_PCAT_TEA_ACRD87_30</t>
  </si>
  <si>
    <t>PlateAgilent 2_Vial15</t>
  </si>
  <si>
    <t>220921_PCAT_TEA_ACRD87_31</t>
  </si>
  <si>
    <t>PlateAgilent 3_Vial1</t>
  </si>
  <si>
    <t>220921_PCAT_TEA_ACRD87_32</t>
  </si>
  <si>
    <t>PlateAgilent 3_Vial2</t>
  </si>
  <si>
    <t>220921_PCAT_TEA_ACRD87_33</t>
  </si>
  <si>
    <t>PlateAgilent 3_Vial3</t>
  </si>
  <si>
    <t>220921_PCAT_TEA_ACRD87_34</t>
  </si>
  <si>
    <t>PlateAgilent 3_Vial4</t>
  </si>
  <si>
    <t>220921_PCAT_TEA_ACRD87_35</t>
  </si>
  <si>
    <t>PlateAgilent 3_Vial5</t>
  </si>
  <si>
    <t>220921_PCAT_TEA_ACRD87_36</t>
  </si>
  <si>
    <t>PlateAgilent 3_Vial6</t>
  </si>
  <si>
    <t>220921_PCAT_TEA_ACRD87_37</t>
  </si>
  <si>
    <t>PlateAgilent 3_Vial7</t>
  </si>
  <si>
    <t>220921_PCAT_TEA_ACRD87_38</t>
  </si>
  <si>
    <t>PlateAgilent 3_Vial8</t>
  </si>
  <si>
    <t>220921_PCAT_TEA_ACRD87_39</t>
  </si>
  <si>
    <t>PlateAgilent 3_Vial9</t>
  </si>
  <si>
    <t>220921_PCAT_TEA_ACRD87_40</t>
  </si>
  <si>
    <t>PlateAgilent 3_Vial10</t>
  </si>
  <si>
    <t>220921_PCAT_TEA_ACRD87_41</t>
  </si>
  <si>
    <t>PlateAgilent 3_Vial11</t>
  </si>
  <si>
    <t>220921_PCAT_TEA_ACRD87_42</t>
  </si>
  <si>
    <t>PlateAgilent 3_Vial12</t>
  </si>
  <si>
    <t>220921_PCAT_TEA_ACRD87_43</t>
  </si>
  <si>
    <t>PlateAgilent 3_Vial13</t>
  </si>
  <si>
    <t>220921_PCAT_TEA_ACRD87_44</t>
  </si>
  <si>
    <t>PlateAgilent 3_Vial14</t>
  </si>
  <si>
    <t>220921_PCAT_TEA_ACRD87_45</t>
  </si>
  <si>
    <t>PlateAgilent 3_Vial15</t>
  </si>
  <si>
    <t>220921_PCAT_TEA_ACRD87_46</t>
  </si>
  <si>
    <t>PlateAgilent 4_Vial1</t>
  </si>
  <si>
    <t>220921_PCAT_TEA_ACRD87_47</t>
  </si>
  <si>
    <t>PlateAgilent 4_Vial2</t>
  </si>
  <si>
    <t>220921_PCAT_TEA_ACRD87_48</t>
  </si>
  <si>
    <t>PlateAgilent 4_Vial3</t>
  </si>
  <si>
    <t>220921_PCAT_TEA_ACRD87_49</t>
  </si>
  <si>
    <t>PlateAgilent 4_Vial4</t>
  </si>
  <si>
    <t>220921_PCAT_TEA_ACRD87_50</t>
  </si>
  <si>
    <t>PlateAgilent 4_Vial5</t>
  </si>
  <si>
    <t>220921_PCAT_TEA_ACRD87_51</t>
  </si>
  <si>
    <t>PlateAgilent 4_Vial6</t>
  </si>
  <si>
    <t>220921_PCAT_TEA_ACRD87_52</t>
  </si>
  <si>
    <t>PlateAgilent 4_Vial7</t>
  </si>
  <si>
    <t>220921_PCAT_TEA_ACRD87_53</t>
  </si>
  <si>
    <t>PlateAgilent 4_Vial8</t>
  </si>
  <si>
    <t>220921_PCAT_TEA_ACRD87_54</t>
  </si>
  <si>
    <t>PlateAgilent 4_Vial9</t>
  </si>
  <si>
    <t>220921_PCAT_TEA_ACRD87_55</t>
  </si>
  <si>
    <t>PlateAgilent 4_Vial10</t>
  </si>
  <si>
    <t>220921_PCAT_TEA_ACRD87_56</t>
  </si>
  <si>
    <t>PlateAgilent 4_Vial11</t>
  </si>
  <si>
    <t>220921_PCAT_TEA_ACRD87_57</t>
  </si>
  <si>
    <t>PlateAgilent 4_Vial12</t>
  </si>
  <si>
    <t>220921_PCAT_TEA_ACRD87_58</t>
  </si>
  <si>
    <t>PlateAgilent 4_Vial13</t>
  </si>
  <si>
    <t>220921_PCAT_TEA_ACRD87_59</t>
  </si>
  <si>
    <t>PlateAgilent 4_Vial14</t>
  </si>
  <si>
    <t>220921_PCAT_TEA_ACRD87_60</t>
  </si>
  <si>
    <t>PlateAgilent 4_Vial15</t>
  </si>
  <si>
    <t>h2 umol/hg</t>
  </si>
  <si>
    <t>Total</t>
  </si>
  <si>
    <t>With H2 std unfiltered</t>
  </si>
  <si>
    <t>H2 std 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</si>
</sst>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6" fillId="0" borderId="10" xfId="0" applyFont="1" applyBorder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855</a:t>
            </a:r>
            <a:r>
              <a:rPr lang="en-GB" baseline="0"/>
              <a:t> - TEA 4ml / Acid Red 87 1ml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'855'!$O$2:$O$61</c:f>
              <c:numCache>
                <c:formatCode>General</c:formatCode>
                <c:ptCount val="53"/>
                <c:pt idx="0">
                  <c:v>1899.336212823245</c:v>
                </c:pt>
                <c:pt idx="1">
                  <c:v>2067.068750622982</c:v>
                </c:pt>
                <c:pt idx="2">
                  <c:v>1950.8750525484625</c:v>
                </c:pt>
                <c:pt idx="3">
                  <c:v>1873.4349238778211</c:v>
                </c:pt>
                <c:pt idx="4">
                  <c:v>1898.1803577563549</c:v>
                </c:pt>
                <c:pt idx="5">
                  <c:v>1969.4482064629769</c:v>
                </c:pt>
                <c:pt idx="6">
                  <c:v>1951.8888856577696</c:v>
                </c:pt>
                <c:pt idx="7">
                  <c:v>1931.5144215866917</c:v>
                </c:pt>
                <c:pt idx="8">
                  <c:v>1883.2270689221464</c:v>
                </c:pt>
                <c:pt idx="9">
                  <c:v>1938.3907150857699</c:v>
                </c:pt>
                <c:pt idx="10">
                  <c:v>1904.0139509772591</c:v>
                </c:pt>
                <c:pt idx="11">
                  <c:v>1889.6329183232845</c:v>
                </c:pt>
                <c:pt idx="12">
                  <c:v>1921.3520541079545</c:v>
                </c:pt>
                <c:pt idx="13">
                  <c:v>1898.1112226989999</c:v>
                </c:pt>
                <c:pt idx="14">
                  <c:v>1890.1425244831125</c:v>
                </c:pt>
                <c:pt idx="15">
                  <c:v>1966.9596839983237</c:v>
                </c:pt>
                <c:pt idx="16">
                  <c:v>1819.7591716343618</c:v>
                </c:pt>
                <c:pt idx="17">
                  <c:v>1917.1622559371033</c:v>
                </c:pt>
                <c:pt idx="18">
                  <c:v>1774.6318342080897</c:v>
                </c:pt>
                <c:pt idx="19">
                  <c:v>1874.4935802037937</c:v>
                </c:pt>
                <c:pt idx="20">
                  <c:v>1828.8286107543533</c:v>
                </c:pt>
                <c:pt idx="21">
                  <c:v>1840.7024211879598</c:v>
                </c:pt>
                <c:pt idx="22">
                  <c:v>1804.2691540639694</c:v>
                </c:pt>
                <c:pt idx="23">
                  <c:v>1868.0410015410691</c:v>
                </c:pt>
                <c:pt idx="24">
                  <c:v>1874.7637471475909</c:v>
                </c:pt>
                <c:pt idx="25">
                  <c:v>1798.2540972526485</c:v>
                </c:pt>
                <c:pt idx="26">
                  <c:v>1847.941388287675</c:v>
                </c:pt>
                <c:pt idx="27">
                  <c:v>1836.8309163376148</c:v>
                </c:pt>
                <c:pt idx="28">
                  <c:v>1896.9859234510777</c:v>
                </c:pt>
                <c:pt idx="29">
                  <c:v>1818.3836540877473</c:v>
                </c:pt>
                <c:pt idx="30">
                  <c:v>1861.3681800959514</c:v>
                </c:pt>
                <c:pt idx="31">
                  <c:v>1801.1564760899682</c:v>
                </c:pt>
                <c:pt idx="32">
                  <c:v>1840.1998443337447</c:v>
                </c:pt>
                <c:pt idx="33">
                  <c:v>1899.2137630894103</c:v>
                </c:pt>
                <c:pt idx="34">
                  <c:v>2039.9114196061169</c:v>
                </c:pt>
                <c:pt idx="35">
                  <c:v>1799.4791392879956</c:v>
                </c:pt>
                <c:pt idx="36">
                  <c:v>1906.7725444853656</c:v>
                </c:pt>
                <c:pt idx="37">
                  <c:v>1795.8173836727458</c:v>
                </c:pt>
                <c:pt idx="38">
                  <c:v>1776.2036960030402</c:v>
                </c:pt>
                <c:pt idx="39">
                  <c:v>1719.0892816106275</c:v>
                </c:pt>
                <c:pt idx="40">
                  <c:v>1837.5770807171516</c:v>
                </c:pt>
                <c:pt idx="41">
                  <c:v>1914.8568455374291</c:v>
                </c:pt>
                <c:pt idx="42">
                  <c:v>1753.8073549842252</c:v>
                </c:pt>
                <c:pt idx="43">
                  <c:v>1771.4509684224538</c:v>
                </c:pt>
                <c:pt idx="44">
                  <c:v>1766.6130540995327</c:v>
                </c:pt>
                <c:pt idx="45">
                  <c:v>1840.5491994524946</c:v>
                </c:pt>
                <c:pt idx="46">
                  <c:v>1896.0587817969154</c:v>
                </c:pt>
                <c:pt idx="47">
                  <c:v>1818.1168892172941</c:v>
                </c:pt>
                <c:pt idx="48">
                  <c:v>1919.3443172781799</c:v>
                </c:pt>
                <c:pt idx="49">
                  <c:v>1770.6656798360107</c:v>
                </c:pt>
                <c:pt idx="50">
                  <c:v>1715.7338881730536</c:v>
                </c:pt>
                <c:pt idx="51">
                  <c:v>1797.2181662815826</c:v>
                </c:pt>
                <c:pt idx="52">
                  <c:v>1890.224192020939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4-4105-9DB3-BB29FC93B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636415"/>
        <c:axId val="1218620607"/>
      </c:scatterChart>
      <c:valAx>
        <c:axId val="121863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620607"/>
        <c:crosses val="autoZero"/>
        <c:crossBetween val="midCat"/>
      </c:valAx>
      <c:valAx>
        <c:axId val="12186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63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67</xdr:row>
      <xdr:rowOff>95250</xdr:rowOff>
    </xdr:from>
    <xdr:to>
      <xdr:col>20</xdr:col>
      <xdr:colOff>714374</xdr:colOff>
      <xdr:row>88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6EAEA-1631-4767-9668-D5BF006BF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62" totalsRowCount="1">
  <autoFilter ref="A1:U61" xr:uid="{00000000-0009-0000-0100-000001000000}">
    <filterColumn colId="3">
      <filters>
        <filter val="0.00448"/>
        <filter val="0.00449"/>
        <filter val="0.0045"/>
        <filter val="0.00451"/>
        <filter val="0.00452"/>
        <filter val="0.00453"/>
        <filter val="0.00454"/>
        <filter val="0.00455"/>
        <filter val="0.00456"/>
        <filter val="0.00457"/>
        <filter val="0.00458"/>
        <filter val="0.00459"/>
        <filter val="0.0046"/>
        <filter val="0.00461"/>
        <filter val="0.00462"/>
        <filter val="0.00463"/>
        <filter val="0.00465"/>
        <filter val="0.00466"/>
        <filter val="0.00467"/>
        <filter val="0.00468"/>
        <filter val="0.00469"/>
        <filter val="0.0047"/>
        <filter val="0.00471"/>
        <filter val="0.00473"/>
        <filter val="0.00475"/>
        <filter val="0.00477"/>
        <filter val="0.00478"/>
        <filter val="0.0048"/>
        <filter val="0.00486"/>
        <filter val="0.00492"/>
        <filter val="0.00493"/>
        <filter val="0.00497"/>
        <filter val="0.00503"/>
      </filters>
    </filterColumn>
    <filterColumn colId="11">
      <customFilters>
        <customFilter operator="lessThan" val="2"/>
      </customFilters>
    </filterColumn>
  </autoFilter>
  <tableColumns count="21">
    <tableColumn id="1" xr3:uid="{00000000-0010-0000-0000-000001000000}" name="form_id" totalsRowLabel="Total"/>
    <tableColumn id="2" xr3:uid="{00000000-0010-0000-0000-000002000000}" name="form_name"/>
    <tableColumn id="3" xr3:uid="{00000000-0010-0000-0000-000003000000}" name="form_status"/>
    <tableColumn id="4" xr3:uid="{00000000-0010-0000-0000-000004000000}" name="PCAT_Gee-pt/g-c3n4"/>
    <tableColumn id="5" xr3:uid="{00000000-0010-0000-0000-000005000000}" name="PCAT_Gee-T/M/W"/>
    <tableColumn id="6" xr3:uid="{00000000-0010-0000-0000-000006000000}" name="Acid Red 87 (1g/L)"/>
    <tableColumn id="7" xr3:uid="{00000000-0010-0000-0000-000007000000}" name="form_datetime" dataDxfId="1"/>
    <tableColumn id="8" xr3:uid="{00000000-0010-0000-0000-000008000000}" name="sample_name"/>
    <tableColumn id="9" xr3:uid="{00000000-0010-0000-0000-000009000000}" name="Baratron Avg"/>
    <tableColumn id="10" xr3:uid="{00000000-0010-0000-0000-00000A000000}" name="calc % N2 Avg"/>
    <tableColumn id="11" xr3:uid="{00000000-0010-0000-0000-00000B000000}" name="calc % H2 Avg"/>
    <tableColumn id="12" xr3:uid="{00000000-0010-0000-0000-00000C000000}" name="calc % H2 2STD"/>
    <tableColumn id="13" xr3:uid="{00000000-0010-0000-0000-00000D000000}" name="calc % H2 umol"/>
    <tableColumn id="14" xr3:uid="{00000000-0010-0000-0000-00000E000000}" name="calc % H2 umol/h"/>
    <tableColumn id="22" xr3:uid="{00000000-0010-0000-0000-000016000000}" name="h2 umol/hg" totalsRowFunction="stdDev" dataDxfId="0">
      <calculatedColumnFormula>Table1[[#This Row],[calc % H2 umol/h]]/Table1[[#This Row],[PCAT_Gee-pt/g-c3n4]]</calculatedColumnFormula>
    </tableColumn>
    <tableColumn id="15" xr3:uid="{00000000-0010-0000-0000-00000F000000}" name="calc % O2 Avg"/>
    <tableColumn id="16" xr3:uid="{00000000-0010-0000-0000-000010000000}" name="calc % O2 2STD"/>
    <tableColumn id="17" xr3:uid="{00000000-0010-0000-0000-000011000000}" name="calc % O2 umol"/>
    <tableColumn id="18" xr3:uid="{00000000-0010-0000-0000-000012000000}" name="calc % O2 umol/h"/>
    <tableColumn id="19" xr3:uid="{00000000-0010-0000-0000-000013000000}" name="calc % Ar Avg"/>
    <tableColumn id="20" xr3:uid="{00000000-0010-0000-0000-000014000000}" name="calc % CO2 Avg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3"/>
  <sheetViews>
    <sheetView tabSelected="1" topLeftCell="B1" workbookViewId="0">
      <selection activeCell="AB74" sqref="AB74"/>
    </sheetView>
  </sheetViews>
  <sheetFormatPr defaultRowHeight="15" x14ac:dyDescent="0.25"/>
  <cols>
    <col min="1" max="1" width="10.140625" customWidth="1"/>
    <col min="2" max="2" width="28.28515625" bestFit="1" customWidth="1"/>
    <col min="3" max="3" width="13.7109375" customWidth="1"/>
    <col min="4" max="4" width="21.5703125" customWidth="1"/>
    <col min="5" max="5" width="19.7109375" customWidth="1"/>
    <col min="6" max="6" width="18.85546875" customWidth="1"/>
    <col min="7" max="7" width="16.5703125" customWidth="1"/>
    <col min="8" max="8" width="20.140625" bestFit="1" customWidth="1"/>
    <col min="9" max="9" width="14.42578125" customWidth="1"/>
    <col min="10" max="10" width="15" customWidth="1"/>
    <col min="11" max="11" width="14.85546875" customWidth="1"/>
    <col min="12" max="12" width="15.85546875" customWidth="1"/>
    <col min="13" max="13" width="16.140625" customWidth="1"/>
    <col min="14" max="15" width="18.140625" customWidth="1"/>
    <col min="16" max="16" width="15" customWidth="1"/>
    <col min="17" max="17" width="16" customWidth="1"/>
    <col min="18" max="18" width="16.28515625" customWidth="1"/>
    <col min="19" max="19" width="18.28515625" customWidth="1"/>
    <col min="20" max="20" width="14.5703125" customWidth="1"/>
    <col min="21" max="21" width="16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141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327343</v>
      </c>
      <c r="B2" t="s">
        <v>20</v>
      </c>
      <c r="C2" t="s">
        <v>21</v>
      </c>
      <c r="D2">
        <v>4.8599999999999997E-3</v>
      </c>
      <c r="E2">
        <v>4</v>
      </c>
      <c r="F2">
        <v>1</v>
      </c>
      <c r="G2" s="1">
        <v>44462.009606481479</v>
      </c>
      <c r="H2" t="s">
        <v>22</v>
      </c>
      <c r="I2">
        <v>0.81877699999999998</v>
      </c>
      <c r="J2">
        <v>82.203397956018506</v>
      </c>
      <c r="K2">
        <v>13.5467085663277</v>
      </c>
      <c r="L2">
        <v>0.70781078583577395</v>
      </c>
      <c r="M2">
        <v>36.9230959772839</v>
      </c>
      <c r="N2">
        <v>9.2307739943209697</v>
      </c>
      <c r="O2">
        <f>Table1[[#This Row],[calc % H2 umol/h]]/Table1[[#This Row],[PCAT_Gee-pt/g-c3n4]]</f>
        <v>1899.336212823245</v>
      </c>
      <c r="P2">
        <v>2.8823734186162202</v>
      </c>
      <c r="Q2">
        <v>0.25392142922479599</v>
      </c>
      <c r="R2">
        <v>7.8562368014969897</v>
      </c>
      <c r="S2">
        <v>1.9640592003742401</v>
      </c>
      <c r="T2">
        <v>0.128560538341214</v>
      </c>
      <c r="U2">
        <v>1.23895952069626</v>
      </c>
    </row>
    <row r="3" spans="1:21" x14ac:dyDescent="0.25">
      <c r="A3">
        <v>327344</v>
      </c>
      <c r="B3" t="s">
        <v>23</v>
      </c>
      <c r="C3" t="s">
        <v>21</v>
      </c>
      <c r="D3">
        <v>4.5300000000000002E-3</v>
      </c>
      <c r="E3">
        <v>4</v>
      </c>
      <c r="F3">
        <v>1</v>
      </c>
      <c r="G3" s="1">
        <v>44462.024687500001</v>
      </c>
      <c r="H3" t="s">
        <v>24</v>
      </c>
      <c r="I3">
        <v>0.82260200000000006</v>
      </c>
      <c r="J3">
        <v>81.702964610333595</v>
      </c>
      <c r="K3">
        <v>13.7419635880171</v>
      </c>
      <c r="L3">
        <v>0.317046843075106</v>
      </c>
      <c r="M3">
        <v>37.455285761288401</v>
      </c>
      <c r="N3">
        <v>9.3638214403221092</v>
      </c>
      <c r="O3">
        <f>Table1[[#This Row],[calc % H2 umol/h]]/Table1[[#This Row],[PCAT_Gee-pt/g-c3n4]]</f>
        <v>2067.068750622982</v>
      </c>
      <c r="P3">
        <v>3.0749154193074002</v>
      </c>
      <c r="Q3">
        <v>0.24478995478000601</v>
      </c>
      <c r="R3">
        <v>8.3810319379960507</v>
      </c>
      <c r="S3">
        <v>2.09525798449901</v>
      </c>
      <c r="T3">
        <v>0.122949539528622</v>
      </c>
      <c r="U3">
        <v>1.3572068428130999</v>
      </c>
    </row>
    <row r="4" spans="1:21" x14ac:dyDescent="0.25">
      <c r="A4">
        <v>327345</v>
      </c>
      <c r="B4" t="s">
        <v>25</v>
      </c>
      <c r="C4" t="s">
        <v>21</v>
      </c>
      <c r="D4">
        <v>4.9300000000000004E-3</v>
      </c>
      <c r="E4">
        <v>4</v>
      </c>
      <c r="F4">
        <v>1</v>
      </c>
      <c r="G4" s="1">
        <v>44462.039756944447</v>
      </c>
      <c r="H4" t="s">
        <v>26</v>
      </c>
      <c r="I4">
        <v>0.84391137500000002</v>
      </c>
      <c r="J4">
        <v>81.211765889469703</v>
      </c>
      <c r="K4">
        <v>14.114712753891601</v>
      </c>
      <c r="L4">
        <v>0.62337811462819404</v>
      </c>
      <c r="M4">
        <v>38.471256036255703</v>
      </c>
      <c r="N4">
        <v>9.6178140090639204</v>
      </c>
      <c r="O4">
        <f>Table1[[#This Row],[calc % H2 umol/h]]/Table1[[#This Row],[PCAT_Gee-pt/g-c3n4]]</f>
        <v>1950.8750525484625</v>
      </c>
      <c r="P4">
        <v>3.1657121123262599</v>
      </c>
      <c r="Q4">
        <v>0.25712320907976299</v>
      </c>
      <c r="R4">
        <v>8.6285086585839892</v>
      </c>
      <c r="S4">
        <v>2.1571271646459902</v>
      </c>
      <c r="T4">
        <v>0.119542563386785</v>
      </c>
      <c r="U4">
        <v>1.3882666809255999</v>
      </c>
    </row>
    <row r="5" spans="1:21" x14ac:dyDescent="0.25">
      <c r="A5">
        <v>327346</v>
      </c>
      <c r="B5" t="s">
        <v>27</v>
      </c>
      <c r="C5" t="s">
        <v>21</v>
      </c>
      <c r="D5">
        <v>4.9699999999999996E-3</v>
      </c>
      <c r="E5">
        <v>4</v>
      </c>
      <c r="F5">
        <v>1</v>
      </c>
      <c r="G5" s="1">
        <v>44462.054780092592</v>
      </c>
      <c r="H5" t="s">
        <v>28</v>
      </c>
      <c r="I5">
        <v>0.82537700000000003</v>
      </c>
      <c r="J5">
        <v>81.680104778463999</v>
      </c>
      <c r="K5">
        <v>13.664403269803101</v>
      </c>
      <c r="L5">
        <v>0.734735136650841</v>
      </c>
      <c r="M5">
        <v>37.243886286691001</v>
      </c>
      <c r="N5">
        <v>9.3109715716727699</v>
      </c>
      <c r="O5">
        <f>Table1[[#This Row],[calc % H2 umol/h]]/Table1[[#This Row],[PCAT_Gee-pt/g-c3n4]]</f>
        <v>1873.4349238778211</v>
      </c>
      <c r="P5">
        <v>3.15824867688552</v>
      </c>
      <c r="Q5">
        <v>0.26767709291291802</v>
      </c>
      <c r="R5">
        <v>8.6081662158607699</v>
      </c>
      <c r="S5">
        <v>2.1520415539651898</v>
      </c>
      <c r="T5">
        <v>0.116653108312606</v>
      </c>
      <c r="U5">
        <v>1.3805901665347</v>
      </c>
    </row>
    <row r="6" spans="1:21" x14ac:dyDescent="0.25">
      <c r="A6">
        <v>327347</v>
      </c>
      <c r="B6" t="s">
        <v>29</v>
      </c>
      <c r="C6" t="s">
        <v>21</v>
      </c>
      <c r="D6">
        <v>4.9300000000000004E-3</v>
      </c>
      <c r="E6">
        <v>4</v>
      </c>
      <c r="F6">
        <v>1</v>
      </c>
      <c r="G6" s="1">
        <v>44462.069791666669</v>
      </c>
      <c r="H6" t="s">
        <v>30</v>
      </c>
      <c r="I6">
        <v>0.82822700000000005</v>
      </c>
      <c r="J6">
        <v>81.611020739247707</v>
      </c>
      <c r="K6">
        <v>13.7334630784329</v>
      </c>
      <c r="L6">
        <v>0.80900352067348302</v>
      </c>
      <c r="M6">
        <v>37.432116654955301</v>
      </c>
      <c r="N6">
        <v>9.3580291637388306</v>
      </c>
      <c r="O6">
        <f>Table1[[#This Row],[calc % H2 umol/h]]/Table1[[#This Row],[PCAT_Gee-pt/g-c3n4]]</f>
        <v>1898.1803577563549</v>
      </c>
      <c r="P6">
        <v>3.168470267484</v>
      </c>
      <c r="Q6">
        <v>0.26289826088340401</v>
      </c>
      <c r="R6">
        <v>8.6360263243779105</v>
      </c>
      <c r="S6">
        <v>2.1590065810944701</v>
      </c>
      <c r="T6">
        <v>0.11312250439008401</v>
      </c>
      <c r="U6">
        <v>1.37392341044523</v>
      </c>
    </row>
    <row r="7" spans="1:21" x14ac:dyDescent="0.25">
      <c r="A7">
        <v>327348</v>
      </c>
      <c r="B7" t="s">
        <v>31</v>
      </c>
      <c r="C7" t="s">
        <v>21</v>
      </c>
      <c r="D7">
        <v>4.7299999999999998E-3</v>
      </c>
      <c r="E7">
        <v>4</v>
      </c>
      <c r="F7">
        <v>1</v>
      </c>
      <c r="G7" s="1">
        <v>44462.084826388891</v>
      </c>
      <c r="H7" t="s">
        <v>32</v>
      </c>
      <c r="I7">
        <v>0.81142700000000001</v>
      </c>
      <c r="J7">
        <v>81.585873818217806</v>
      </c>
      <c r="K7">
        <v>13.671034355802201</v>
      </c>
      <c r="L7">
        <v>0.79507869287437405</v>
      </c>
      <c r="M7">
        <v>37.261960066279499</v>
      </c>
      <c r="N7">
        <v>9.3154900165698802</v>
      </c>
      <c r="O7">
        <f>Table1[[#This Row],[calc % H2 umol/h]]/Table1[[#This Row],[PCAT_Gee-pt/g-c3n4]]</f>
        <v>1969.4482064629769</v>
      </c>
      <c r="P7">
        <v>3.2452405354095002</v>
      </c>
      <c r="Q7">
        <v>0.26781470046172501</v>
      </c>
      <c r="R7">
        <v>8.8452724269965994</v>
      </c>
      <c r="S7">
        <v>2.2113181067491499</v>
      </c>
      <c r="T7">
        <v>0.112296390052557</v>
      </c>
      <c r="U7">
        <v>1.38555490051786</v>
      </c>
    </row>
    <row r="8" spans="1:21" x14ac:dyDescent="0.25">
      <c r="A8">
        <v>327349</v>
      </c>
      <c r="B8" t="s">
        <v>33</v>
      </c>
      <c r="C8" t="s">
        <v>21</v>
      </c>
      <c r="D8">
        <v>4.5100000000000001E-3</v>
      </c>
      <c r="E8">
        <v>4</v>
      </c>
      <c r="F8">
        <v>1</v>
      </c>
      <c r="G8" s="1">
        <v>44462.099675925929</v>
      </c>
      <c r="H8" t="s">
        <v>34</v>
      </c>
      <c r="I8">
        <v>0.83940199999999998</v>
      </c>
      <c r="J8">
        <v>82.421956027906305</v>
      </c>
      <c r="K8">
        <v>12.918952545866199</v>
      </c>
      <c r="L8">
        <v>0.79923389141363399</v>
      </c>
      <c r="M8">
        <v>35.212075497266099</v>
      </c>
      <c r="N8">
        <v>8.8030188743165407</v>
      </c>
      <c r="O8">
        <f>Table1[[#This Row],[calc % H2 umol/h]]/Table1[[#This Row],[PCAT_Gee-pt/g-c3n4]]</f>
        <v>1951.8888856577696</v>
      </c>
      <c r="P8">
        <v>3.1988248107107502</v>
      </c>
      <c r="Q8">
        <v>0.25353736259354298</v>
      </c>
      <c r="R8">
        <v>8.7187610866576595</v>
      </c>
      <c r="S8">
        <v>2.17969027166441</v>
      </c>
      <c r="T8">
        <v>0.110025800598253</v>
      </c>
      <c r="U8">
        <v>1.3502408149184599</v>
      </c>
    </row>
    <row r="9" spans="1:21" x14ac:dyDescent="0.25">
      <c r="A9">
        <v>327350</v>
      </c>
      <c r="B9" t="s">
        <v>35</v>
      </c>
      <c r="C9" t="s">
        <v>21</v>
      </c>
      <c r="D9">
        <v>4.5399999999999998E-3</v>
      </c>
      <c r="E9">
        <v>4</v>
      </c>
      <c r="F9">
        <v>1</v>
      </c>
      <c r="G9" s="1">
        <v>44462.114479166667</v>
      </c>
      <c r="H9" t="s">
        <v>36</v>
      </c>
      <c r="I9">
        <v>0.81323637500000001</v>
      </c>
      <c r="J9">
        <v>82.383570091027494</v>
      </c>
      <c r="K9">
        <v>12.869138591795499</v>
      </c>
      <c r="L9">
        <v>0.76275102548700702</v>
      </c>
      <c r="M9">
        <v>35.0763018960143</v>
      </c>
      <c r="N9">
        <v>8.7690754740035803</v>
      </c>
      <c r="O9">
        <f>Table1[[#This Row],[calc % H2 umol/h]]/Table1[[#This Row],[PCAT_Gee-pt/g-c3n4]]</f>
        <v>1931.5144215866917</v>
      </c>
      <c r="P9">
        <v>3.25133762469151</v>
      </c>
      <c r="Q9">
        <v>0.26645696055095602</v>
      </c>
      <c r="R9">
        <v>8.8618907377574203</v>
      </c>
      <c r="S9">
        <v>2.2154726844393502</v>
      </c>
      <c r="T9">
        <v>0.111303691382726</v>
      </c>
      <c r="U9">
        <v>1.3846500011026699</v>
      </c>
    </row>
    <row r="10" spans="1:21" x14ac:dyDescent="0.25">
      <c r="A10">
        <v>327351</v>
      </c>
      <c r="B10" t="s">
        <v>37</v>
      </c>
      <c r="C10" t="s">
        <v>21</v>
      </c>
      <c r="D10">
        <v>4.6499999999999996E-3</v>
      </c>
      <c r="E10">
        <v>4</v>
      </c>
      <c r="F10">
        <v>1</v>
      </c>
      <c r="G10" s="1">
        <v>44462.129421296297</v>
      </c>
      <c r="H10" t="s">
        <v>38</v>
      </c>
      <c r="I10">
        <v>0.80600000000000005</v>
      </c>
      <c r="J10">
        <v>82.427515575218493</v>
      </c>
      <c r="K10">
        <v>12.8514257324581</v>
      </c>
      <c r="L10">
        <v>0.75519954612965601</v>
      </c>
      <c r="M10">
        <v>35.028023481951898</v>
      </c>
      <c r="N10">
        <v>8.7570058704879798</v>
      </c>
      <c r="O10">
        <f>Table1[[#This Row],[calc % H2 umol/h]]/Table1[[#This Row],[PCAT_Gee-pt/g-c3n4]]</f>
        <v>1883.2270689221464</v>
      </c>
      <c r="P10">
        <v>3.2349106426439498</v>
      </c>
      <c r="Q10">
        <v>0.28116511665062299</v>
      </c>
      <c r="R10">
        <v>8.8171171285969905</v>
      </c>
      <c r="S10">
        <v>2.2042792821492401</v>
      </c>
      <c r="T10">
        <v>0.11035825236704799</v>
      </c>
      <c r="U10">
        <v>1.3757897973122999</v>
      </c>
    </row>
    <row r="11" spans="1:21" x14ac:dyDescent="0.25">
      <c r="A11">
        <v>327352</v>
      </c>
      <c r="B11" t="s">
        <v>39</v>
      </c>
      <c r="C11" t="s">
        <v>21</v>
      </c>
      <c r="D11">
        <v>4.6899999999999997E-3</v>
      </c>
      <c r="E11">
        <v>4</v>
      </c>
      <c r="F11">
        <v>1</v>
      </c>
      <c r="G11" s="1">
        <v>44462.144282407404</v>
      </c>
      <c r="H11" t="s">
        <v>40</v>
      </c>
      <c r="I11">
        <v>0.75570099999999996</v>
      </c>
      <c r="J11">
        <v>82.333003122923898</v>
      </c>
      <c r="K11">
        <v>13.3416589148372</v>
      </c>
      <c r="L11">
        <v>0.79282737331290998</v>
      </c>
      <c r="M11">
        <v>36.364209815008998</v>
      </c>
      <c r="N11">
        <v>9.0910524537522601</v>
      </c>
      <c r="O11">
        <f>Table1[[#This Row],[calc % H2 umol/h]]/Table1[[#This Row],[PCAT_Gee-pt/g-c3n4]]</f>
        <v>1938.3907150857699</v>
      </c>
      <c r="P11">
        <v>2.9415061421567898</v>
      </c>
      <c r="Q11">
        <v>0.2784597472932</v>
      </c>
      <c r="R11">
        <v>8.0174097695280508</v>
      </c>
      <c r="S11">
        <v>2.00435244238201</v>
      </c>
      <c r="T11">
        <v>0.105798705714876</v>
      </c>
      <c r="U11">
        <v>1.27803311436714</v>
      </c>
    </row>
    <row r="12" spans="1:21" x14ac:dyDescent="0.25">
      <c r="A12">
        <v>327353</v>
      </c>
      <c r="B12" t="s">
        <v>41</v>
      </c>
      <c r="C12" t="s">
        <v>21</v>
      </c>
      <c r="D12">
        <v>4.7099999999999998E-3</v>
      </c>
      <c r="E12">
        <v>4</v>
      </c>
      <c r="F12">
        <v>1</v>
      </c>
      <c r="G12" s="1">
        <v>44462.159236111111</v>
      </c>
      <c r="H12" t="s">
        <v>42</v>
      </c>
      <c r="I12">
        <v>0.752567875</v>
      </c>
      <c r="J12">
        <v>82.530659277294106</v>
      </c>
      <c r="K12">
        <v>13.1609337598629</v>
      </c>
      <c r="L12">
        <v>0.74633839917523404</v>
      </c>
      <c r="M12">
        <v>35.871622836411497</v>
      </c>
      <c r="N12">
        <v>8.9679057091028902</v>
      </c>
      <c r="O12">
        <f>Table1[[#This Row],[calc % H2 umol/h]]/Table1[[#This Row],[PCAT_Gee-pt/g-c3n4]]</f>
        <v>1904.0139509772591</v>
      </c>
      <c r="P12">
        <v>2.9381687561362599</v>
      </c>
      <c r="Q12">
        <v>0.27698672741937402</v>
      </c>
      <c r="R12">
        <v>8.0083133440940806</v>
      </c>
      <c r="S12">
        <v>2.0020783360235201</v>
      </c>
      <c r="T12">
        <v>0.105120197035853</v>
      </c>
      <c r="U12">
        <v>1.2651180096707799</v>
      </c>
    </row>
    <row r="13" spans="1:21" x14ac:dyDescent="0.25">
      <c r="A13">
        <v>327354</v>
      </c>
      <c r="B13" t="s">
        <v>43</v>
      </c>
      <c r="C13" t="s">
        <v>21</v>
      </c>
      <c r="D13">
        <v>4.7800000000000004E-3</v>
      </c>
      <c r="E13">
        <v>4</v>
      </c>
      <c r="F13">
        <v>1</v>
      </c>
      <c r="G13" s="1">
        <v>44462.174212962964</v>
      </c>
      <c r="H13" t="s">
        <v>44</v>
      </c>
      <c r="I13">
        <v>0.72504100000000005</v>
      </c>
      <c r="J13">
        <v>82.546029701199103</v>
      </c>
      <c r="K13">
        <v>13.255649511882</v>
      </c>
      <c r="L13">
        <v>0.73827798957577695</v>
      </c>
      <c r="M13">
        <v>36.129781398341201</v>
      </c>
      <c r="N13">
        <v>9.0324453495853003</v>
      </c>
      <c r="O13">
        <f>Table1[[#This Row],[calc % H2 umol/h]]/Table1[[#This Row],[PCAT_Gee-pt/g-c3n4]]</f>
        <v>1889.6329183232845</v>
      </c>
      <c r="P13">
        <v>2.8554684133678201</v>
      </c>
      <c r="Q13">
        <v>0.27937009873886098</v>
      </c>
      <c r="R13">
        <v>7.7829041475765202</v>
      </c>
      <c r="S13">
        <v>1.94572603689413</v>
      </c>
      <c r="T13">
        <v>0.103858729014039</v>
      </c>
      <c r="U13">
        <v>1.23899364453696</v>
      </c>
    </row>
    <row r="14" spans="1:21" x14ac:dyDescent="0.25">
      <c r="A14">
        <v>327355</v>
      </c>
      <c r="B14" t="s">
        <v>45</v>
      </c>
      <c r="C14" t="s">
        <v>21</v>
      </c>
      <c r="D14">
        <v>4.6100000000000004E-3</v>
      </c>
      <c r="E14">
        <v>4</v>
      </c>
      <c r="F14">
        <v>1</v>
      </c>
      <c r="G14" s="1">
        <v>44462.189143518517</v>
      </c>
      <c r="H14" t="s">
        <v>46</v>
      </c>
      <c r="I14">
        <v>0.73060599999999998</v>
      </c>
      <c r="J14">
        <v>82.784644683311598</v>
      </c>
      <c r="K14">
        <v>12.9988084592446</v>
      </c>
      <c r="L14">
        <v>0.72179564945520402</v>
      </c>
      <c r="M14">
        <v>35.429731877750697</v>
      </c>
      <c r="N14">
        <v>8.8574329694376708</v>
      </c>
      <c r="O14">
        <f>Table1[[#This Row],[calc % H2 umol/h]]/Table1[[#This Row],[PCAT_Gee-pt/g-c3n4]]</f>
        <v>1921.3520541079545</v>
      </c>
      <c r="P14">
        <v>2.8630310153497098</v>
      </c>
      <c r="Q14">
        <v>0.280992157613834</v>
      </c>
      <c r="R14">
        <v>7.8035168799940102</v>
      </c>
      <c r="S14">
        <v>1.9508792199984999</v>
      </c>
      <c r="T14">
        <v>0.104557556685013</v>
      </c>
      <c r="U14">
        <v>1.2489582854089301</v>
      </c>
    </row>
    <row r="15" spans="1:21" x14ac:dyDescent="0.25">
      <c r="A15">
        <v>327356</v>
      </c>
      <c r="B15" t="s">
        <v>47</v>
      </c>
      <c r="C15" t="s">
        <v>21</v>
      </c>
      <c r="D15">
        <v>4.6800000000000001E-3</v>
      </c>
      <c r="E15">
        <v>4</v>
      </c>
      <c r="F15">
        <v>1</v>
      </c>
      <c r="G15" s="1">
        <v>44462.204108796293</v>
      </c>
      <c r="H15" t="s">
        <v>48</v>
      </c>
      <c r="I15">
        <v>0.74176600000000004</v>
      </c>
      <c r="J15">
        <v>82.7013658608426</v>
      </c>
      <c r="K15">
        <v>13.0365651695741</v>
      </c>
      <c r="L15">
        <v>0.69211401781978399</v>
      </c>
      <c r="M15">
        <v>35.532642088925201</v>
      </c>
      <c r="N15">
        <v>8.8831605222313197</v>
      </c>
      <c r="O15">
        <f>Table1[[#This Row],[calc % H2 umol/h]]/Table1[[#This Row],[PCAT_Gee-pt/g-c3n4]]</f>
        <v>1898.1112226989999</v>
      </c>
      <c r="P15">
        <v>2.9012422887250802</v>
      </c>
      <c r="Q15">
        <v>0.277880888376691</v>
      </c>
      <c r="R15">
        <v>7.9076660544850004</v>
      </c>
      <c r="S15">
        <v>1.9769165136212501</v>
      </c>
      <c r="T15">
        <v>0.10389051213471</v>
      </c>
      <c r="U15">
        <v>1.2569361687234799</v>
      </c>
    </row>
    <row r="16" spans="1:21" x14ac:dyDescent="0.25">
      <c r="A16">
        <v>327357</v>
      </c>
      <c r="B16" t="s">
        <v>49</v>
      </c>
      <c r="C16" t="s">
        <v>21</v>
      </c>
      <c r="D16">
        <v>4.7000000000000002E-3</v>
      </c>
      <c r="E16">
        <v>4</v>
      </c>
      <c r="F16">
        <v>1</v>
      </c>
      <c r="G16" s="1">
        <v>44462.218981481485</v>
      </c>
      <c r="H16" t="s">
        <v>50</v>
      </c>
      <c r="I16">
        <v>0.74734599999999995</v>
      </c>
      <c r="J16">
        <v>82.599411422946503</v>
      </c>
      <c r="K16">
        <v>13.0373126604138</v>
      </c>
      <c r="L16">
        <v>0.66747709828105695</v>
      </c>
      <c r="M16">
        <v>35.534679460282497</v>
      </c>
      <c r="N16">
        <v>8.8836698650706296</v>
      </c>
      <c r="O16">
        <f>Table1[[#This Row],[calc % H2 umol/h]]/Table1[[#This Row],[PCAT_Gee-pt/g-c3n4]]</f>
        <v>1890.1425244831125</v>
      </c>
      <c r="P16">
        <v>2.9769888010011401</v>
      </c>
      <c r="Q16">
        <v>0.27159193271119297</v>
      </c>
      <c r="R16">
        <v>8.1141217945653192</v>
      </c>
      <c r="S16">
        <v>2.0285304486413298</v>
      </c>
      <c r="T16">
        <v>0.10442028902949101</v>
      </c>
      <c r="U16">
        <v>1.2818668266089699</v>
      </c>
    </row>
    <row r="17" spans="1:21" x14ac:dyDescent="0.25">
      <c r="A17">
        <v>327358</v>
      </c>
      <c r="B17" t="s">
        <v>51</v>
      </c>
      <c r="C17" t="s">
        <v>21</v>
      </c>
      <c r="D17">
        <v>4.5700000000000003E-3</v>
      </c>
      <c r="E17">
        <v>4</v>
      </c>
      <c r="F17">
        <v>1</v>
      </c>
      <c r="G17" s="1">
        <v>44462.234675925924</v>
      </c>
      <c r="H17" t="s">
        <v>52</v>
      </c>
      <c r="I17">
        <v>0.74454100000000001</v>
      </c>
      <c r="J17">
        <v>82.420768503615903</v>
      </c>
      <c r="K17">
        <v>13.1918993305179</v>
      </c>
      <c r="L17">
        <v>0.63392309332999297</v>
      </c>
      <c r="M17">
        <v>35.956023023489301</v>
      </c>
      <c r="N17">
        <v>8.9890057558723395</v>
      </c>
      <c r="O17">
        <f>Table1[[#This Row],[calc % H2 umol/h]]/Table1[[#This Row],[PCAT_Gee-pt/g-c3n4]]</f>
        <v>1966.9596839983237</v>
      </c>
      <c r="P17">
        <v>2.9913274845935698</v>
      </c>
      <c r="Q17">
        <v>0.27624024724070201</v>
      </c>
      <c r="R17">
        <v>8.1532035086126093</v>
      </c>
      <c r="S17">
        <v>2.0383008771531501</v>
      </c>
      <c r="T17">
        <v>0.10491026063303301</v>
      </c>
      <c r="U17">
        <v>1.2910944206395201</v>
      </c>
    </row>
    <row r="18" spans="1:21" x14ac:dyDescent="0.25">
      <c r="A18">
        <v>327359</v>
      </c>
      <c r="B18" t="s">
        <v>53</v>
      </c>
      <c r="C18" t="s">
        <v>21</v>
      </c>
      <c r="D18">
        <v>4.9199999999999999E-3</v>
      </c>
      <c r="E18">
        <v>4</v>
      </c>
      <c r="F18">
        <v>1</v>
      </c>
      <c r="G18" s="1">
        <v>44462.249548611115</v>
      </c>
      <c r="H18" t="s">
        <v>54</v>
      </c>
      <c r="I18">
        <v>0.78082700000000005</v>
      </c>
      <c r="J18">
        <v>82.317586853318005</v>
      </c>
      <c r="K18">
        <v>13.1393744551713</v>
      </c>
      <c r="L18">
        <v>0.56669848341517404</v>
      </c>
      <c r="M18">
        <v>35.812860497764198</v>
      </c>
      <c r="N18">
        <v>8.9532151244410603</v>
      </c>
      <c r="O18">
        <f>Table1[[#This Row],[calc % H2 umol/h]]/Table1[[#This Row],[PCAT_Gee-pt/g-c3n4]]</f>
        <v>1819.7591716343618</v>
      </c>
      <c r="P18">
        <v>3.1147054244841201</v>
      </c>
      <c r="Q18">
        <v>0.253631371985026</v>
      </c>
      <c r="R18">
        <v>8.4894841256904297</v>
      </c>
      <c r="S18">
        <v>2.1223710314225999</v>
      </c>
      <c r="T18">
        <v>0.104807264169425</v>
      </c>
      <c r="U18">
        <v>1.3235260028570801</v>
      </c>
    </row>
    <row r="19" spans="1:21" x14ac:dyDescent="0.25">
      <c r="A19">
        <v>327360</v>
      </c>
      <c r="B19" t="s">
        <v>55</v>
      </c>
      <c r="C19" t="s">
        <v>21</v>
      </c>
      <c r="D19">
        <v>4.6499999999999996E-3</v>
      </c>
      <c r="E19">
        <v>4</v>
      </c>
      <c r="F19">
        <v>1</v>
      </c>
      <c r="G19" s="1">
        <v>44462.264409722222</v>
      </c>
      <c r="H19" t="s">
        <v>56</v>
      </c>
      <c r="I19">
        <v>0.77520100000000003</v>
      </c>
      <c r="J19">
        <v>82.359882231797599</v>
      </c>
      <c r="K19">
        <v>13.0830045701016</v>
      </c>
      <c r="L19">
        <v>0.51988535665094604</v>
      </c>
      <c r="M19">
        <v>35.659217960430098</v>
      </c>
      <c r="N19">
        <v>8.9148044901075298</v>
      </c>
      <c r="O19">
        <f>Table1[[#This Row],[calc % H2 umol/h]]/Table1[[#This Row],[PCAT_Gee-pt/g-c3n4]]</f>
        <v>1917.1622559371033</v>
      </c>
      <c r="P19">
        <v>3.1283812916079698</v>
      </c>
      <c r="Q19">
        <v>0.246622395517961</v>
      </c>
      <c r="R19">
        <v>8.5267592580160603</v>
      </c>
      <c r="S19">
        <v>2.1316898145040102</v>
      </c>
      <c r="T19">
        <v>0.104767609584367</v>
      </c>
      <c r="U19">
        <v>1.3239642969084</v>
      </c>
    </row>
    <row r="20" spans="1:21" x14ac:dyDescent="0.25">
      <c r="A20">
        <v>327361</v>
      </c>
      <c r="B20" t="s">
        <v>57</v>
      </c>
      <c r="C20" t="s">
        <v>21</v>
      </c>
      <c r="D20">
        <v>5.0299999999999997E-3</v>
      </c>
      <c r="E20">
        <v>4</v>
      </c>
      <c r="F20">
        <v>1</v>
      </c>
      <c r="G20" s="1">
        <v>44462.279236111113</v>
      </c>
      <c r="H20" t="s">
        <v>58</v>
      </c>
      <c r="I20">
        <v>0.769652</v>
      </c>
      <c r="J20">
        <v>82.368117981634398</v>
      </c>
      <c r="K20">
        <v>13.100018918807301</v>
      </c>
      <c r="L20">
        <v>0.52769171643222201</v>
      </c>
      <c r="M20">
        <v>35.705592504266697</v>
      </c>
      <c r="N20">
        <v>8.9263981260666903</v>
      </c>
      <c r="O20">
        <f>Table1[[#This Row],[calc % H2 umol/h]]/Table1[[#This Row],[PCAT_Gee-pt/g-c3n4]]</f>
        <v>1774.6318342080897</v>
      </c>
      <c r="P20">
        <v>3.1113977326675899</v>
      </c>
      <c r="Q20">
        <v>0.252196722113529</v>
      </c>
      <c r="R20">
        <v>8.4804686351890393</v>
      </c>
      <c r="S20">
        <v>2.1201171587972598</v>
      </c>
      <c r="T20">
        <v>0.104244477016794</v>
      </c>
      <c r="U20">
        <v>1.3162208898738601</v>
      </c>
    </row>
    <row r="21" spans="1:21" x14ac:dyDescent="0.25">
      <c r="A21">
        <v>327362</v>
      </c>
      <c r="B21" t="s">
        <v>59</v>
      </c>
      <c r="C21" t="s">
        <v>21</v>
      </c>
      <c r="D21">
        <v>4.7999999999999996E-3</v>
      </c>
      <c r="E21">
        <v>4</v>
      </c>
      <c r="F21">
        <v>1</v>
      </c>
      <c r="G21" s="1">
        <v>44462.29414351852</v>
      </c>
      <c r="H21" t="s">
        <v>60</v>
      </c>
      <c r="I21">
        <v>0.75015100000000001</v>
      </c>
      <c r="J21">
        <v>82.393915452972394</v>
      </c>
      <c r="K21">
        <v>13.204466670861899</v>
      </c>
      <c r="L21">
        <v>0.50828455153271801</v>
      </c>
      <c r="M21">
        <v>35.990276739912801</v>
      </c>
      <c r="N21">
        <v>8.9975691849782091</v>
      </c>
      <c r="O21">
        <f>Table1[[#This Row],[calc % H2 umol/h]]/Table1[[#This Row],[PCAT_Gee-pt/g-c3n4]]</f>
        <v>1874.4935802037937</v>
      </c>
      <c r="P21">
        <v>3.0078244476787401</v>
      </c>
      <c r="Q21">
        <v>0.25658475910515999</v>
      </c>
      <c r="R21">
        <v>8.1981678590557401</v>
      </c>
      <c r="S21">
        <v>2.0495419647639301</v>
      </c>
      <c r="T21">
        <v>0.104115754708477</v>
      </c>
      <c r="U21">
        <v>1.2896776737783899</v>
      </c>
    </row>
    <row r="22" spans="1:21" x14ac:dyDescent="0.25">
      <c r="A22">
        <v>327363</v>
      </c>
      <c r="B22" t="s">
        <v>61</v>
      </c>
      <c r="C22" t="s">
        <v>21</v>
      </c>
      <c r="D22">
        <v>4.6699999999999997E-3</v>
      </c>
      <c r="E22">
        <v>4</v>
      </c>
      <c r="F22">
        <v>1</v>
      </c>
      <c r="G22" s="1">
        <v>44462.309108796297</v>
      </c>
      <c r="H22" t="s">
        <v>62</v>
      </c>
      <c r="I22">
        <v>0.72504100000000005</v>
      </c>
      <c r="J22">
        <v>83.347061896609205</v>
      </c>
      <c r="K22">
        <v>12.5338807342603</v>
      </c>
      <c r="L22">
        <v>0.53207561630587996</v>
      </c>
      <c r="M22">
        <v>34.162518448891298</v>
      </c>
      <c r="N22">
        <v>8.5406296122228298</v>
      </c>
      <c r="O22">
        <f>Table1[[#This Row],[calc % H2 umol/h]]/Table1[[#This Row],[PCAT_Gee-pt/g-c3n4]]</f>
        <v>1828.8286107543533</v>
      </c>
      <c r="P22">
        <v>2.7959918627395299</v>
      </c>
      <c r="Q22">
        <v>0.26806421297413902</v>
      </c>
      <c r="R22">
        <v>7.6207940396862002</v>
      </c>
      <c r="S22">
        <v>1.90519850992155</v>
      </c>
      <c r="T22">
        <v>0.10222432259424601</v>
      </c>
      <c r="U22">
        <v>1.2208411837966</v>
      </c>
    </row>
    <row r="23" spans="1:21" x14ac:dyDescent="0.25">
      <c r="A23">
        <v>327364</v>
      </c>
      <c r="B23" t="s">
        <v>63</v>
      </c>
      <c r="C23" t="s">
        <v>21</v>
      </c>
      <c r="D23">
        <v>4.7299999999999998E-3</v>
      </c>
      <c r="E23">
        <v>4</v>
      </c>
      <c r="F23">
        <v>1</v>
      </c>
      <c r="G23" s="1">
        <v>44462.32403935185</v>
      </c>
      <c r="H23" t="s">
        <v>64</v>
      </c>
      <c r="I23">
        <v>0.73896099999999998</v>
      </c>
      <c r="J23">
        <v>83.075209661935403</v>
      </c>
      <c r="K23">
        <v>12.777338320596201</v>
      </c>
      <c r="L23">
        <v>0.48462007578451299</v>
      </c>
      <c r="M23">
        <v>34.826089808876198</v>
      </c>
      <c r="N23">
        <v>8.7065224522190494</v>
      </c>
      <c r="O23">
        <f>Table1[[#This Row],[calc % H2 umol/h]]/Table1[[#This Row],[PCAT_Gee-pt/g-c3n4]]</f>
        <v>1840.7024211879598</v>
      </c>
      <c r="P23">
        <v>2.8171708262693498</v>
      </c>
      <c r="Q23">
        <v>0.26593782017489198</v>
      </c>
      <c r="R23">
        <v>7.6785197152096902</v>
      </c>
      <c r="S23">
        <v>1.9196299288024199</v>
      </c>
      <c r="T23">
        <v>0.102176807731788</v>
      </c>
      <c r="U23">
        <v>1.2281043834671299</v>
      </c>
    </row>
    <row r="24" spans="1:21" x14ac:dyDescent="0.25">
      <c r="A24">
        <v>327365</v>
      </c>
      <c r="B24" t="s">
        <v>65</v>
      </c>
      <c r="C24" t="s">
        <v>21</v>
      </c>
      <c r="D24">
        <v>4.9300000000000004E-3</v>
      </c>
      <c r="E24">
        <v>4</v>
      </c>
      <c r="F24">
        <v>1</v>
      </c>
      <c r="G24" s="1">
        <v>44462.339050925926</v>
      </c>
      <c r="H24" t="s">
        <v>66</v>
      </c>
      <c r="I24">
        <v>0.72784599999999999</v>
      </c>
      <c r="J24">
        <v>82.919447464377896</v>
      </c>
      <c r="K24">
        <v>13.054009177600699</v>
      </c>
      <c r="L24">
        <v>0.49838009878136702</v>
      </c>
      <c r="M24">
        <v>35.580187718141403</v>
      </c>
      <c r="N24">
        <v>8.8950469295353702</v>
      </c>
      <c r="O24">
        <f>Table1[[#This Row],[calc % H2 umol/h]]/Table1[[#This Row],[PCAT_Gee-pt/g-c3n4]]</f>
        <v>1804.2691540639694</v>
      </c>
      <c r="P24">
        <v>2.7327106122378901</v>
      </c>
      <c r="Q24">
        <v>0.266439618727976</v>
      </c>
      <c r="R24">
        <v>7.4483137892700597</v>
      </c>
      <c r="S24">
        <v>1.86207844731751</v>
      </c>
      <c r="T24">
        <v>0.100462057784975</v>
      </c>
      <c r="U24">
        <v>1.19337068799851</v>
      </c>
    </row>
    <row r="25" spans="1:21" x14ac:dyDescent="0.25">
      <c r="A25">
        <v>327366</v>
      </c>
      <c r="B25" t="s">
        <v>67</v>
      </c>
      <c r="C25" t="s">
        <v>21</v>
      </c>
      <c r="D25">
        <v>4.7699999999999999E-3</v>
      </c>
      <c r="E25">
        <v>4</v>
      </c>
      <c r="F25">
        <v>1</v>
      </c>
      <c r="G25" s="1">
        <v>44462.353993055556</v>
      </c>
      <c r="H25" t="s">
        <v>68</v>
      </c>
      <c r="I25">
        <v>0.72784599999999999</v>
      </c>
      <c r="J25">
        <v>83.0045670328455</v>
      </c>
      <c r="K25">
        <v>13.076769038511999</v>
      </c>
      <c r="L25">
        <v>0.47559022422500102</v>
      </c>
      <c r="M25">
        <v>35.6422223094036</v>
      </c>
      <c r="N25">
        <v>8.9105555773509</v>
      </c>
      <c r="O25">
        <f>Table1[[#This Row],[calc % H2 umol/h]]/Table1[[#This Row],[PCAT_Gee-pt/g-c3n4]]</f>
        <v>1868.0410015410691</v>
      </c>
      <c r="P25">
        <v>2.6596941553081801</v>
      </c>
      <c r="Q25">
        <v>0.26747748089120399</v>
      </c>
      <c r="R25">
        <v>7.2492991257496504</v>
      </c>
      <c r="S25">
        <v>1.8123247814374099</v>
      </c>
      <c r="T25">
        <v>9.9849997715737798E-2</v>
      </c>
      <c r="U25">
        <v>1.1591197756184699</v>
      </c>
    </row>
    <row r="26" spans="1:21" x14ac:dyDescent="0.25">
      <c r="A26">
        <v>327367</v>
      </c>
      <c r="B26" t="s">
        <v>69</v>
      </c>
      <c r="C26" t="s">
        <v>21</v>
      </c>
      <c r="D26">
        <v>4.62E-3</v>
      </c>
      <c r="E26">
        <v>4</v>
      </c>
      <c r="F26">
        <v>1</v>
      </c>
      <c r="G26" s="1">
        <v>44462.368993055556</v>
      </c>
      <c r="H26" t="s">
        <v>70</v>
      </c>
      <c r="I26">
        <v>0.72504100000000005</v>
      </c>
      <c r="J26">
        <v>83.507649832876993</v>
      </c>
      <c r="K26">
        <v>12.7111309361217</v>
      </c>
      <c r="L26">
        <v>0.46390037997827299</v>
      </c>
      <c r="M26">
        <v>34.645634047287402</v>
      </c>
      <c r="N26">
        <v>8.66140851182187</v>
      </c>
      <c r="O26">
        <f>Table1[[#This Row],[calc % H2 umol/h]]/Table1[[#This Row],[PCAT_Gee-pt/g-c3n4]]</f>
        <v>1874.7637471475909</v>
      </c>
      <c r="P26">
        <v>2.5650949941436298</v>
      </c>
      <c r="Q26">
        <v>0.26049170833699897</v>
      </c>
      <c r="R26">
        <v>6.9914583454636396</v>
      </c>
      <c r="S26">
        <v>1.7478645863659099</v>
      </c>
      <c r="T26">
        <v>9.7401855160807294E-2</v>
      </c>
      <c r="U26">
        <v>1.11872238169672</v>
      </c>
    </row>
    <row r="27" spans="1:21" x14ac:dyDescent="0.25">
      <c r="A27">
        <v>327368</v>
      </c>
      <c r="B27" t="s">
        <v>71</v>
      </c>
      <c r="C27" t="s">
        <v>21</v>
      </c>
      <c r="D27">
        <v>4.6100000000000004E-3</v>
      </c>
      <c r="E27">
        <v>4</v>
      </c>
      <c r="F27">
        <v>1</v>
      </c>
      <c r="G27" s="1">
        <v>44462.383993055555</v>
      </c>
      <c r="H27" t="s">
        <v>72</v>
      </c>
      <c r="I27">
        <v>0.68878600000000001</v>
      </c>
      <c r="J27">
        <v>84.290470444217505</v>
      </c>
      <c r="K27">
        <v>12.1659955661232</v>
      </c>
      <c r="L27">
        <v>0.45128279680953098</v>
      </c>
      <c r="M27">
        <v>33.159805553338799</v>
      </c>
      <c r="N27">
        <v>8.2899513883347105</v>
      </c>
      <c r="O27">
        <f>Table1[[#This Row],[calc % H2 umol/h]]/Table1[[#This Row],[PCAT_Gee-pt/g-c3n4]]</f>
        <v>1798.2540972526485</v>
      </c>
      <c r="P27">
        <v>2.3996254995047099</v>
      </c>
      <c r="Q27">
        <v>0.26339355460485298</v>
      </c>
      <c r="R27">
        <v>6.5404524053896003</v>
      </c>
      <c r="S27">
        <v>1.6351131013474001</v>
      </c>
      <c r="T27">
        <v>9.5307477930180295E-2</v>
      </c>
      <c r="U27">
        <v>1.0486010122243901</v>
      </c>
    </row>
    <row r="28" spans="1:21" x14ac:dyDescent="0.25">
      <c r="A28">
        <v>327369</v>
      </c>
      <c r="B28" t="s">
        <v>73</v>
      </c>
      <c r="C28" t="s">
        <v>21</v>
      </c>
      <c r="D28">
        <v>4.4900000000000001E-3</v>
      </c>
      <c r="E28">
        <v>4</v>
      </c>
      <c r="F28">
        <v>1</v>
      </c>
      <c r="G28" s="1">
        <v>44462.399016203701</v>
      </c>
      <c r="H28" t="s">
        <v>74</v>
      </c>
      <c r="I28">
        <v>0.68598099999999995</v>
      </c>
      <c r="J28">
        <v>84.261561212397297</v>
      </c>
      <c r="K28">
        <v>12.1767167402593</v>
      </c>
      <c r="L28">
        <v>0.42697665827530401</v>
      </c>
      <c r="M28">
        <v>33.1890273336466</v>
      </c>
      <c r="N28">
        <v>8.2972568334116605</v>
      </c>
      <c r="O28">
        <f>Table1[[#This Row],[calc % H2 umol/h]]/Table1[[#This Row],[PCAT_Gee-pt/g-c3n4]]</f>
        <v>1847.941388287675</v>
      </c>
      <c r="P28">
        <v>2.4108412678878302</v>
      </c>
      <c r="Q28">
        <v>0.25853442849732</v>
      </c>
      <c r="R28">
        <v>6.5710222586083002</v>
      </c>
      <c r="S28">
        <v>1.64275556465207</v>
      </c>
      <c r="T28">
        <v>9.6401717584002997E-2</v>
      </c>
      <c r="U28">
        <v>1.0544790618714499</v>
      </c>
    </row>
    <row r="29" spans="1:21" x14ac:dyDescent="0.25">
      <c r="A29">
        <v>327370</v>
      </c>
      <c r="B29" t="s">
        <v>75</v>
      </c>
      <c r="C29" t="s">
        <v>21</v>
      </c>
      <c r="D29">
        <v>4.7499999999999999E-3</v>
      </c>
      <c r="E29">
        <v>4</v>
      </c>
      <c r="F29">
        <v>1</v>
      </c>
      <c r="G29" s="1">
        <v>44462.414097222223</v>
      </c>
      <c r="H29" t="s">
        <v>76</v>
      </c>
      <c r="I29">
        <v>0.68774162499999902</v>
      </c>
      <c r="J29">
        <v>83.649205058944602</v>
      </c>
      <c r="K29">
        <v>12.804377221415701</v>
      </c>
      <c r="L29">
        <v>0.46328681152337298</v>
      </c>
      <c r="M29">
        <v>34.899787410414604</v>
      </c>
      <c r="N29">
        <v>8.7249468526036704</v>
      </c>
      <c r="O29">
        <f>Table1[[#This Row],[calc % H2 umol/h]]/Table1[[#This Row],[PCAT_Gee-pt/g-c3n4]]</f>
        <v>1836.8309163376148</v>
      </c>
      <c r="P29">
        <v>2.40082945782413</v>
      </c>
      <c r="Q29">
        <v>0.25940279453127202</v>
      </c>
      <c r="R29">
        <v>6.5437339308142404</v>
      </c>
      <c r="S29">
        <v>1.6359334827035601</v>
      </c>
      <c r="T29">
        <v>9.5400579502646604E-2</v>
      </c>
      <c r="U29">
        <v>1.05018768231283</v>
      </c>
    </row>
    <row r="30" spans="1:21" x14ac:dyDescent="0.25">
      <c r="A30">
        <v>327371</v>
      </c>
      <c r="B30" t="s">
        <v>77</v>
      </c>
      <c r="C30" t="s">
        <v>21</v>
      </c>
      <c r="D30">
        <v>4.4999999999999997E-3</v>
      </c>
      <c r="E30">
        <v>4</v>
      </c>
      <c r="F30">
        <v>1</v>
      </c>
      <c r="G30" s="1">
        <v>44462.429108796299</v>
      </c>
      <c r="H30" t="s">
        <v>78</v>
      </c>
      <c r="I30">
        <v>0.68320599999999998</v>
      </c>
      <c r="J30">
        <v>83.959090429939394</v>
      </c>
      <c r="K30">
        <v>12.527727321514501</v>
      </c>
      <c r="L30">
        <v>0.404728417760221</v>
      </c>
      <c r="M30">
        <v>34.145746622119397</v>
      </c>
      <c r="N30">
        <v>8.5364366555298492</v>
      </c>
      <c r="O30">
        <f>Table1[[#This Row],[calc % H2 umol/h]]/Table1[[#This Row],[PCAT_Gee-pt/g-c3n4]]</f>
        <v>1896.9859234510777</v>
      </c>
      <c r="P30">
        <v>2.3840284491037802</v>
      </c>
      <c r="Q30">
        <v>0.25594354749160397</v>
      </c>
      <c r="R30">
        <v>6.4979408693883602</v>
      </c>
      <c r="S30">
        <v>1.6244852173470901</v>
      </c>
      <c r="T30">
        <v>9.4851812609075603E-2</v>
      </c>
      <c r="U30">
        <v>1.03430198683317</v>
      </c>
    </row>
    <row r="31" spans="1:21" x14ac:dyDescent="0.25">
      <c r="A31">
        <v>327372</v>
      </c>
      <c r="B31" t="s">
        <v>79</v>
      </c>
      <c r="C31" t="s">
        <v>21</v>
      </c>
      <c r="D31">
        <v>4.7099999999999998E-3</v>
      </c>
      <c r="E31">
        <v>4</v>
      </c>
      <c r="F31">
        <v>1</v>
      </c>
      <c r="G31" s="1">
        <v>44462.444131944445</v>
      </c>
      <c r="H31" t="s">
        <v>80</v>
      </c>
      <c r="I31">
        <v>0.69087474999999998</v>
      </c>
      <c r="J31">
        <v>83.952157305314898</v>
      </c>
      <c r="K31">
        <v>12.569039638172301</v>
      </c>
      <c r="L31">
        <v>0.44396142827676299</v>
      </c>
      <c r="M31">
        <v>34.2583480430131</v>
      </c>
      <c r="N31">
        <v>8.5645870107532893</v>
      </c>
      <c r="O31">
        <f>Table1[[#This Row],[calc % H2 umol/h]]/Table1[[#This Row],[PCAT_Gee-pt/g-c3n4]]</f>
        <v>1818.3836540877473</v>
      </c>
      <c r="P31">
        <v>2.3618752763923201</v>
      </c>
      <c r="Q31">
        <v>0.25383095805823103</v>
      </c>
      <c r="R31">
        <v>6.4375598758634904</v>
      </c>
      <c r="S31">
        <v>1.6093899689658699</v>
      </c>
      <c r="T31">
        <v>9.4011391642494002E-2</v>
      </c>
      <c r="U31">
        <v>1.0229163884778401</v>
      </c>
    </row>
    <row r="32" spans="1:21" x14ac:dyDescent="0.25">
      <c r="A32">
        <v>327373</v>
      </c>
      <c r="B32" t="s">
        <v>81</v>
      </c>
      <c r="C32" t="s">
        <v>21</v>
      </c>
      <c r="D32">
        <v>4.4999999999999997E-3</v>
      </c>
      <c r="E32">
        <v>4</v>
      </c>
      <c r="F32">
        <v>1</v>
      </c>
      <c r="G32" s="1">
        <v>44462.460034722222</v>
      </c>
      <c r="H32" t="s">
        <v>82</v>
      </c>
      <c r="I32">
        <v>0.68598099999999995</v>
      </c>
      <c r="J32">
        <v>84.204588649872306</v>
      </c>
      <c r="K32">
        <v>12.292507138251899</v>
      </c>
      <c r="L32">
        <v>0.43883544575817302</v>
      </c>
      <c r="M32">
        <v>33.5046272417271</v>
      </c>
      <c r="N32">
        <v>8.3761568104317803</v>
      </c>
      <c r="O32">
        <f>Table1[[#This Row],[calc % H2 umol/h]]/Table1[[#This Row],[PCAT_Gee-pt/g-c3n4]]</f>
        <v>1861.3681800959514</v>
      </c>
      <c r="P32">
        <v>2.3688161559660199</v>
      </c>
      <c r="Q32">
        <v>0.25750919846023101</v>
      </c>
      <c r="R32">
        <v>6.4564780330978904</v>
      </c>
      <c r="S32">
        <v>1.6141195082744699</v>
      </c>
      <c r="T32">
        <v>9.6027782483699795E-2</v>
      </c>
      <c r="U32">
        <v>1.03806027342604</v>
      </c>
    </row>
    <row r="33" spans="1:21" x14ac:dyDescent="0.25">
      <c r="A33">
        <v>327374</v>
      </c>
      <c r="B33" t="s">
        <v>83</v>
      </c>
      <c r="C33" t="s">
        <v>21</v>
      </c>
      <c r="D33">
        <v>4.6899999999999997E-3</v>
      </c>
      <c r="E33">
        <v>4</v>
      </c>
      <c r="F33">
        <v>1</v>
      </c>
      <c r="G33" s="1">
        <v>44462.475081018521</v>
      </c>
      <c r="H33" t="s">
        <v>84</v>
      </c>
      <c r="I33">
        <v>0.66369100000000003</v>
      </c>
      <c r="J33">
        <v>84.249464769210206</v>
      </c>
      <c r="K33">
        <v>12.3970957811667</v>
      </c>
      <c r="L33">
        <v>0.45853405854136697</v>
      </c>
      <c r="M33">
        <v>33.789695491447802</v>
      </c>
      <c r="N33">
        <v>8.4474238728619504</v>
      </c>
      <c r="O33">
        <f>Table1[[#This Row],[calc % H2 umol/h]]/Table1[[#This Row],[PCAT_Gee-pt/g-c3n4]]</f>
        <v>1801.1564760899682</v>
      </c>
      <c r="P33">
        <v>2.2569380681728899</v>
      </c>
      <c r="Q33">
        <v>0.25483410184202898</v>
      </c>
      <c r="R33">
        <v>6.1515415717342403</v>
      </c>
      <c r="S33">
        <v>1.5378853929335601</v>
      </c>
      <c r="T33">
        <v>9.4011497688395104E-2</v>
      </c>
      <c r="U33">
        <v>1.00248988376171</v>
      </c>
    </row>
    <row r="34" spans="1:21" x14ac:dyDescent="0.25">
      <c r="A34">
        <v>327375</v>
      </c>
      <c r="B34" t="s">
        <v>85</v>
      </c>
      <c r="C34" t="s">
        <v>21</v>
      </c>
      <c r="D34">
        <v>4.5799999999999999E-3</v>
      </c>
      <c r="E34">
        <v>4</v>
      </c>
      <c r="F34">
        <v>1</v>
      </c>
      <c r="G34" s="1">
        <v>44462.490127314813</v>
      </c>
      <c r="H34" t="s">
        <v>86</v>
      </c>
      <c r="I34">
        <v>0.64137100000000002</v>
      </c>
      <c r="J34">
        <v>84.425881066937606</v>
      </c>
      <c r="K34">
        <v>12.3687592857653</v>
      </c>
      <c r="L34">
        <v>0.496815612134617</v>
      </c>
      <c r="M34">
        <v>33.712461148194201</v>
      </c>
      <c r="N34">
        <v>8.4281152870485503</v>
      </c>
      <c r="O34">
        <f>Table1[[#This Row],[calc % H2 umol/h]]/Table1[[#This Row],[PCAT_Gee-pt/g-c3n4]]</f>
        <v>1840.1998443337447</v>
      </c>
      <c r="P34">
        <v>2.1468955618758399</v>
      </c>
      <c r="Q34">
        <v>0.25678128686490298</v>
      </c>
      <c r="R34">
        <v>5.8516081966496003</v>
      </c>
      <c r="S34">
        <v>1.4629020491624001</v>
      </c>
      <c r="T34">
        <v>9.2838892110119794E-2</v>
      </c>
      <c r="U34">
        <v>0.96562519331109498</v>
      </c>
    </row>
    <row r="35" spans="1:21" x14ac:dyDescent="0.25">
      <c r="A35">
        <v>327376</v>
      </c>
      <c r="B35" t="s">
        <v>87</v>
      </c>
      <c r="C35" t="s">
        <v>21</v>
      </c>
      <c r="D35">
        <v>4.5799999999999999E-3</v>
      </c>
      <c r="E35">
        <v>4</v>
      </c>
      <c r="F35">
        <v>1</v>
      </c>
      <c r="G35" s="1">
        <v>44462.505300925928</v>
      </c>
      <c r="H35" t="s">
        <v>88</v>
      </c>
      <c r="I35">
        <v>0.65812599999999999</v>
      </c>
      <c r="J35">
        <v>84.041632953713901</v>
      </c>
      <c r="K35">
        <v>12.7654167237311</v>
      </c>
      <c r="L35">
        <v>0.45065236639502698</v>
      </c>
      <c r="M35">
        <v>34.793596139797998</v>
      </c>
      <c r="N35">
        <v>8.6983990349494995</v>
      </c>
      <c r="O35">
        <f>Table1[[#This Row],[calc % H2 umol/h]]/Table1[[#This Row],[PCAT_Gee-pt/g-c3n4]]</f>
        <v>1899.2137630894103</v>
      </c>
      <c r="P35">
        <v>2.1363331836300499</v>
      </c>
      <c r="Q35">
        <v>0.251297347614168</v>
      </c>
      <c r="R35">
        <v>5.8228192326139201</v>
      </c>
      <c r="S35">
        <v>1.45570480815348</v>
      </c>
      <c r="T35">
        <v>9.2165538687437806E-2</v>
      </c>
      <c r="U35">
        <v>0.96445160023742005</v>
      </c>
    </row>
    <row r="36" spans="1:21" x14ac:dyDescent="0.25">
      <c r="A36">
        <v>327377</v>
      </c>
      <c r="B36" t="s">
        <v>89</v>
      </c>
      <c r="C36" t="s">
        <v>21</v>
      </c>
      <c r="D36">
        <v>4.5399999999999998E-3</v>
      </c>
      <c r="E36">
        <v>4</v>
      </c>
      <c r="F36">
        <v>1</v>
      </c>
      <c r="G36" s="1">
        <v>44462.520324074074</v>
      </c>
      <c r="H36" t="s">
        <v>90</v>
      </c>
      <c r="I36">
        <v>0.63577600000000001</v>
      </c>
      <c r="J36">
        <v>83.301386174074295</v>
      </c>
      <c r="K36">
        <v>13.591357372487099</v>
      </c>
      <c r="L36">
        <v>0.47494826077239199</v>
      </c>
      <c r="M36">
        <v>37.044791380047101</v>
      </c>
      <c r="N36">
        <v>9.26119784501177</v>
      </c>
      <c r="O36">
        <f>Table1[[#This Row],[calc % H2 umol/h]]/Table1[[#This Row],[PCAT_Gee-pt/g-c3n4]]</f>
        <v>2039.9114196061169</v>
      </c>
      <c r="P36">
        <v>2.0747331042178301</v>
      </c>
      <c r="Q36">
        <v>0.25195297956551599</v>
      </c>
      <c r="R36">
        <v>5.6549212053396696</v>
      </c>
      <c r="S36">
        <v>1.4137303013349101</v>
      </c>
      <c r="T36">
        <v>9.1415003854234497E-2</v>
      </c>
      <c r="U36">
        <v>0.94110834536642896</v>
      </c>
    </row>
    <row r="37" spans="1:21" hidden="1" x14ac:dyDescent="0.25">
      <c r="A37">
        <v>327378</v>
      </c>
      <c r="B37" t="s">
        <v>91</v>
      </c>
      <c r="C37" t="s">
        <v>21</v>
      </c>
      <c r="D37">
        <v>6.2630000000000005E-2</v>
      </c>
      <c r="E37">
        <v>4</v>
      </c>
      <c r="F37">
        <v>1</v>
      </c>
      <c r="G37" s="1">
        <v>44462.535983796297</v>
      </c>
      <c r="H37" t="s">
        <v>92</v>
      </c>
      <c r="I37">
        <v>0.52426600000000001</v>
      </c>
      <c r="J37">
        <v>96.122073027312197</v>
      </c>
      <c r="K37">
        <v>0.24485968209769901</v>
      </c>
      <c r="L37">
        <v>1.5705520237224199E-2</v>
      </c>
      <c r="M37">
        <v>0.66739293155927404</v>
      </c>
      <c r="N37">
        <v>0.16684823288981801</v>
      </c>
      <c r="O37">
        <f>Table1[[#This Row],[calc % H2 umol/h]]/Table1[[#This Row],[PCAT_Gee-pt/g-c3n4]]</f>
        <v>2.6640305427082547</v>
      </c>
      <c r="P37">
        <v>2.53539552435902</v>
      </c>
      <c r="Q37">
        <v>0.26758761122954899</v>
      </c>
      <c r="R37">
        <v>6.9105090604057597</v>
      </c>
      <c r="S37">
        <v>1.7276272651014399</v>
      </c>
      <c r="T37">
        <v>0.101614064876289</v>
      </c>
      <c r="U37">
        <v>0.99605770135472604</v>
      </c>
    </row>
    <row r="38" spans="1:21" hidden="1" x14ac:dyDescent="0.25">
      <c r="A38">
        <v>327379</v>
      </c>
      <c r="B38" t="s">
        <v>93</v>
      </c>
      <c r="C38" t="s">
        <v>21</v>
      </c>
      <c r="G38" s="1">
        <v>44462.552199074074</v>
      </c>
      <c r="H38" t="s">
        <v>94</v>
      </c>
      <c r="I38">
        <v>0.69994599999999996</v>
      </c>
      <c r="J38">
        <v>99.645199328491699</v>
      </c>
      <c r="K38">
        <v>4.5742061313496798E-2</v>
      </c>
      <c r="L38">
        <v>1.2667922717006499E-3</v>
      </c>
      <c r="M38">
        <v>0.124675194111368</v>
      </c>
      <c r="N38">
        <v>3.1168798527842E-2</v>
      </c>
      <c r="O38" t="e">
        <f>Table1[[#This Row],[calc % H2 umol/h]]/Table1[[#This Row],[PCAT_Gee-pt/g-c3n4]]</f>
        <v>#DIV/0!</v>
      </c>
      <c r="P38">
        <v>0.25291253068193498</v>
      </c>
      <c r="Q38">
        <v>6.6155272999666698E-2</v>
      </c>
      <c r="R38">
        <v>0.68934188688745801</v>
      </c>
      <c r="S38">
        <v>0.172335471721864</v>
      </c>
      <c r="T38">
        <v>4.0900046939915898E-2</v>
      </c>
      <c r="U38">
        <v>1.5246032572921E-2</v>
      </c>
    </row>
    <row r="39" spans="1:21" hidden="1" x14ac:dyDescent="0.25">
      <c r="A39">
        <v>327380</v>
      </c>
      <c r="B39" t="s">
        <v>95</v>
      </c>
      <c r="C39" t="s">
        <v>21</v>
      </c>
      <c r="G39" s="1">
        <v>44462.56894675926</v>
      </c>
      <c r="H39" t="s">
        <v>96</v>
      </c>
      <c r="I39">
        <v>0.69994599999999996</v>
      </c>
      <c r="J39">
        <v>99.767262663222795</v>
      </c>
      <c r="K39">
        <v>3.6180411818428397E-2</v>
      </c>
      <c r="L39">
        <v>7.1425435930052195E-4</v>
      </c>
      <c r="M39">
        <v>9.8613830180863199E-2</v>
      </c>
      <c r="N39">
        <v>2.46534575452158E-2</v>
      </c>
      <c r="O39" t="e">
        <f>Table1[[#This Row],[calc % H2 umol/h]]/Table1[[#This Row],[PCAT_Gee-pt/g-c3n4]]</f>
        <v>#DIV/0!</v>
      </c>
      <c r="P39">
        <v>0.14436927758513199</v>
      </c>
      <c r="Q39">
        <v>4.0119668629233898E-2</v>
      </c>
      <c r="R39">
        <v>0.393494897033281</v>
      </c>
      <c r="S39">
        <v>9.8373724258320194E-2</v>
      </c>
      <c r="T39">
        <v>4.0562563298461397E-2</v>
      </c>
      <c r="U39">
        <v>1.1625084075164801E-2</v>
      </c>
    </row>
    <row r="40" spans="1:21" x14ac:dyDescent="0.25">
      <c r="A40">
        <v>327381</v>
      </c>
      <c r="B40" t="s">
        <v>97</v>
      </c>
      <c r="C40" t="s">
        <v>21</v>
      </c>
      <c r="D40">
        <v>4.62E-3</v>
      </c>
      <c r="E40">
        <v>4</v>
      </c>
      <c r="F40">
        <v>1</v>
      </c>
      <c r="G40" s="1">
        <v>44462.585069444445</v>
      </c>
      <c r="H40" t="s">
        <v>98</v>
      </c>
      <c r="I40">
        <v>0.63577600000000001</v>
      </c>
      <c r="J40">
        <v>84.878289927612101</v>
      </c>
      <c r="K40">
        <v>12.200691949111301</v>
      </c>
      <c r="L40">
        <v>0.56604312744109497</v>
      </c>
      <c r="M40">
        <v>33.254374494042104</v>
      </c>
      <c r="N40">
        <v>8.3135936235105401</v>
      </c>
      <c r="O40">
        <f>Table1[[#This Row],[calc % H2 umol/h]]/Table1[[#This Row],[PCAT_Gee-pt/g-c3n4]]</f>
        <v>1799.4791392879956</v>
      </c>
      <c r="P40">
        <v>1.8908036678826901</v>
      </c>
      <c r="Q40">
        <v>0.24480567054379401</v>
      </c>
      <c r="R40">
        <v>5.1536005932073001</v>
      </c>
      <c r="S40">
        <v>1.2884001483018199</v>
      </c>
      <c r="T40">
        <v>9.2634467352331995E-2</v>
      </c>
      <c r="U40">
        <v>0.93757998804148301</v>
      </c>
    </row>
    <row r="41" spans="1:21" x14ac:dyDescent="0.25">
      <c r="A41">
        <v>327382</v>
      </c>
      <c r="B41" t="s">
        <v>99</v>
      </c>
      <c r="C41" t="s">
        <v>21</v>
      </c>
      <c r="D41">
        <v>4.5399999999999998E-3</v>
      </c>
      <c r="E41">
        <v>4</v>
      </c>
      <c r="F41">
        <v>1</v>
      </c>
      <c r="G41" s="1">
        <v>44462.600324074076</v>
      </c>
      <c r="H41" t="s">
        <v>100</v>
      </c>
      <c r="I41">
        <v>0.65532100000000004</v>
      </c>
      <c r="J41">
        <v>84.159538081832906</v>
      </c>
      <c r="K41">
        <v>12.7042904074488</v>
      </c>
      <c r="L41">
        <v>0.48073803124278203</v>
      </c>
      <c r="M41">
        <v>34.626989407854197</v>
      </c>
      <c r="N41">
        <v>8.6567473519635598</v>
      </c>
      <c r="O41">
        <f>Table1[[#This Row],[calc % H2 umol/h]]/Table1[[#This Row],[PCAT_Gee-pt/g-c3n4]]</f>
        <v>1906.7725444853656</v>
      </c>
      <c r="P41">
        <v>2.0784392785608499</v>
      </c>
      <c r="Q41">
        <v>0.24402252154234599</v>
      </c>
      <c r="R41">
        <v>5.6650228053191602</v>
      </c>
      <c r="S41">
        <v>1.4162557013297901</v>
      </c>
      <c r="T41">
        <v>9.3739545808065497E-2</v>
      </c>
      <c r="U41">
        <v>0.96399268634936097</v>
      </c>
    </row>
    <row r="42" spans="1:21" x14ac:dyDescent="0.25">
      <c r="A42">
        <v>327383</v>
      </c>
      <c r="B42" t="s">
        <v>101</v>
      </c>
      <c r="C42" t="s">
        <v>21</v>
      </c>
      <c r="D42">
        <v>4.5999999999999999E-3</v>
      </c>
      <c r="E42">
        <v>4</v>
      </c>
      <c r="F42">
        <v>1</v>
      </c>
      <c r="G42" s="1">
        <v>44462.615590277775</v>
      </c>
      <c r="H42" t="s">
        <v>102</v>
      </c>
      <c r="I42">
        <v>0.65812599999999999</v>
      </c>
      <c r="J42">
        <v>84.581445703588699</v>
      </c>
      <c r="K42">
        <v>12.123155420083201</v>
      </c>
      <c r="L42">
        <v>0.44080890748381901</v>
      </c>
      <c r="M42">
        <v>33.043039859578499</v>
      </c>
      <c r="N42">
        <v>8.2607599648946302</v>
      </c>
      <c r="O42">
        <f>Table1[[#This Row],[calc % H2 umol/h]]/Table1[[#This Row],[PCAT_Gee-pt/g-c3n4]]</f>
        <v>1795.8173836727458</v>
      </c>
      <c r="P42">
        <v>2.2146346221868201</v>
      </c>
      <c r="Q42">
        <v>0.24720830042501901</v>
      </c>
      <c r="R42">
        <v>6.0362387150538996</v>
      </c>
      <c r="S42">
        <v>1.50905967876347</v>
      </c>
      <c r="T42">
        <v>9.4017836426411594E-2</v>
      </c>
      <c r="U42">
        <v>0.98674641771478699</v>
      </c>
    </row>
    <row r="43" spans="1:21" x14ac:dyDescent="0.25">
      <c r="A43">
        <v>327384</v>
      </c>
      <c r="B43" t="s">
        <v>103</v>
      </c>
      <c r="C43" t="s">
        <v>21</v>
      </c>
      <c r="D43">
        <v>4.4799999999999996E-3</v>
      </c>
      <c r="E43">
        <v>4</v>
      </c>
      <c r="F43">
        <v>1</v>
      </c>
      <c r="G43" s="1">
        <v>44462.63082175926</v>
      </c>
      <c r="H43" t="s">
        <v>104</v>
      </c>
      <c r="I43">
        <v>0.65254599999999996</v>
      </c>
      <c r="J43">
        <v>84.977594010788195</v>
      </c>
      <c r="K43">
        <v>11.6779457495849</v>
      </c>
      <c r="L43">
        <v>0.40137205143594601</v>
      </c>
      <c r="M43">
        <v>31.8295702323745</v>
      </c>
      <c r="N43">
        <v>7.9573925580936198</v>
      </c>
      <c r="O43">
        <f>Table1[[#This Row],[calc % H2 umol/h]]/Table1[[#This Row],[PCAT_Gee-pt/g-c3n4]]</f>
        <v>1776.2036960030402</v>
      </c>
      <c r="P43">
        <v>2.2556290308685401</v>
      </c>
      <c r="Q43">
        <v>0.24861767380462499</v>
      </c>
      <c r="R43">
        <v>6.1479736415769102</v>
      </c>
      <c r="S43">
        <v>1.53699341039422</v>
      </c>
      <c r="T43">
        <v>9.4262255456488003E-2</v>
      </c>
      <c r="U43">
        <v>0.99456895330184103</v>
      </c>
    </row>
    <row r="44" spans="1:21" x14ac:dyDescent="0.25">
      <c r="A44">
        <v>327385</v>
      </c>
      <c r="B44" t="s">
        <v>105</v>
      </c>
      <c r="C44" t="s">
        <v>21</v>
      </c>
      <c r="D44">
        <v>4.7499999999999999E-3</v>
      </c>
      <c r="E44">
        <v>4</v>
      </c>
      <c r="F44">
        <v>1</v>
      </c>
      <c r="G44" s="1">
        <v>44462.645949074074</v>
      </c>
      <c r="H44" t="s">
        <v>106</v>
      </c>
      <c r="I44">
        <v>0.64693599999999996</v>
      </c>
      <c r="J44">
        <v>84.778575497927093</v>
      </c>
      <c r="K44">
        <v>11.983611253083399</v>
      </c>
      <c r="L44">
        <v>0.41137937664716301</v>
      </c>
      <c r="M44">
        <v>32.662696350601898</v>
      </c>
      <c r="N44">
        <v>8.1656740876504799</v>
      </c>
      <c r="O44">
        <f>Table1[[#This Row],[calc % H2 umol/h]]/Table1[[#This Row],[PCAT_Gee-pt/g-c3n4]]</f>
        <v>1719.0892816106275</v>
      </c>
      <c r="P44">
        <v>2.1761440154135201</v>
      </c>
      <c r="Q44">
        <v>0.24984479819282901</v>
      </c>
      <c r="R44">
        <v>5.9313281855953299</v>
      </c>
      <c r="S44">
        <v>1.48283204639883</v>
      </c>
      <c r="T44">
        <v>9.3859557118438394E-2</v>
      </c>
      <c r="U44">
        <v>0.96780967645740001</v>
      </c>
    </row>
    <row r="45" spans="1:21" x14ac:dyDescent="0.25">
      <c r="A45">
        <v>327386</v>
      </c>
      <c r="B45" t="s">
        <v>107</v>
      </c>
      <c r="C45" t="s">
        <v>21</v>
      </c>
      <c r="D45">
        <v>4.5500000000000002E-3</v>
      </c>
      <c r="E45">
        <v>4</v>
      </c>
      <c r="F45">
        <v>1</v>
      </c>
      <c r="G45" s="1">
        <v>44462.661157407405</v>
      </c>
      <c r="H45" t="s">
        <v>108</v>
      </c>
      <c r="I45">
        <v>0.63577600000000001</v>
      </c>
      <c r="J45">
        <v>84.555705999387797</v>
      </c>
      <c r="K45">
        <v>12.2702279832209</v>
      </c>
      <c r="L45">
        <v>0.40524275034605101</v>
      </c>
      <c r="M45">
        <v>33.443902869052103</v>
      </c>
      <c r="N45">
        <v>8.3609757172630399</v>
      </c>
      <c r="O45">
        <f>Table1[[#This Row],[calc % H2 umol/h]]/Table1[[#This Row],[PCAT_Gee-pt/g-c3n4]]</f>
        <v>1837.5770807171516</v>
      </c>
      <c r="P45">
        <v>2.12787074493122</v>
      </c>
      <c r="Q45">
        <v>0.248080204903706</v>
      </c>
      <c r="R45">
        <v>5.7997538928120802</v>
      </c>
      <c r="S45">
        <v>1.4499384732030201</v>
      </c>
      <c r="T45">
        <v>9.3163214592857396E-2</v>
      </c>
      <c r="U45">
        <v>0.95303205786708101</v>
      </c>
    </row>
    <row r="46" spans="1:21" x14ac:dyDescent="0.25">
      <c r="A46">
        <v>327387</v>
      </c>
      <c r="B46" t="s">
        <v>109</v>
      </c>
      <c r="C46" t="s">
        <v>21</v>
      </c>
      <c r="D46">
        <v>4.5199999999999997E-3</v>
      </c>
      <c r="E46">
        <v>4</v>
      </c>
      <c r="F46">
        <v>1</v>
      </c>
      <c r="G46" s="1">
        <v>44462.676168981481</v>
      </c>
      <c r="H46" t="s">
        <v>110</v>
      </c>
      <c r="I46">
        <v>0.62187099999999995</v>
      </c>
      <c r="J46">
        <v>84.236452714952094</v>
      </c>
      <c r="K46">
        <v>12.7019505159685</v>
      </c>
      <c r="L46">
        <v>0.44168995350385798</v>
      </c>
      <c r="M46">
        <v>34.620611767316703</v>
      </c>
      <c r="N46">
        <v>8.6551529418291793</v>
      </c>
      <c r="O46">
        <f>Table1[[#This Row],[calc % H2 umol/h]]/Table1[[#This Row],[PCAT_Gee-pt/g-c3n4]]</f>
        <v>1914.8568455374291</v>
      </c>
      <c r="P46">
        <v>2.0425221797356601</v>
      </c>
      <c r="Q46">
        <v>0.25308213200670698</v>
      </c>
      <c r="R46">
        <v>5.5671266646695896</v>
      </c>
      <c r="S46">
        <v>1.3917816661673901</v>
      </c>
      <c r="T46">
        <v>9.1174138807439603E-2</v>
      </c>
      <c r="U46">
        <v>0.92790045053626102</v>
      </c>
    </row>
    <row r="47" spans="1:21" x14ac:dyDescent="0.25">
      <c r="A47">
        <v>327388</v>
      </c>
      <c r="B47" t="s">
        <v>111</v>
      </c>
      <c r="C47" t="s">
        <v>21</v>
      </c>
      <c r="D47">
        <v>4.6600000000000001E-3</v>
      </c>
      <c r="E47">
        <v>4</v>
      </c>
      <c r="F47">
        <v>1</v>
      </c>
      <c r="G47" s="1">
        <v>44462.692060185182</v>
      </c>
      <c r="H47" t="s">
        <v>112</v>
      </c>
      <c r="I47">
        <v>0.610711</v>
      </c>
      <c r="J47">
        <v>84.988815711439898</v>
      </c>
      <c r="K47">
        <v>11.993984236291199</v>
      </c>
      <c r="L47">
        <v>0.43209158685293902</v>
      </c>
      <c r="M47">
        <v>32.690969096905903</v>
      </c>
      <c r="N47">
        <v>8.1727422742264899</v>
      </c>
      <c r="O47">
        <f>Table1[[#This Row],[calc % H2 umol/h]]/Table1[[#This Row],[PCAT_Gee-pt/g-c3n4]]</f>
        <v>1753.8073549842252</v>
      </c>
      <c r="P47">
        <v>1.9998423891183901</v>
      </c>
      <c r="Q47">
        <v>0.249835968900288</v>
      </c>
      <c r="R47">
        <v>5.4507980378643204</v>
      </c>
      <c r="S47">
        <v>1.3626995094660801</v>
      </c>
      <c r="T47">
        <v>9.2394618227576997E-2</v>
      </c>
      <c r="U47">
        <v>0.924963044922818</v>
      </c>
    </row>
    <row r="48" spans="1:21" x14ac:dyDescent="0.25">
      <c r="A48">
        <v>327389</v>
      </c>
      <c r="B48" t="s">
        <v>113</v>
      </c>
      <c r="C48" t="s">
        <v>21</v>
      </c>
      <c r="D48">
        <v>4.6299999999999996E-3</v>
      </c>
      <c r="E48">
        <v>4</v>
      </c>
      <c r="F48">
        <v>1</v>
      </c>
      <c r="G48" s="1">
        <v>44462.70716435185</v>
      </c>
      <c r="H48" t="s">
        <v>114</v>
      </c>
      <c r="I48">
        <v>0.60234100000000002</v>
      </c>
      <c r="J48">
        <v>84.954061514610999</v>
      </c>
      <c r="K48">
        <v>12.0366545653599</v>
      </c>
      <c r="L48">
        <v>0.41488240181754199</v>
      </c>
      <c r="M48">
        <v>32.807271935183799</v>
      </c>
      <c r="N48">
        <v>8.2018179837959604</v>
      </c>
      <c r="O48">
        <f>Table1[[#This Row],[calc % H2 umol/h]]/Table1[[#This Row],[PCAT_Gee-pt/g-c3n4]]</f>
        <v>1771.4509684224538</v>
      </c>
      <c r="P48">
        <v>1.9909702718472599</v>
      </c>
      <c r="Q48">
        <v>0.24888922888178799</v>
      </c>
      <c r="R48">
        <v>5.4266160724872901</v>
      </c>
      <c r="S48">
        <v>1.3566540181218201</v>
      </c>
      <c r="T48">
        <v>9.2330186958773305E-2</v>
      </c>
      <c r="U48">
        <v>0.92598346122295505</v>
      </c>
    </row>
    <row r="49" spans="1:21" x14ac:dyDescent="0.25">
      <c r="A49">
        <v>327390</v>
      </c>
      <c r="B49" t="s">
        <v>115</v>
      </c>
      <c r="C49" t="s">
        <v>21</v>
      </c>
      <c r="D49">
        <v>4.7499999999999999E-3</v>
      </c>
      <c r="E49">
        <v>4</v>
      </c>
      <c r="F49">
        <v>1</v>
      </c>
      <c r="G49" s="1">
        <v>44462.722199074073</v>
      </c>
      <c r="H49" t="s">
        <v>116</v>
      </c>
      <c r="I49">
        <v>0.63928600000000002</v>
      </c>
      <c r="J49">
        <v>84.465206929278807</v>
      </c>
      <c r="K49">
        <v>12.3148950443787</v>
      </c>
      <c r="L49">
        <v>0.38518294423251098</v>
      </c>
      <c r="M49">
        <v>33.5656480278911</v>
      </c>
      <c r="N49">
        <v>8.3914120069727804</v>
      </c>
      <c r="O49">
        <f>Table1[[#This Row],[calc % H2 umol/h]]/Table1[[#This Row],[PCAT_Gee-pt/g-c3n4]]</f>
        <v>1766.6130540995327</v>
      </c>
      <c r="P49">
        <v>2.1546542778749802</v>
      </c>
      <c r="Q49">
        <v>0.24619759472125699</v>
      </c>
      <c r="R49">
        <v>5.8727554601412297</v>
      </c>
      <c r="S49">
        <v>1.4681888650353001</v>
      </c>
      <c r="T49">
        <v>9.36414483491321E-2</v>
      </c>
      <c r="U49">
        <v>0.97160230011826598</v>
      </c>
    </row>
    <row r="50" spans="1:21" x14ac:dyDescent="0.25">
      <c r="A50">
        <v>327391</v>
      </c>
      <c r="B50" t="s">
        <v>117</v>
      </c>
      <c r="C50" t="s">
        <v>21</v>
      </c>
      <c r="D50">
        <v>4.6499999999999996E-3</v>
      </c>
      <c r="E50">
        <v>4</v>
      </c>
      <c r="F50">
        <v>1</v>
      </c>
      <c r="G50" s="1">
        <v>44462.73710648148</v>
      </c>
      <c r="H50" t="s">
        <v>118</v>
      </c>
      <c r="I50">
        <v>0.63022599999999995</v>
      </c>
      <c r="J50">
        <v>84.288509250015494</v>
      </c>
      <c r="K50">
        <v>12.560185510309701</v>
      </c>
      <c r="L50">
        <v>0.37629493648015</v>
      </c>
      <c r="M50">
        <v>34.234215109816397</v>
      </c>
      <c r="N50">
        <v>8.5585537774540992</v>
      </c>
      <c r="O50">
        <f>Table1[[#This Row],[calc % H2 umol/h]]/Table1[[#This Row],[PCAT_Gee-pt/g-c3n4]]</f>
        <v>1840.5491994524946</v>
      </c>
      <c r="P50">
        <v>2.1039704512381201</v>
      </c>
      <c r="Q50">
        <v>0.24986657582183</v>
      </c>
      <c r="R50">
        <v>5.73461092220822</v>
      </c>
      <c r="S50">
        <v>1.4336527305520499</v>
      </c>
      <c r="T50">
        <v>9.3224354207162199E-2</v>
      </c>
      <c r="U50">
        <v>0.95411043422943198</v>
      </c>
    </row>
    <row r="51" spans="1:21" x14ac:dyDescent="0.25">
      <c r="A51">
        <v>327392</v>
      </c>
      <c r="B51" t="s">
        <v>119</v>
      </c>
      <c r="C51" t="s">
        <v>21</v>
      </c>
      <c r="D51">
        <v>4.6100000000000004E-3</v>
      </c>
      <c r="E51">
        <v>4</v>
      </c>
      <c r="F51">
        <v>1</v>
      </c>
      <c r="G51" s="1">
        <v>44462.752106481479</v>
      </c>
      <c r="H51" t="s">
        <v>120</v>
      </c>
      <c r="I51">
        <v>0.596746</v>
      </c>
      <c r="J51">
        <v>84.2121714162964</v>
      </c>
      <c r="K51">
        <v>12.827688126885</v>
      </c>
      <c r="L51">
        <v>0.41508355896874899</v>
      </c>
      <c r="M51">
        <v>34.963323936335101</v>
      </c>
      <c r="N51">
        <v>8.7408309840837806</v>
      </c>
      <c r="O51">
        <f>Table1[[#This Row],[calc % H2 umol/h]]/Table1[[#This Row],[PCAT_Gee-pt/g-c3n4]]</f>
        <v>1896.0587817969154</v>
      </c>
      <c r="P51">
        <v>1.96037730698735</v>
      </c>
      <c r="Q51">
        <v>0.25105650465092599</v>
      </c>
      <c r="R51">
        <v>5.3432314649111197</v>
      </c>
      <c r="S51">
        <v>1.3358078662277799</v>
      </c>
      <c r="T51">
        <v>9.0744751033134896E-2</v>
      </c>
      <c r="U51">
        <v>0.90901839879795898</v>
      </c>
    </row>
    <row r="52" spans="1:21" hidden="1" x14ac:dyDescent="0.25">
      <c r="A52">
        <v>327393</v>
      </c>
      <c r="B52" t="s">
        <v>121</v>
      </c>
      <c r="C52" t="s">
        <v>21</v>
      </c>
      <c r="D52">
        <v>4.5399999999999998E-3</v>
      </c>
      <c r="E52">
        <v>4</v>
      </c>
      <c r="F52">
        <v>1</v>
      </c>
      <c r="G52" s="1">
        <v>44462.767187500001</v>
      </c>
      <c r="H52" t="s">
        <v>122</v>
      </c>
      <c r="I52">
        <v>0.56818974999999905</v>
      </c>
      <c r="J52">
        <v>88.056076055973605</v>
      </c>
      <c r="K52">
        <v>8.7804020673743004</v>
      </c>
      <c r="L52">
        <v>2.86716961386837</v>
      </c>
      <c r="M52">
        <v>23.931985150890998</v>
      </c>
      <c r="N52">
        <v>5.9829962877227496</v>
      </c>
      <c r="O52">
        <f>Table1[[#This Row],[calc % H2 umol/h]]/Table1[[#This Row],[PCAT_Gee-pt/g-c3n4]]</f>
        <v>1317.8405920094162</v>
      </c>
      <c r="P52">
        <v>2.1005906340871401</v>
      </c>
      <c r="Q52">
        <v>0.18477271193606001</v>
      </c>
      <c r="R52">
        <v>5.7253988458990204</v>
      </c>
      <c r="S52">
        <v>1.43134971147475</v>
      </c>
      <c r="T52">
        <v>9.6561122917961401E-2</v>
      </c>
      <c r="U52">
        <v>0.96637011964689301</v>
      </c>
    </row>
    <row r="53" spans="1:21" hidden="1" x14ac:dyDescent="0.25">
      <c r="A53">
        <v>327394</v>
      </c>
      <c r="B53" t="s">
        <v>123</v>
      </c>
      <c r="C53" t="s">
        <v>21</v>
      </c>
      <c r="D53">
        <v>4.6100000000000004E-3</v>
      </c>
      <c r="E53">
        <v>4</v>
      </c>
      <c r="F53">
        <v>1</v>
      </c>
      <c r="G53" s="1">
        <v>44462.782210648147</v>
      </c>
      <c r="H53" t="s">
        <v>124</v>
      </c>
      <c r="I53">
        <v>0.58561600000000003</v>
      </c>
      <c r="J53">
        <v>88.015818143224806</v>
      </c>
      <c r="K53">
        <v>8.8614029298754193</v>
      </c>
      <c r="L53">
        <v>2.89812686516336</v>
      </c>
      <c r="M53">
        <v>24.1527622205185</v>
      </c>
      <c r="N53">
        <v>6.0381905551296198</v>
      </c>
      <c r="O53">
        <f>Table1[[#This Row],[calc % H2 umol/h]]/Table1[[#This Row],[PCAT_Gee-pt/g-c3n4]]</f>
        <v>1309.8027234554488</v>
      </c>
      <c r="P53">
        <v>2.0713861456470499</v>
      </c>
      <c r="Q53">
        <v>0.17803042470958999</v>
      </c>
      <c r="R53">
        <v>5.6457986888305101</v>
      </c>
      <c r="S53">
        <v>1.41144967220762</v>
      </c>
      <c r="T53">
        <v>9.5961863306845599E-2</v>
      </c>
      <c r="U53">
        <v>0.95543091794583201</v>
      </c>
    </row>
    <row r="54" spans="1:21" hidden="1" x14ac:dyDescent="0.25">
      <c r="A54">
        <v>327395</v>
      </c>
      <c r="B54" t="s">
        <v>125</v>
      </c>
      <c r="C54" t="s">
        <v>21</v>
      </c>
      <c r="D54">
        <v>4.5599999999999998E-3</v>
      </c>
      <c r="E54">
        <v>4</v>
      </c>
      <c r="F54">
        <v>1</v>
      </c>
      <c r="G54" s="1">
        <v>44462.797337962962</v>
      </c>
      <c r="H54" t="s">
        <v>126</v>
      </c>
      <c r="I54">
        <v>0.57724600000000004</v>
      </c>
      <c r="J54">
        <v>88.037948156233199</v>
      </c>
      <c r="K54">
        <v>8.9379187676108405</v>
      </c>
      <c r="L54">
        <v>2.91844856587326</v>
      </c>
      <c r="M54">
        <v>24.3613148446968</v>
      </c>
      <c r="N54">
        <v>6.0903287111742097</v>
      </c>
      <c r="O54">
        <f>Table1[[#This Row],[calc % H2 umol/h]]/Table1[[#This Row],[PCAT_Gee-pt/g-c3n4]]</f>
        <v>1335.5984015732918</v>
      </c>
      <c r="P54">
        <v>1.99542649343931</v>
      </c>
      <c r="Q54">
        <v>0.177796865256026</v>
      </c>
      <c r="R54">
        <v>5.43876201160852</v>
      </c>
      <c r="S54">
        <v>1.35969050290213</v>
      </c>
      <c r="T54">
        <v>9.3870370665722999E-2</v>
      </c>
      <c r="U54">
        <v>0.93483621205086198</v>
      </c>
    </row>
    <row r="55" spans="1:21" x14ac:dyDescent="0.25">
      <c r="A55">
        <v>327396</v>
      </c>
      <c r="B55" t="s">
        <v>127</v>
      </c>
      <c r="C55" t="s">
        <v>21</v>
      </c>
      <c r="D55">
        <v>4.5900000000000003E-3</v>
      </c>
      <c r="E55">
        <v>4</v>
      </c>
      <c r="F55">
        <v>1</v>
      </c>
      <c r="G55" s="1">
        <v>44462.812245370369</v>
      </c>
      <c r="H55" t="s">
        <v>128</v>
      </c>
      <c r="I55">
        <v>0.57168099999999999</v>
      </c>
      <c r="J55">
        <v>84.818124506195602</v>
      </c>
      <c r="K55">
        <v>12.247012374780301</v>
      </c>
      <c r="L55">
        <v>0.39678658226873798</v>
      </c>
      <c r="M55">
        <v>33.380626086029501</v>
      </c>
      <c r="N55">
        <v>8.3451565215073806</v>
      </c>
      <c r="O55">
        <f>Table1[[#This Row],[calc % H2 umol/h]]/Table1[[#This Row],[PCAT_Gee-pt/g-c3n4]]</f>
        <v>1818.1168892172941</v>
      </c>
      <c r="P55">
        <v>1.9443468464554901</v>
      </c>
      <c r="Q55">
        <v>0.25623460000838899</v>
      </c>
      <c r="R55">
        <v>5.2995386202706802</v>
      </c>
      <c r="S55">
        <v>1.3248846550676701</v>
      </c>
      <c r="T55">
        <v>9.1819047661288206E-2</v>
      </c>
      <c r="U55">
        <v>0.89869722490722304</v>
      </c>
    </row>
    <row r="56" spans="1:21" x14ac:dyDescent="0.25">
      <c r="A56">
        <v>327397</v>
      </c>
      <c r="B56" t="s">
        <v>129</v>
      </c>
      <c r="C56" t="s">
        <v>21</v>
      </c>
      <c r="D56">
        <v>4.5599999999999998E-3</v>
      </c>
      <c r="E56">
        <v>4</v>
      </c>
      <c r="F56">
        <v>1</v>
      </c>
      <c r="G56" s="1">
        <v>44462.827210648145</v>
      </c>
      <c r="H56" t="s">
        <v>130</v>
      </c>
      <c r="I56">
        <v>0.58281099999999997</v>
      </c>
      <c r="J56">
        <v>84.312532861735306</v>
      </c>
      <c r="K56">
        <v>12.844387635309999</v>
      </c>
      <c r="L56">
        <v>0.418027244756844</v>
      </c>
      <c r="M56">
        <v>35.008840347153999</v>
      </c>
      <c r="N56">
        <v>8.7522100867884998</v>
      </c>
      <c r="O56">
        <f>Table1[[#This Row],[calc % H2 umol/h]]/Table1[[#This Row],[PCAT_Gee-pt/g-c3n4]]</f>
        <v>1919.3443172781799</v>
      </c>
      <c r="P56">
        <v>1.86743265816954</v>
      </c>
      <c r="Q56">
        <v>0.247845393864637</v>
      </c>
      <c r="R56">
        <v>5.0899002463297096</v>
      </c>
      <c r="S56">
        <v>1.2724750615824201</v>
      </c>
      <c r="T56">
        <v>8.9723333212654993E-2</v>
      </c>
      <c r="U56">
        <v>0.885923511572419</v>
      </c>
    </row>
    <row r="57" spans="1:21" hidden="1" x14ac:dyDescent="0.25">
      <c r="A57">
        <v>327398</v>
      </c>
      <c r="B57" t="s">
        <v>131</v>
      </c>
      <c r="C57" t="s">
        <v>21</v>
      </c>
      <c r="D57">
        <v>4.6100000000000004E-3</v>
      </c>
      <c r="E57">
        <v>4</v>
      </c>
      <c r="F57">
        <v>1</v>
      </c>
      <c r="G57" s="1">
        <v>44462.842303240737</v>
      </c>
      <c r="H57" t="s">
        <v>132</v>
      </c>
      <c r="I57">
        <v>0.55771599999999999</v>
      </c>
      <c r="J57">
        <v>87.933332654151599</v>
      </c>
      <c r="K57">
        <v>9.0145486126463599</v>
      </c>
      <c r="L57">
        <v>2.94251098375819</v>
      </c>
      <c r="M57">
        <v>24.570178208746999</v>
      </c>
      <c r="N57">
        <v>6.1425445521867701</v>
      </c>
      <c r="O57">
        <f>Table1[[#This Row],[calc % H2 umol/h]]/Table1[[#This Row],[PCAT_Gee-pt/g-c3n4]]</f>
        <v>1332.4391653333557</v>
      </c>
      <c r="P57">
        <v>2.0175064189203402</v>
      </c>
      <c r="Q57">
        <v>0.18487759739877899</v>
      </c>
      <c r="R57">
        <v>5.4989433614704</v>
      </c>
      <c r="S57">
        <v>1.3747358403676</v>
      </c>
      <c r="T57">
        <v>9.6130496660209994E-2</v>
      </c>
      <c r="U57">
        <v>0.93848181762146199</v>
      </c>
    </row>
    <row r="58" spans="1:21" x14ac:dyDescent="0.25">
      <c r="A58">
        <v>327399</v>
      </c>
      <c r="B58" t="s">
        <v>133</v>
      </c>
      <c r="C58" t="s">
        <v>21</v>
      </c>
      <c r="D58">
        <v>4.5700000000000003E-3</v>
      </c>
      <c r="E58">
        <v>4</v>
      </c>
      <c r="F58">
        <v>1</v>
      </c>
      <c r="G58" s="1">
        <v>44462.857256944444</v>
      </c>
      <c r="H58" t="s">
        <v>134</v>
      </c>
      <c r="I58">
        <v>0.60513099999999997</v>
      </c>
      <c r="J58">
        <v>85.086060362384103</v>
      </c>
      <c r="K58">
        <v>11.8754052695772</v>
      </c>
      <c r="L58">
        <v>0.34251042806910698</v>
      </c>
      <c r="M58">
        <v>32.367768627402299</v>
      </c>
      <c r="N58">
        <v>8.0919421568505694</v>
      </c>
      <c r="O58">
        <f>Table1[[#This Row],[calc % H2 umol/h]]/Table1[[#This Row],[PCAT_Gee-pt/g-c3n4]]</f>
        <v>1770.6656798360107</v>
      </c>
      <c r="P58">
        <v>2.0224488986406199</v>
      </c>
      <c r="Q58">
        <v>0.247780266629125</v>
      </c>
      <c r="R58">
        <v>5.5124146524621596</v>
      </c>
      <c r="S58">
        <v>1.3781036631155399</v>
      </c>
      <c r="T58">
        <v>9.2222930914109699E-2</v>
      </c>
      <c r="U58">
        <v>0.92386253848386002</v>
      </c>
    </row>
    <row r="59" spans="1:21" x14ac:dyDescent="0.25">
      <c r="A59">
        <v>327400</v>
      </c>
      <c r="B59" t="s">
        <v>135</v>
      </c>
      <c r="C59" t="s">
        <v>21</v>
      </c>
      <c r="D59">
        <v>4.6899999999999997E-3</v>
      </c>
      <c r="E59">
        <v>4</v>
      </c>
      <c r="F59">
        <v>1</v>
      </c>
      <c r="G59" s="1">
        <v>44462.872245370374</v>
      </c>
      <c r="H59" t="s">
        <v>136</v>
      </c>
      <c r="I59">
        <v>0.610711</v>
      </c>
      <c r="J59">
        <v>85.055447459887702</v>
      </c>
      <c r="K59">
        <v>11.8091446406972</v>
      </c>
      <c r="L59">
        <v>0.32674997317261101</v>
      </c>
      <c r="M59">
        <v>32.187167742126398</v>
      </c>
      <c r="N59">
        <v>8.0467919355316209</v>
      </c>
      <c r="O59">
        <f>Table1[[#This Row],[calc % H2 umol/h]]/Table1[[#This Row],[PCAT_Gee-pt/g-c3n4]]</f>
        <v>1715.7338881730536</v>
      </c>
      <c r="P59">
        <v>2.1018992530738201</v>
      </c>
      <c r="Q59">
        <v>0.246632954778256</v>
      </c>
      <c r="R59">
        <v>5.7289656358839203</v>
      </c>
      <c r="S59">
        <v>1.4322414089709801</v>
      </c>
      <c r="T59">
        <v>9.3062964449793201E-2</v>
      </c>
      <c r="U59">
        <v>0.94044568189137501</v>
      </c>
    </row>
    <row r="60" spans="1:21" x14ac:dyDescent="0.25">
      <c r="A60">
        <v>327401</v>
      </c>
      <c r="B60" t="s">
        <v>137</v>
      </c>
      <c r="C60" t="s">
        <v>21</v>
      </c>
      <c r="D60">
        <v>4.6699999999999997E-3</v>
      </c>
      <c r="E60">
        <v>4</v>
      </c>
      <c r="F60">
        <v>1</v>
      </c>
      <c r="G60" s="1">
        <v>44462.887175925927</v>
      </c>
      <c r="H60" t="s">
        <v>138</v>
      </c>
      <c r="I60">
        <v>0.610711</v>
      </c>
      <c r="J60">
        <v>84.605403141231207</v>
      </c>
      <c r="K60">
        <v>12.317238486512901</v>
      </c>
      <c r="L60">
        <v>0.38120684332874599</v>
      </c>
      <c r="M60">
        <v>33.572035346139899</v>
      </c>
      <c r="N60">
        <v>8.3930088365349906</v>
      </c>
      <c r="O60">
        <f>Table1[[#This Row],[calc % H2 umol/h]]/Table1[[#This Row],[PCAT_Gee-pt/g-c3n4]]</f>
        <v>1797.2181662815826</v>
      </c>
      <c r="P60">
        <v>2.0596328211069399</v>
      </c>
      <c r="Q60">
        <v>0.24678645448435799</v>
      </c>
      <c r="R60">
        <v>5.61376366512554</v>
      </c>
      <c r="S60">
        <v>1.4034409162813799</v>
      </c>
      <c r="T60">
        <v>9.18410078897961E-2</v>
      </c>
      <c r="U60">
        <v>0.92588454325904701</v>
      </c>
    </row>
    <row r="61" spans="1:21" x14ac:dyDescent="0.25">
      <c r="A61">
        <v>327402</v>
      </c>
      <c r="B61" t="s">
        <v>139</v>
      </c>
      <c r="C61" t="s">
        <v>21</v>
      </c>
      <c r="D61">
        <v>4.5799999999999999E-3</v>
      </c>
      <c r="E61">
        <v>4</v>
      </c>
      <c r="F61">
        <v>1</v>
      </c>
      <c r="G61" s="1">
        <v>44462.90215277778</v>
      </c>
      <c r="H61" t="s">
        <v>140</v>
      </c>
      <c r="I61">
        <v>0.60513099999999997</v>
      </c>
      <c r="J61">
        <v>84.230971023747898</v>
      </c>
      <c r="K61">
        <v>12.704994025092899</v>
      </c>
      <c r="L61">
        <v>0.35805488015241099</v>
      </c>
      <c r="M61">
        <v>34.628907197823601</v>
      </c>
      <c r="N61">
        <v>8.6572267994559002</v>
      </c>
      <c r="O61">
        <f>Table1[[#This Row],[calc % H2 umol/h]]/Table1[[#This Row],[PCAT_Gee-pt/g-c3n4]]</f>
        <v>1890.224192020939</v>
      </c>
      <c r="P61">
        <v>2.0521523162723598</v>
      </c>
      <c r="Q61">
        <v>0.24329647621435299</v>
      </c>
      <c r="R61">
        <v>5.5933746978267003</v>
      </c>
      <c r="S61">
        <v>1.39834367445667</v>
      </c>
      <c r="T61">
        <v>9.1689823547062205E-2</v>
      </c>
      <c r="U61">
        <v>0.92019281133967501</v>
      </c>
    </row>
    <row r="62" spans="1:21" x14ac:dyDescent="0.25">
      <c r="A62" t="s">
        <v>142</v>
      </c>
      <c r="O62">
        <f>SUBTOTAL(107,Table1[h2 umol/hg])</f>
        <v>73.057671515513675</v>
      </c>
      <c r="U62">
        <f>SUBTOTAL(109,Table1[calc % CO2 Avg])</f>
        <v>59.304265490052749</v>
      </c>
    </row>
    <row r="65" spans="12:14" ht="15.75" thickBot="1" x14ac:dyDescent="0.3"/>
    <row r="66" spans="12:14" ht="15.75" thickTop="1" x14ac:dyDescent="0.25">
      <c r="M66" s="2">
        <f>SUBTOTAL(101,Table1[h2 umol/hg])</f>
        <v>1863.5104311720843</v>
      </c>
      <c r="N66" s="2">
        <f>SUBTOTAL(107,Table1[h2 umol/hg])</f>
        <v>73.057671515513675</v>
      </c>
    </row>
    <row r="67" spans="12:14" x14ac:dyDescent="0.25">
      <c r="M67">
        <f>((N66*2)/M66)*100</f>
        <v>7.8408653145625697</v>
      </c>
    </row>
    <row r="69" spans="12:14" x14ac:dyDescent="0.25">
      <c r="L69" t="s">
        <v>143</v>
      </c>
    </row>
    <row r="70" spans="12:14" x14ac:dyDescent="0.25">
      <c r="L70" s="3">
        <v>0.17080000000000001</v>
      </c>
    </row>
    <row r="72" spans="12:14" x14ac:dyDescent="0.25">
      <c r="L72" t="s">
        <v>144</v>
      </c>
    </row>
    <row r="73" spans="12:14" x14ac:dyDescent="0.25">
      <c r="L73" s="3">
        <v>7.8399999999999997E-2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Gee</cp:lastModifiedBy>
  <dcterms:created xsi:type="dcterms:W3CDTF">2021-09-23T23:10:42Z</dcterms:created>
  <dcterms:modified xsi:type="dcterms:W3CDTF">2021-09-26T14:29:37Z</dcterms:modified>
</cp:coreProperties>
</file>