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testing_archive/"/>
    </mc:Choice>
  </mc:AlternateContent>
  <xr:revisionPtr revIDLastSave="80" documentId="13_ncr:40009_{A89CD7F6-F80D-4147-8DF3-5A62E5F8EA61}" xr6:coauthVersionLast="47" xr6:coauthVersionMax="47" xr10:uidLastSave="{99B27E05-B273-489B-8B2B-3592A9F1B17D}"/>
  <bookViews>
    <workbookView minimized="1" xWindow="10200" yWindow="1890" windowWidth="38700" windowHeight="15435" xr2:uid="{00000000-000D-0000-FFFF-FFFF00000000}"/>
  </bookViews>
  <sheets>
    <sheet name="9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8" i="1" l="1"/>
  <c r="I113" i="1"/>
  <c r="I112" i="1"/>
  <c r="I111" i="1"/>
  <c r="I110" i="1"/>
  <c r="I109" i="1"/>
  <c r="I114" i="1" s="1"/>
  <c r="I108" i="1"/>
  <c r="I97" i="1"/>
  <c r="I98" i="1"/>
  <c r="I99" i="1"/>
  <c r="I100" i="1"/>
  <c r="I101" i="1"/>
  <c r="I102" i="1"/>
  <c r="X9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2" i="1"/>
  <c r="R94" i="1" s="1"/>
  <c r="I103" i="1" l="1"/>
  <c r="K94" i="1"/>
  <c r="K95" i="1" s="1"/>
  <c r="R92" i="1"/>
  <c r="O96" i="1"/>
  <c r="N96" i="1"/>
</calcChain>
</file>

<file path=xl/sharedStrings.xml><?xml version="1.0" encoding="utf-8"?>
<sst xmlns="http://schemas.openxmlformats.org/spreadsheetml/2006/main" count="307" uniqueCount="211">
  <si>
    <t>form_id</t>
  </si>
  <si>
    <t>form_name</t>
  </si>
  <si>
    <t>form_status</t>
  </si>
  <si>
    <t>PCAT_Gee-pt/g-c3n4</t>
  </si>
  <si>
    <t>PCAT_Gee-T/M/W</t>
  </si>
  <si>
    <t>Acid Red 87 (1g/L)</t>
  </si>
  <si>
    <t>Water 1</t>
  </si>
  <si>
    <t>form_datetime</t>
  </si>
  <si>
    <t>sample_name</t>
  </si>
  <si>
    <t>Baratron Avg</t>
  </si>
  <si>
    <t>calc % N2 Avg</t>
  </si>
  <si>
    <t>calc % H2 Avg</t>
  </si>
  <si>
    <t>calc % H2 2STD</t>
  </si>
  <si>
    <t>calc % H2 umol</t>
  </si>
  <si>
    <t>calc % H2 umol/h</t>
  </si>
  <si>
    <t>calc % O2 Avg</t>
  </si>
  <si>
    <t>calc % O2 2STD</t>
  </si>
  <si>
    <t>calc % O2 umol</t>
  </si>
  <si>
    <t>calc % O2 umol/h</t>
  </si>
  <si>
    <t>calc % Ar Avg</t>
  </si>
  <si>
    <t>calc % CO2 Avg</t>
  </si>
  <si>
    <t>191121_JCG_8plate_delay_1</t>
  </si>
  <si>
    <t>Complete</t>
  </si>
  <si>
    <t>PlateAgilent 9_Vial1</t>
  </si>
  <si>
    <t>191121_JCG_8plate_delay_2</t>
  </si>
  <si>
    <t>PlateAgilent 9_Vial2</t>
  </si>
  <si>
    <t>191121_JCG_8plate_delay_3</t>
  </si>
  <si>
    <t>PlateAgilent 9_Vial3</t>
  </si>
  <si>
    <t>191121_JCG_8plate_delay_4</t>
  </si>
  <si>
    <t>PlateAgilent 9_Vial4</t>
  </si>
  <si>
    <t>191121_JCG_8plate_delay_5</t>
  </si>
  <si>
    <t>PlateAgilent 9_Vial5</t>
  </si>
  <si>
    <t>191121_JCG_8plate_delay_6</t>
  </si>
  <si>
    <t>PlateAgilent 9_Vial6</t>
  </si>
  <si>
    <t>191121_JCG_8plate_delay_7</t>
  </si>
  <si>
    <t>PlateAgilent 9_Vial7</t>
  </si>
  <si>
    <t>191121_JCG_8plate_delay_8</t>
  </si>
  <si>
    <t>PlateAgilent 9_Vial8</t>
  </si>
  <si>
    <t>191121_JCG_8plate_delay_9</t>
  </si>
  <si>
    <t>PlateAgilent 9_Vial9</t>
  </si>
  <si>
    <t>191121_JCG_8plate_delay_10</t>
  </si>
  <si>
    <t>PlateAgilent 9_Vial10</t>
  </si>
  <si>
    <t>191121_JCG_8plate_delay_11</t>
  </si>
  <si>
    <t>PlateAgilent 9_Vial11</t>
  </si>
  <si>
    <t>191121_JCG_8plate_delay_12</t>
  </si>
  <si>
    <t>PlateAgilent 9_Vial12</t>
  </si>
  <si>
    <t>191121_JCG_8plate_delay_13</t>
  </si>
  <si>
    <t>PlateAgilent 9_Vial13</t>
  </si>
  <si>
    <t>191121_JCG_8plate_delay_14</t>
  </si>
  <si>
    <t>PlateAgilent 9_Vial14</t>
  </si>
  <si>
    <t>191121_JCG_8plate_delay_15</t>
  </si>
  <si>
    <t>PlateAgilent 9_Vial15</t>
  </si>
  <si>
    <t>191121_JCG_8plate_delay_16</t>
  </si>
  <si>
    <t>PlateAgilent 10_Vial1</t>
  </si>
  <si>
    <t>191121_JCG_8plate_delay_17</t>
  </si>
  <si>
    <t>PlateAgilent 10_Vial2</t>
  </si>
  <si>
    <t>191121_JCG_8plate_delay_18</t>
  </si>
  <si>
    <t>PlateAgilent 10_Vial3</t>
  </si>
  <si>
    <t>191121_JCG_8plate_delay_19</t>
  </si>
  <si>
    <t>PlateAgilent 10_Vial4</t>
  </si>
  <si>
    <t>191121_JCG_8plate_delay_20</t>
  </si>
  <si>
    <t>PlateAgilent 10_Vial5</t>
  </si>
  <si>
    <t>191121_JCG_8plate_delay_21</t>
  </si>
  <si>
    <t>PlateAgilent 10_Vial6</t>
  </si>
  <si>
    <t>191121_JCG_8plate_delay_22</t>
  </si>
  <si>
    <t>PlateAgilent 10_Vial7</t>
  </si>
  <si>
    <t>191121_JCG_8plate_delay_23</t>
  </si>
  <si>
    <t>PlateAgilent 10_Vial8</t>
  </si>
  <si>
    <t>191121_JCG_8plate_delay_24</t>
  </si>
  <si>
    <t>PlateAgilent 10_Vial9</t>
  </si>
  <si>
    <t>191121_JCG_8plate_delay_25</t>
  </si>
  <si>
    <t>PlateAgilent 10_Vial10</t>
  </si>
  <si>
    <t>191121_JCG_8plate_delay_26</t>
  </si>
  <si>
    <t>PlateAgilent 10_Vial11</t>
  </si>
  <si>
    <t>191121_JCG_8plate_delay_27</t>
  </si>
  <si>
    <t>PlateAgilent 10_Vial12</t>
  </si>
  <si>
    <t>191121_JCG_8plate_delay_28</t>
  </si>
  <si>
    <t>PlateAgilent 10_Vial13</t>
  </si>
  <si>
    <t>191121_JCG_8plate_delay_29</t>
  </si>
  <si>
    <t>PlateAgilent 10_Vial14</t>
  </si>
  <si>
    <t>191121_JCG_8plate_delay_30</t>
  </si>
  <si>
    <t>PlateAgilent 10_Vial15</t>
  </si>
  <si>
    <t>191121_JCG_8plate_delay_31</t>
  </si>
  <si>
    <t>PlateAgilent 11_Vial1</t>
  </si>
  <si>
    <t>191121_JCG_8plate_delay_32</t>
  </si>
  <si>
    <t>PlateAgilent 11_Vial2</t>
  </si>
  <si>
    <t>191121_JCG_8plate_delay_33</t>
  </si>
  <si>
    <t>PlateAgilent 11_Vial3</t>
  </si>
  <si>
    <t>191121_JCG_8plate_delay_34</t>
  </si>
  <si>
    <t>PlateAgilent 11_Vial4</t>
  </si>
  <si>
    <t>191121_JCG_8plate_delay_35</t>
  </si>
  <si>
    <t>PlateAgilent 11_Vial5</t>
  </si>
  <si>
    <t>191121_JCG_8plate_delay_36</t>
  </si>
  <si>
    <t>PlateAgilent 11_Vial6</t>
  </si>
  <si>
    <t>191121_JCG_8plate_delay_37</t>
  </si>
  <si>
    <t>PlateAgilent 11_Vial7</t>
  </si>
  <si>
    <t>191121_JCG_8plate_delay_38</t>
  </si>
  <si>
    <t>PlateAgilent 11_Vial8</t>
  </si>
  <si>
    <t>191121_JCG_8plate_delay_39</t>
  </si>
  <si>
    <t>PlateAgilent 11_Vial9</t>
  </si>
  <si>
    <t>191121_JCG_8plate_delay_40</t>
  </si>
  <si>
    <t>PlateAgilent 11_Vial10</t>
  </si>
  <si>
    <t>191121_JCG_8plate_delay_41</t>
  </si>
  <si>
    <t>PlateAgilent 11_Vial11</t>
  </si>
  <si>
    <t>191121_JCG_8plate_delay_42</t>
  </si>
  <si>
    <t>PlateAgilent 11_Vial12</t>
  </si>
  <si>
    <t>191121_JCG_8plate_delay_43</t>
  </si>
  <si>
    <t>PlateAgilent 11_Vial13</t>
  </si>
  <si>
    <t>191121_JCG_8plate_delay_44</t>
  </si>
  <si>
    <t>PlateAgilent 11_Vial14</t>
  </si>
  <si>
    <t>191121_JCG_8plate_delay_45</t>
  </si>
  <si>
    <t>PlateAgilent 11_Vial15</t>
  </si>
  <si>
    <t>191121_JCG_8plate_delay_46</t>
  </si>
  <si>
    <t>PlateAgilent 12_Vial1</t>
  </si>
  <si>
    <t>191121_JCG_8plate_delay_47</t>
  </si>
  <si>
    <t>PlateAgilent 12_Vial2</t>
  </si>
  <si>
    <t>191121_JCG_8plate_delay_48</t>
  </si>
  <si>
    <t>PlateAgilent 12_Vial3</t>
  </si>
  <si>
    <t>191121_JCG_8plate_delay_49</t>
  </si>
  <si>
    <t>PlateAgilent 12_Vial4</t>
  </si>
  <si>
    <t>191121_JCG_8plate_delay_50</t>
  </si>
  <si>
    <t>PlateAgilent 12_Vial5</t>
  </si>
  <si>
    <t>191121_JCG_8plate_delay_51</t>
  </si>
  <si>
    <t>PlateAgilent 12_Vial6</t>
  </si>
  <si>
    <t>191121_JCG_8plate_delay_52</t>
  </si>
  <si>
    <t>PlateAgilent 12_Vial7</t>
  </si>
  <si>
    <t>191121_JCG_8plate_delay_53</t>
  </si>
  <si>
    <t>PlateAgilent 12_Vial8</t>
  </si>
  <si>
    <t>191121_JCG_8plate_delay_54</t>
  </si>
  <si>
    <t>PlateAgilent 12_Vial9</t>
  </si>
  <si>
    <t>191121_JCG_8plate_delay_55</t>
  </si>
  <si>
    <t>PlateAgilent 12_Vial10</t>
  </si>
  <si>
    <t>191121_JCG_8plate_delay_56</t>
  </si>
  <si>
    <t>PlateAgilent 12_Vial11</t>
  </si>
  <si>
    <t>191121_JCG_8plate_delay_57</t>
  </si>
  <si>
    <t>PlateAgilent 12_Vial12</t>
  </si>
  <si>
    <t>191121_JCG_8plate_delay_58</t>
  </si>
  <si>
    <t>PlateAgilent 12_Vial13</t>
  </si>
  <si>
    <t>191121_JCG_8plate_delay_59</t>
  </si>
  <si>
    <t>PlateAgilent 12_Vial14</t>
  </si>
  <si>
    <t>191121_JCG_8plate_delay_60</t>
  </si>
  <si>
    <t>PlateAgilent 12_Vial15</t>
  </si>
  <si>
    <t>191121_JCG_8plate_delay_61</t>
  </si>
  <si>
    <t>PlateAgilent 13_Vial1</t>
  </si>
  <si>
    <t>191121_JCG_8plate_delay_62</t>
  </si>
  <si>
    <t>PlateAgilent 13_Vial2</t>
  </si>
  <si>
    <t>191121_JCG_8plate_delay_63</t>
  </si>
  <si>
    <t>PlateAgilent 13_Vial3</t>
  </si>
  <si>
    <t>191121_JCG_8plate_delay_64</t>
  </si>
  <si>
    <t>PlateAgilent 13_Vial4</t>
  </si>
  <si>
    <t>191121_JCG_8plate_delay_65</t>
  </si>
  <si>
    <t>PlateAgilent 13_Vial5</t>
  </si>
  <si>
    <t>191121_JCG_8plate_delay_66</t>
  </si>
  <si>
    <t>PlateAgilent 13_Vial6</t>
  </si>
  <si>
    <t>191121_JCG_8plate_delay_67</t>
  </si>
  <si>
    <t>PlateAgilent 13_Vial7</t>
  </si>
  <si>
    <t>191121_JCG_8plate_delay_68</t>
  </si>
  <si>
    <t>PlateAgilent 13_Vial8</t>
  </si>
  <si>
    <t>191121_JCG_8plate_delay_69</t>
  </si>
  <si>
    <t>PlateAgilent 13_Vial9</t>
  </si>
  <si>
    <t>191121_JCG_8plate_delay_70</t>
  </si>
  <si>
    <t>PlateAgilent 13_Vial10</t>
  </si>
  <si>
    <t>191121_JCG_8plate_delay_71</t>
  </si>
  <si>
    <t>PlateAgilent 13_Vial11</t>
  </si>
  <si>
    <t>191121_JCG_8plate_delay_72</t>
  </si>
  <si>
    <t>PlateAgilent 13_Vial12</t>
  </si>
  <si>
    <t>191121_JCG_8plate_delay_73</t>
  </si>
  <si>
    <t>PlateAgilent 13_Vial13</t>
  </si>
  <si>
    <t>191121_JCG_8plate_delay_74</t>
  </si>
  <si>
    <t>PlateAgilent 13_Vial14</t>
  </si>
  <si>
    <t>191121_JCG_8plate_delay_75</t>
  </si>
  <si>
    <t>PlateAgilent 13_Vial15</t>
  </si>
  <si>
    <t>191121_JCG_8plate_delay_76</t>
  </si>
  <si>
    <t>PlateAgilent 14_Vial1</t>
  </si>
  <si>
    <t>191121_JCG_8plate_delay_77</t>
  </si>
  <si>
    <t>PlateAgilent 14_Vial2</t>
  </si>
  <si>
    <t>191121_JCG_8plate_delay_78</t>
  </si>
  <si>
    <t>PlateAgilent 14_Vial3</t>
  </si>
  <si>
    <t>191121_JCG_8plate_delay_79</t>
  </si>
  <si>
    <t>PlateAgilent 14_Vial4</t>
  </si>
  <si>
    <t>191121_JCG_8plate_delay_80</t>
  </si>
  <si>
    <t>PlateAgilent 14_Vial5</t>
  </si>
  <si>
    <t>191121_JCG_8plate_delay_81</t>
  </si>
  <si>
    <t>PlateAgilent 14_Vial6</t>
  </si>
  <si>
    <t>191121_JCG_8plate_delay_82</t>
  </si>
  <si>
    <t>PlateAgilent 14_Vial7</t>
  </si>
  <si>
    <t>191121_JCG_8plate_delay_83</t>
  </si>
  <si>
    <t>PlateAgilent 14_Vial8</t>
  </si>
  <si>
    <t>191121_JCG_8plate_delay_84</t>
  </si>
  <si>
    <t>PlateAgilent 14_Vial9</t>
  </si>
  <si>
    <t>191121_JCG_8plate_delay_85</t>
  </si>
  <si>
    <t>PlateAgilent 14_Vial10</t>
  </si>
  <si>
    <t>191121_JCG_8plate_delay_86</t>
  </si>
  <si>
    <t>PlateAgilent 14_Vial11</t>
  </si>
  <si>
    <t>191121_JCG_8plate_delay_87</t>
  </si>
  <si>
    <t>PlateAgilent 14_Vial12</t>
  </si>
  <si>
    <t>191121_JCG_8plate_delay_88</t>
  </si>
  <si>
    <t>PlateAgilent 14_Vial13</t>
  </si>
  <si>
    <t>191121_JCG_8plate_delay_89</t>
  </si>
  <si>
    <t>PlateAgilent 14_Vial14</t>
  </si>
  <si>
    <t>191121_JCG_8plate_delay_90</t>
  </si>
  <si>
    <t>PlateAgilent 14_Vial15</t>
  </si>
  <si>
    <t>calc % H2 umol/hg</t>
  </si>
  <si>
    <t>Total</t>
  </si>
  <si>
    <t>Plate</t>
  </si>
  <si>
    <t>Vial</t>
  </si>
  <si>
    <t>Avg</t>
  </si>
  <si>
    <t>std</t>
  </si>
  <si>
    <t>2stdev%</t>
  </si>
  <si>
    <t>p12v1</t>
  </si>
  <si>
    <t>p10v11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</si>
</sst>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923 - PCN +</a:t>
            </a:r>
            <a:r>
              <a:rPr lang="en-GB" baseline="0"/>
              <a:t> Acid Red /w antistatic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'923'!$R$2:$R$89</c:f>
              <c:numCache>
                <c:formatCode>General</c:formatCode>
                <c:ptCount val="76"/>
                <c:pt idx="0">
                  <c:v>1980.9662169981666</c:v>
                </c:pt>
                <c:pt idx="1">
                  <c:v>2001.8097448111903</c:v>
                </c:pt>
                <c:pt idx="2">
                  <c:v>1967.3972954552489</c:v>
                </c:pt>
                <c:pt idx="3">
                  <c:v>1937.7433575587424</c:v>
                </c:pt>
                <c:pt idx="4">
                  <c:v>1932.9504191020098</c:v>
                </c:pt>
                <c:pt idx="5">
                  <c:v>1888.6576897672815</c:v>
                </c:pt>
                <c:pt idx="6">
                  <c:v>1874.0928046869419</c:v>
                </c:pt>
                <c:pt idx="7">
                  <c:v>1838.7936246751567</c:v>
                </c:pt>
                <c:pt idx="8">
                  <c:v>1838.8333471085296</c:v>
                </c:pt>
                <c:pt idx="9">
                  <c:v>1849.0101430206246</c:v>
                </c:pt>
                <c:pt idx="10">
                  <c:v>1848.7441003134911</c:v>
                </c:pt>
                <c:pt idx="11">
                  <c:v>1776.4388699733827</c:v>
                </c:pt>
                <c:pt idx="12">
                  <c:v>1813.5054202486351</c:v>
                </c:pt>
                <c:pt idx="13">
                  <c:v>1695.8839385221593</c:v>
                </c:pt>
                <c:pt idx="14">
                  <c:v>1824.2343140887606</c:v>
                </c:pt>
                <c:pt idx="15">
                  <c:v>1804.6304517389283</c:v>
                </c:pt>
                <c:pt idx="16">
                  <c:v>1762.1541133630944</c:v>
                </c:pt>
                <c:pt idx="17">
                  <c:v>1770.9452510990795</c:v>
                </c:pt>
                <c:pt idx="18">
                  <c:v>1726.4312177595057</c:v>
                </c:pt>
                <c:pt idx="19">
                  <c:v>1784.0781722965401</c:v>
                </c:pt>
                <c:pt idx="20">
                  <c:v>1785.8520368861293</c:v>
                </c:pt>
                <c:pt idx="21">
                  <c:v>1857.2026834181065</c:v>
                </c:pt>
                <c:pt idx="22">
                  <c:v>1772.9828692682049</c:v>
                </c:pt>
                <c:pt idx="23">
                  <c:v>1750.0930315556311</c:v>
                </c:pt>
                <c:pt idx="24">
                  <c:v>1700.7319158924661</c:v>
                </c:pt>
                <c:pt idx="25">
                  <c:v>1725.3203571470112</c:v>
                </c:pt>
                <c:pt idx="26">
                  <c:v>1834.4885520327553</c:v>
                </c:pt>
                <c:pt idx="27">
                  <c:v>1850.5862250307989</c:v>
                </c:pt>
                <c:pt idx="28">
                  <c:v>1816.6041764537563</c:v>
                </c:pt>
                <c:pt idx="29">
                  <c:v>1763.4780039116715</c:v>
                </c:pt>
                <c:pt idx="30">
                  <c:v>1821.3381936307981</c:v>
                </c:pt>
                <c:pt idx="31">
                  <c:v>1754.6913528268744</c:v>
                </c:pt>
                <c:pt idx="32">
                  <c:v>1756.5062740555356</c:v>
                </c:pt>
                <c:pt idx="33">
                  <c:v>1792.1953025586936</c:v>
                </c:pt>
                <c:pt idx="34">
                  <c:v>1745.8866330196302</c:v>
                </c:pt>
                <c:pt idx="35">
                  <c:v>1729.3629867375519</c:v>
                </c:pt>
                <c:pt idx="36">
                  <c:v>1754.8171323944798</c:v>
                </c:pt>
                <c:pt idx="37">
                  <c:v>1745.1845135851029</c:v>
                </c:pt>
                <c:pt idx="38">
                  <c:v>1824.0970620076346</c:v>
                </c:pt>
                <c:pt idx="39">
                  <c:v>1914.7489295967857</c:v>
                </c:pt>
                <c:pt idx="40">
                  <c:v>1899.7608887028907</c:v>
                </c:pt>
                <c:pt idx="41">
                  <c:v>1798.4249517667927</c:v>
                </c:pt>
                <c:pt idx="42">
                  <c:v>1924.5043066666728</c:v>
                </c:pt>
                <c:pt idx="43">
                  <c:v>1852.4747562780578</c:v>
                </c:pt>
                <c:pt idx="44">
                  <c:v>1861.3661785689442</c:v>
                </c:pt>
                <c:pt idx="45">
                  <c:v>1837.8203385404822</c:v>
                </c:pt>
                <c:pt idx="46">
                  <c:v>1760.2758958639999</c:v>
                </c:pt>
                <c:pt idx="47">
                  <c:v>1766.1990483974275</c:v>
                </c:pt>
                <c:pt idx="48">
                  <c:v>1773.4608523631882</c:v>
                </c:pt>
                <c:pt idx="49">
                  <c:v>1748.8230288067023</c:v>
                </c:pt>
                <c:pt idx="50">
                  <c:v>1840.567002438233</c:v>
                </c:pt>
                <c:pt idx="51">
                  <c:v>2060.0335547241498</c:v>
                </c:pt>
                <c:pt idx="52">
                  <c:v>2026.6086618081765</c:v>
                </c:pt>
                <c:pt idx="53">
                  <c:v>1958.7130322256867</c:v>
                </c:pt>
                <c:pt idx="54">
                  <c:v>1861.3605404607217</c:v>
                </c:pt>
                <c:pt idx="55">
                  <c:v>1908.2993599978988</c:v>
                </c:pt>
                <c:pt idx="56">
                  <c:v>1800.3301963167569</c:v>
                </c:pt>
                <c:pt idx="57">
                  <c:v>1792.8484779433163</c:v>
                </c:pt>
                <c:pt idx="58">
                  <c:v>1792.6863674020824</c:v>
                </c:pt>
                <c:pt idx="59">
                  <c:v>1868.4056355203495</c:v>
                </c:pt>
                <c:pt idx="60">
                  <c:v>1822.5884438231201</c:v>
                </c:pt>
                <c:pt idx="61">
                  <c:v>1771.3394297516361</c:v>
                </c:pt>
                <c:pt idx="62">
                  <c:v>1846.4135702834137</c:v>
                </c:pt>
                <c:pt idx="63">
                  <c:v>1789.7360369115652</c:v>
                </c:pt>
                <c:pt idx="64">
                  <c:v>1818.5914825723212</c:v>
                </c:pt>
                <c:pt idx="65">
                  <c:v>1817.2052560734066</c:v>
                </c:pt>
                <c:pt idx="66">
                  <c:v>1818.7284788697348</c:v>
                </c:pt>
                <c:pt idx="67">
                  <c:v>1781.7077800469024</c:v>
                </c:pt>
                <c:pt idx="68">
                  <c:v>1744.6892648165451</c:v>
                </c:pt>
                <c:pt idx="69">
                  <c:v>1962.1388582239633</c:v>
                </c:pt>
                <c:pt idx="70">
                  <c:v>1721.8683807447503</c:v>
                </c:pt>
                <c:pt idx="71">
                  <c:v>1781.9159867237554</c:v>
                </c:pt>
                <c:pt idx="72">
                  <c:v>1746.00075992762</c:v>
                </c:pt>
                <c:pt idx="73">
                  <c:v>1698.3407297117487</c:v>
                </c:pt>
                <c:pt idx="74">
                  <c:v>1765.0730941577945</c:v>
                </c:pt>
                <c:pt idx="75">
                  <c:v>1757.4773418000123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98-4338-9D5E-9D7177224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284351"/>
        <c:axId val="1435285183"/>
      </c:scatterChart>
      <c:valAx>
        <c:axId val="143528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285183"/>
        <c:crosses val="autoZero"/>
        <c:crossBetween val="midCat"/>
      </c:valAx>
      <c:valAx>
        <c:axId val="143528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H2 evol (umol/gh)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28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923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'923'!$K$2:$K$89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12</c:v>
                </c:pt>
                <c:pt idx="24">
                  <c:v>13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11</c:v>
                </c:pt>
                <c:pt idx="61">
                  <c:v>12</c:v>
                </c:pt>
                <c:pt idx="62">
                  <c:v>13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  <c:pt idx="71">
                  <c:v>9</c:v>
                </c:pt>
                <c:pt idx="72">
                  <c:v>10</c:v>
                </c:pt>
                <c:pt idx="73">
                  <c:v>11</c:v>
                </c:pt>
                <c:pt idx="74">
                  <c:v>12</c:v>
                </c:pt>
                <c:pt idx="75">
                  <c:v>13</c:v>
                </c:pt>
              </c:numCache>
            </c:numRef>
          </c:xVal>
          <c:yVal>
            <c:numRef>
              <c:f>'923'!$L$2:$L$89</c:f>
              <c:numCache>
                <c:formatCode>General</c:formatCode>
                <c:ptCount val="76"/>
                <c:pt idx="0">
                  <c:v>1.0708500000000001</c:v>
                </c:pt>
                <c:pt idx="1">
                  <c:v>1.0680700000000001</c:v>
                </c:pt>
                <c:pt idx="2">
                  <c:v>1.04572</c:v>
                </c:pt>
                <c:pt idx="3">
                  <c:v>1.0317700000000001</c:v>
                </c:pt>
                <c:pt idx="4">
                  <c:v>1.0262199999999999</c:v>
                </c:pt>
                <c:pt idx="5">
                  <c:v>1.04572</c:v>
                </c:pt>
                <c:pt idx="6">
                  <c:v>1.0233699999999999</c:v>
                </c:pt>
                <c:pt idx="7">
                  <c:v>0.99270199999999997</c:v>
                </c:pt>
                <c:pt idx="8">
                  <c:v>1.00387</c:v>
                </c:pt>
                <c:pt idx="9">
                  <c:v>1.00665</c:v>
                </c:pt>
                <c:pt idx="10">
                  <c:v>1.01227</c:v>
                </c:pt>
                <c:pt idx="11">
                  <c:v>1.01227</c:v>
                </c:pt>
                <c:pt idx="12">
                  <c:v>1.00665</c:v>
                </c:pt>
                <c:pt idx="13">
                  <c:v>1.0206</c:v>
                </c:pt>
                <c:pt idx="14">
                  <c:v>1.0317700000000001</c:v>
                </c:pt>
                <c:pt idx="15">
                  <c:v>0.978827</c:v>
                </c:pt>
                <c:pt idx="16">
                  <c:v>0.99270199999999997</c:v>
                </c:pt>
                <c:pt idx="17">
                  <c:v>0.98715200000000003</c:v>
                </c:pt>
                <c:pt idx="18">
                  <c:v>0.98160199999999997</c:v>
                </c:pt>
                <c:pt idx="19">
                  <c:v>0.98715200000000003</c:v>
                </c:pt>
                <c:pt idx="20">
                  <c:v>0.98437699999999995</c:v>
                </c:pt>
                <c:pt idx="21">
                  <c:v>0.97320200000000001</c:v>
                </c:pt>
                <c:pt idx="22">
                  <c:v>0.96210200000000001</c:v>
                </c:pt>
                <c:pt idx="23">
                  <c:v>0.95092699999999997</c:v>
                </c:pt>
                <c:pt idx="24">
                  <c:v>0.95827700000000005</c:v>
                </c:pt>
                <c:pt idx="25">
                  <c:v>0.97285512499999904</c:v>
                </c:pt>
                <c:pt idx="26">
                  <c:v>0.97597699999999998</c:v>
                </c:pt>
                <c:pt idx="27">
                  <c:v>0.98437699999999995</c:v>
                </c:pt>
                <c:pt idx="28">
                  <c:v>0.95932700000000004</c:v>
                </c:pt>
                <c:pt idx="29">
                  <c:v>0.93975200000000003</c:v>
                </c:pt>
                <c:pt idx="30">
                  <c:v>0.911852</c:v>
                </c:pt>
                <c:pt idx="31">
                  <c:v>0.90907700000000002</c:v>
                </c:pt>
                <c:pt idx="32">
                  <c:v>0.94530199999999998</c:v>
                </c:pt>
                <c:pt idx="33">
                  <c:v>0.96487699999999998</c:v>
                </c:pt>
                <c:pt idx="34">
                  <c:v>0.93697699999999995</c:v>
                </c:pt>
                <c:pt idx="35">
                  <c:v>0.94530199999999998</c:v>
                </c:pt>
                <c:pt idx="36">
                  <c:v>0.92025199999999996</c:v>
                </c:pt>
                <c:pt idx="37">
                  <c:v>0.94807699999999995</c:v>
                </c:pt>
                <c:pt idx="38">
                  <c:v>0.95647700000000002</c:v>
                </c:pt>
                <c:pt idx="39">
                  <c:v>0.91470200000000002</c:v>
                </c:pt>
                <c:pt idx="40">
                  <c:v>0.90352699999999997</c:v>
                </c:pt>
                <c:pt idx="41">
                  <c:v>0.88957699999999995</c:v>
                </c:pt>
                <c:pt idx="42">
                  <c:v>0.88957699999999995</c:v>
                </c:pt>
                <c:pt idx="43">
                  <c:v>0.89790199999999998</c:v>
                </c:pt>
                <c:pt idx="44">
                  <c:v>0.900752</c:v>
                </c:pt>
                <c:pt idx="45">
                  <c:v>0.89790199999999998</c:v>
                </c:pt>
                <c:pt idx="46">
                  <c:v>0.87007699999999999</c:v>
                </c:pt>
                <c:pt idx="47">
                  <c:v>0.88117699999999999</c:v>
                </c:pt>
                <c:pt idx="48">
                  <c:v>0.87285199999999996</c:v>
                </c:pt>
                <c:pt idx="49">
                  <c:v>0.88680199999999998</c:v>
                </c:pt>
                <c:pt idx="50">
                  <c:v>0.93135199999999996</c:v>
                </c:pt>
                <c:pt idx="51">
                  <c:v>0.93420199999999998</c:v>
                </c:pt>
                <c:pt idx="52">
                  <c:v>0.900752</c:v>
                </c:pt>
                <c:pt idx="53">
                  <c:v>0.90630200000000005</c:v>
                </c:pt>
                <c:pt idx="54">
                  <c:v>0.88680199999999998</c:v>
                </c:pt>
                <c:pt idx="55">
                  <c:v>0.90352699999999997</c:v>
                </c:pt>
                <c:pt idx="56">
                  <c:v>0.88957699999999995</c:v>
                </c:pt>
                <c:pt idx="57">
                  <c:v>0.87840200000000002</c:v>
                </c:pt>
                <c:pt idx="58">
                  <c:v>0.864452</c:v>
                </c:pt>
                <c:pt idx="59">
                  <c:v>0.900752</c:v>
                </c:pt>
                <c:pt idx="60">
                  <c:v>0.87007699999999999</c:v>
                </c:pt>
                <c:pt idx="61">
                  <c:v>0.87007699999999999</c:v>
                </c:pt>
                <c:pt idx="62">
                  <c:v>0.85612699999999997</c:v>
                </c:pt>
                <c:pt idx="63">
                  <c:v>0.85890200000000005</c:v>
                </c:pt>
                <c:pt idx="64">
                  <c:v>0.86722699999999997</c:v>
                </c:pt>
                <c:pt idx="65">
                  <c:v>0.87562700000000004</c:v>
                </c:pt>
                <c:pt idx="66">
                  <c:v>0.85612699999999997</c:v>
                </c:pt>
                <c:pt idx="67">
                  <c:v>0.85057700000000003</c:v>
                </c:pt>
                <c:pt idx="68">
                  <c:v>0.80872699999999997</c:v>
                </c:pt>
                <c:pt idx="69">
                  <c:v>0.83940199999999998</c:v>
                </c:pt>
                <c:pt idx="70">
                  <c:v>0.76402700000000001</c:v>
                </c:pt>
                <c:pt idx="71">
                  <c:v>0.80872699999999997</c:v>
                </c:pt>
                <c:pt idx="72">
                  <c:v>0.817052</c:v>
                </c:pt>
                <c:pt idx="73">
                  <c:v>0.81427700000000003</c:v>
                </c:pt>
                <c:pt idx="74">
                  <c:v>0.81142700000000001</c:v>
                </c:pt>
                <c:pt idx="75">
                  <c:v>0.79755200000000004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3-430D-AB07-CAAEA54686C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'923'!$K$2:$K$89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12</c:v>
                </c:pt>
                <c:pt idx="24">
                  <c:v>13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11</c:v>
                </c:pt>
                <c:pt idx="61">
                  <c:v>12</c:v>
                </c:pt>
                <c:pt idx="62">
                  <c:v>13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  <c:pt idx="71">
                  <c:v>9</c:v>
                </c:pt>
                <c:pt idx="72">
                  <c:v>10</c:v>
                </c:pt>
                <c:pt idx="73">
                  <c:v>11</c:v>
                </c:pt>
                <c:pt idx="74">
                  <c:v>12</c:v>
                </c:pt>
                <c:pt idx="75">
                  <c:v>13</c:v>
                </c:pt>
              </c:numCache>
            </c:numRef>
          </c:xVal>
          <c:yVal>
            <c:numRef>
              <c:f>'923'!$M$2:$M$89</c:f>
              <c:numCache>
                <c:formatCode>General</c:formatCode>
                <c:ptCount val="76"/>
                <c:pt idx="0">
                  <c:v>82.180620015084401</c:v>
                </c:pt>
                <c:pt idx="1">
                  <c:v>82.232181715864797</c:v>
                </c:pt>
                <c:pt idx="2">
                  <c:v>82.399250541534101</c:v>
                </c:pt>
                <c:pt idx="3">
                  <c:v>82.887711834936496</c:v>
                </c:pt>
                <c:pt idx="4">
                  <c:v>82.976321164534895</c:v>
                </c:pt>
                <c:pt idx="5">
                  <c:v>83.142608663353897</c:v>
                </c:pt>
                <c:pt idx="6">
                  <c:v>83.524429497724398</c:v>
                </c:pt>
                <c:pt idx="7">
                  <c:v>83.866745210491899</c:v>
                </c:pt>
                <c:pt idx="8">
                  <c:v>84.171733583079103</c:v>
                </c:pt>
                <c:pt idx="9">
                  <c:v>83.648987179942594</c:v>
                </c:pt>
                <c:pt idx="10">
                  <c:v>83.776658276510503</c:v>
                </c:pt>
                <c:pt idx="11">
                  <c:v>84.531557168743404</c:v>
                </c:pt>
                <c:pt idx="12">
                  <c:v>84.229839799455107</c:v>
                </c:pt>
                <c:pt idx="13">
                  <c:v>84.137613631780994</c:v>
                </c:pt>
                <c:pt idx="14">
                  <c:v>83.498879133485403</c:v>
                </c:pt>
                <c:pt idx="15">
                  <c:v>83.726519580280296</c:v>
                </c:pt>
                <c:pt idx="16">
                  <c:v>83.958231922435104</c:v>
                </c:pt>
                <c:pt idx="17">
                  <c:v>84.169979766988007</c:v>
                </c:pt>
                <c:pt idx="18">
                  <c:v>84.583536931953105</c:v>
                </c:pt>
                <c:pt idx="19">
                  <c:v>83.906035054361595</c:v>
                </c:pt>
                <c:pt idx="20">
                  <c:v>84.565747352127801</c:v>
                </c:pt>
                <c:pt idx="21">
                  <c:v>84.345945661273802</c:v>
                </c:pt>
                <c:pt idx="22">
                  <c:v>84.614801997714395</c:v>
                </c:pt>
                <c:pt idx="23">
                  <c:v>84.842037329844601</c:v>
                </c:pt>
                <c:pt idx="24">
                  <c:v>84.929353382325104</c:v>
                </c:pt>
                <c:pt idx="25">
                  <c:v>83.540152432597694</c:v>
                </c:pt>
                <c:pt idx="26">
                  <c:v>83.818341722386606</c:v>
                </c:pt>
                <c:pt idx="27">
                  <c:v>83.640582288985001</c:v>
                </c:pt>
                <c:pt idx="28">
                  <c:v>83.584154139562401</c:v>
                </c:pt>
                <c:pt idx="29">
                  <c:v>84.530068207330601</c:v>
                </c:pt>
                <c:pt idx="30">
                  <c:v>84.202617408050401</c:v>
                </c:pt>
                <c:pt idx="31">
                  <c:v>84.3419457788617</c:v>
                </c:pt>
                <c:pt idx="32">
                  <c:v>84.371842402912307</c:v>
                </c:pt>
                <c:pt idx="33">
                  <c:v>84.614240351727801</c:v>
                </c:pt>
                <c:pt idx="34">
                  <c:v>84.653014262402607</c:v>
                </c:pt>
                <c:pt idx="35">
                  <c:v>84.558125809555506</c:v>
                </c:pt>
                <c:pt idx="36">
                  <c:v>84.976820809363005</c:v>
                </c:pt>
                <c:pt idx="37">
                  <c:v>84.771593652510305</c:v>
                </c:pt>
                <c:pt idx="38">
                  <c:v>83.319346331622597</c:v>
                </c:pt>
                <c:pt idx="39">
                  <c:v>83.187694176599393</c:v>
                </c:pt>
                <c:pt idx="40">
                  <c:v>83.598567929924997</c:v>
                </c:pt>
                <c:pt idx="41">
                  <c:v>85.094300558926605</c:v>
                </c:pt>
                <c:pt idx="42">
                  <c:v>84.053130437342006</c:v>
                </c:pt>
                <c:pt idx="43">
                  <c:v>83.923072088507197</c:v>
                </c:pt>
                <c:pt idx="44">
                  <c:v>83.850044188777005</c:v>
                </c:pt>
                <c:pt idx="45">
                  <c:v>83.884945588723099</c:v>
                </c:pt>
                <c:pt idx="46">
                  <c:v>84.9256935397852</c:v>
                </c:pt>
                <c:pt idx="47">
                  <c:v>84.803667280819894</c:v>
                </c:pt>
                <c:pt idx="48">
                  <c:v>84.597390002587105</c:v>
                </c:pt>
                <c:pt idx="49">
                  <c:v>84.992812588728896</c:v>
                </c:pt>
                <c:pt idx="50">
                  <c:v>83.798527029694299</c:v>
                </c:pt>
                <c:pt idx="51">
                  <c:v>82.222003493571407</c:v>
                </c:pt>
                <c:pt idx="52">
                  <c:v>82.449875121158797</c:v>
                </c:pt>
                <c:pt idx="53">
                  <c:v>82.560249090555004</c:v>
                </c:pt>
                <c:pt idx="54">
                  <c:v>83.937310446623798</c:v>
                </c:pt>
                <c:pt idx="55">
                  <c:v>83.644294349438695</c:v>
                </c:pt>
                <c:pt idx="56">
                  <c:v>84.044794928232804</c:v>
                </c:pt>
                <c:pt idx="57">
                  <c:v>84.496491065278505</c:v>
                </c:pt>
                <c:pt idx="58">
                  <c:v>84.519178462457205</c:v>
                </c:pt>
                <c:pt idx="59">
                  <c:v>84.063502158850397</c:v>
                </c:pt>
                <c:pt idx="60">
                  <c:v>84.498757182230307</c:v>
                </c:pt>
                <c:pt idx="61">
                  <c:v>84.492555317880004</c:v>
                </c:pt>
                <c:pt idx="62">
                  <c:v>83.977449208917406</c:v>
                </c:pt>
                <c:pt idx="63">
                  <c:v>84.050506378727704</c:v>
                </c:pt>
                <c:pt idx="64">
                  <c:v>83.4517309784259</c:v>
                </c:pt>
                <c:pt idx="65">
                  <c:v>84.124282052598701</c:v>
                </c:pt>
                <c:pt idx="66">
                  <c:v>84.250476838167103</c:v>
                </c:pt>
                <c:pt idx="67">
                  <c:v>84.451726089332794</c:v>
                </c:pt>
                <c:pt idx="68">
                  <c:v>84.441332394840302</c:v>
                </c:pt>
                <c:pt idx="69">
                  <c:v>83.563305266655803</c:v>
                </c:pt>
                <c:pt idx="70">
                  <c:v>84.762862628945399</c:v>
                </c:pt>
                <c:pt idx="71">
                  <c:v>84.964432685513202</c:v>
                </c:pt>
                <c:pt idx="72">
                  <c:v>85.188910052054297</c:v>
                </c:pt>
                <c:pt idx="73">
                  <c:v>85.357422498444905</c:v>
                </c:pt>
                <c:pt idx="74">
                  <c:v>84.723638226299499</c:v>
                </c:pt>
                <c:pt idx="75">
                  <c:v>84.988186531128093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93-430D-AB07-CAAEA54686C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'923'!$K$2:$K$89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12</c:v>
                </c:pt>
                <c:pt idx="24">
                  <c:v>13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11</c:v>
                </c:pt>
                <c:pt idx="61">
                  <c:v>12</c:v>
                </c:pt>
                <c:pt idx="62">
                  <c:v>13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  <c:pt idx="71">
                  <c:v>9</c:v>
                </c:pt>
                <c:pt idx="72">
                  <c:v>10</c:v>
                </c:pt>
                <c:pt idx="73">
                  <c:v>11</c:v>
                </c:pt>
                <c:pt idx="74">
                  <c:v>12</c:v>
                </c:pt>
                <c:pt idx="75">
                  <c:v>13</c:v>
                </c:pt>
              </c:numCache>
            </c:numRef>
          </c:xVal>
          <c:yVal>
            <c:numRef>
              <c:f>'923'!$N$2:$N$89</c:f>
              <c:numCache>
                <c:formatCode>General</c:formatCode>
                <c:ptCount val="76"/>
                <c:pt idx="0">
                  <c:v>14.5068554889595</c:v>
                </c:pt>
                <c:pt idx="1">
                  <c:v>14.5126064380177</c:v>
                </c:pt>
                <c:pt idx="2">
                  <c:v>14.494106801530901</c:v>
                </c:pt>
                <c:pt idx="3">
                  <c:v>14.133454188127301</c:v>
                </c:pt>
                <c:pt idx="4">
                  <c:v>14.1835971809329</c:v>
                </c:pt>
                <c:pt idx="5">
                  <c:v>14.0803235165875</c:v>
                </c:pt>
                <c:pt idx="6">
                  <c:v>13.7242085489424</c:v>
                </c:pt>
                <c:pt idx="7">
                  <c:v>13.4387229916858</c:v>
                </c:pt>
                <c:pt idx="8">
                  <c:v>13.1421676256036</c:v>
                </c:pt>
                <c:pt idx="9">
                  <c:v>13.7304724272329</c:v>
                </c:pt>
                <c:pt idx="10">
                  <c:v>13.6471025839269</c:v>
                </c:pt>
                <c:pt idx="11">
                  <c:v>12.8787254872476</c:v>
                </c:pt>
                <c:pt idx="12">
                  <c:v>13.200676991585301</c:v>
                </c:pt>
                <c:pt idx="13">
                  <c:v>12.5187158544665</c:v>
                </c:pt>
                <c:pt idx="14">
                  <c:v>13.305545342736</c:v>
                </c:pt>
                <c:pt idx="15">
                  <c:v>13.2949793949709</c:v>
                </c:pt>
                <c:pt idx="16">
                  <c:v>13.163074529635599</c:v>
                </c:pt>
                <c:pt idx="17">
                  <c:v>13.046815540708799</c:v>
                </c:pt>
                <c:pt idx="18">
                  <c:v>12.7188740746505</c:v>
                </c:pt>
                <c:pt idx="19">
                  <c:v>13.3792093654098</c:v>
                </c:pt>
                <c:pt idx="20">
                  <c:v>12.763509461142</c:v>
                </c:pt>
                <c:pt idx="21">
                  <c:v>13.028153566334799</c:v>
                </c:pt>
                <c:pt idx="22">
                  <c:v>12.8276507942425</c:v>
                </c:pt>
                <c:pt idx="23">
                  <c:v>12.610673965175801</c:v>
                </c:pt>
                <c:pt idx="24">
                  <c:v>12.529543517550501</c:v>
                </c:pt>
                <c:pt idx="25">
                  <c:v>13.293052500262901</c:v>
                </c:pt>
                <c:pt idx="26">
                  <c:v>13.0841931064497</c:v>
                </c:pt>
                <c:pt idx="27">
                  <c:v>13.389116313982599</c:v>
                </c:pt>
                <c:pt idx="28">
                  <c:v>13.5698098050411</c:v>
                </c:pt>
                <c:pt idx="29">
                  <c:v>12.758882451494699</c:v>
                </c:pt>
                <c:pt idx="30">
                  <c:v>13.2309632690431</c:v>
                </c:pt>
                <c:pt idx="31">
                  <c:v>12.901319531826701</c:v>
                </c:pt>
                <c:pt idx="32">
                  <c:v>13.0435525490311</c:v>
                </c:pt>
                <c:pt idx="33">
                  <c:v>12.7825433400313</c:v>
                </c:pt>
                <c:pt idx="34">
                  <c:v>12.8109611512073</c:v>
                </c:pt>
                <c:pt idx="35">
                  <c:v>12.968887702139501</c:v>
                </c:pt>
                <c:pt idx="36">
                  <c:v>12.567455547772701</c:v>
                </c:pt>
                <c:pt idx="37">
                  <c:v>12.7289742866976</c:v>
                </c:pt>
                <c:pt idx="38">
                  <c:v>13.706089858974201</c:v>
                </c:pt>
                <c:pt idx="39">
                  <c:v>14.050038351547601</c:v>
                </c:pt>
                <c:pt idx="40">
                  <c:v>13.7727784448787</c:v>
                </c:pt>
                <c:pt idx="41">
                  <c:v>12.3519021466814</c:v>
                </c:pt>
                <c:pt idx="42">
                  <c:v>13.472026744134901</c:v>
                </c:pt>
                <c:pt idx="43">
                  <c:v>13.593083128899501</c:v>
                </c:pt>
                <c:pt idx="44">
                  <c:v>13.712959884237801</c:v>
                </c:pt>
                <c:pt idx="45">
                  <c:v>13.7013208228342</c:v>
                </c:pt>
                <c:pt idx="46">
                  <c:v>12.7098818902485</c:v>
                </c:pt>
                <c:pt idx="47">
                  <c:v>12.856329449262599</c:v>
                </c:pt>
                <c:pt idx="48">
                  <c:v>13.1174015278784</c:v>
                </c:pt>
                <c:pt idx="49">
                  <c:v>12.678517732566799</c:v>
                </c:pt>
                <c:pt idx="50">
                  <c:v>13.2085809102781</c:v>
                </c:pt>
                <c:pt idx="51">
                  <c:v>14.934714103733199</c:v>
                </c:pt>
                <c:pt idx="52">
                  <c:v>14.841100639300899</c:v>
                </c:pt>
                <c:pt idx="53">
                  <c:v>14.861307690091</c:v>
                </c:pt>
                <c:pt idx="54">
                  <c:v>13.5490189249811</c:v>
                </c:pt>
                <c:pt idx="55">
                  <c:v>13.8626855939028</c:v>
                </c:pt>
                <c:pt idx="56">
                  <c:v>13.474666088575299</c:v>
                </c:pt>
                <c:pt idx="57">
                  <c:v>13.050313160321499</c:v>
                </c:pt>
                <c:pt idx="58">
                  <c:v>13.101750614750999</c:v>
                </c:pt>
                <c:pt idx="59">
                  <c:v>13.490620990911401</c:v>
                </c:pt>
                <c:pt idx="60">
                  <c:v>13.159802909278399</c:v>
                </c:pt>
                <c:pt idx="61">
                  <c:v>13.1537013419206</c:v>
                </c:pt>
                <c:pt idx="62">
                  <c:v>13.684093452174199</c:v>
                </c:pt>
                <c:pt idx="63">
                  <c:v>12.922595655212501</c:v>
                </c:pt>
                <c:pt idx="64">
                  <c:v>13.798166010247799</c:v>
                </c:pt>
                <c:pt idx="65">
                  <c:v>13.1742713146688</c:v>
                </c:pt>
                <c:pt idx="66">
                  <c:v>13.1853142886666</c:v>
                </c:pt>
                <c:pt idx="67">
                  <c:v>13.0999570640698</c:v>
                </c:pt>
                <c:pt idx="68">
                  <c:v>13.288657760831301</c:v>
                </c:pt>
                <c:pt idx="69">
                  <c:v>14.1386160445826</c:v>
                </c:pt>
                <c:pt idx="70">
                  <c:v>12.761067300235601</c:v>
                </c:pt>
                <c:pt idx="71">
                  <c:v>12.839981153421</c:v>
                </c:pt>
                <c:pt idx="72">
                  <c:v>12.6068098137945</c:v>
                </c:pt>
                <c:pt idx="73">
                  <c:v>12.4870031374052</c:v>
                </c:pt>
                <c:pt idx="74">
                  <c:v>13.1071684722034</c:v>
                </c:pt>
                <c:pt idx="75">
                  <c:v>12.8702193928616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93-430D-AB07-CAAEA54686C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'923'!$K$2:$K$89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12</c:v>
                </c:pt>
                <c:pt idx="24">
                  <c:v>13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11</c:v>
                </c:pt>
                <c:pt idx="61">
                  <c:v>12</c:v>
                </c:pt>
                <c:pt idx="62">
                  <c:v>13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  <c:pt idx="71">
                  <c:v>9</c:v>
                </c:pt>
                <c:pt idx="72">
                  <c:v>10</c:v>
                </c:pt>
                <c:pt idx="73">
                  <c:v>11</c:v>
                </c:pt>
                <c:pt idx="74">
                  <c:v>12</c:v>
                </c:pt>
                <c:pt idx="75">
                  <c:v>13</c:v>
                </c:pt>
              </c:numCache>
            </c:numRef>
          </c:xVal>
          <c:yVal>
            <c:numRef>
              <c:f>'923'!$O$2:$O$89</c:f>
              <c:numCache>
                <c:formatCode>General</c:formatCode>
                <c:ptCount val="76"/>
                <c:pt idx="0">
                  <c:v>0.76911403946972001</c:v>
                </c:pt>
                <c:pt idx="1">
                  <c:v>0.59163022376341301</c:v>
                </c:pt>
                <c:pt idx="2">
                  <c:v>0.53122380692144799</c:v>
                </c:pt>
                <c:pt idx="3">
                  <c:v>0.56165212316688196</c:v>
                </c:pt>
                <c:pt idx="4">
                  <c:v>0.58336187006165496</c:v>
                </c:pt>
                <c:pt idx="5">
                  <c:v>0.66518892925636797</c:v>
                </c:pt>
                <c:pt idx="6">
                  <c:v>0.699498650138348</c:v>
                </c:pt>
                <c:pt idx="7">
                  <c:v>0.66070358663679096</c:v>
                </c:pt>
                <c:pt idx="8">
                  <c:v>0.686941784823764</c:v>
                </c:pt>
                <c:pt idx="9">
                  <c:v>0.707279633755167</c:v>
                </c:pt>
                <c:pt idx="10">
                  <c:v>0.68077780515591002</c:v>
                </c:pt>
                <c:pt idx="11">
                  <c:v>0.67243991192127295</c:v>
                </c:pt>
                <c:pt idx="12">
                  <c:v>0.67675367430387801</c:v>
                </c:pt>
                <c:pt idx="13">
                  <c:v>0.41596127909229402</c:v>
                </c:pt>
                <c:pt idx="14">
                  <c:v>0.45250028516814</c:v>
                </c:pt>
                <c:pt idx="15">
                  <c:v>0.44275626927382</c:v>
                </c:pt>
                <c:pt idx="16">
                  <c:v>0.43757204352020102</c:v>
                </c:pt>
                <c:pt idx="17">
                  <c:v>0.42014261182108897</c:v>
                </c:pt>
                <c:pt idx="18">
                  <c:v>0.44522247940075099</c:v>
                </c:pt>
                <c:pt idx="19">
                  <c:v>0.44170767927924598</c:v>
                </c:pt>
                <c:pt idx="20">
                  <c:v>0.42503520861391397</c:v>
                </c:pt>
                <c:pt idx="21">
                  <c:v>0.43370103115508901</c:v>
                </c:pt>
                <c:pt idx="22">
                  <c:v>0.43191035802980898</c:v>
                </c:pt>
                <c:pt idx="23">
                  <c:v>0.44260903621859099</c:v>
                </c:pt>
                <c:pt idx="24">
                  <c:v>0.40956119111860601</c:v>
                </c:pt>
                <c:pt idx="25">
                  <c:v>0.41992025387195497</c:v>
                </c:pt>
                <c:pt idx="26">
                  <c:v>0.36081542889029999</c:v>
                </c:pt>
                <c:pt idx="27">
                  <c:v>0.39372582634143199</c:v>
                </c:pt>
                <c:pt idx="28">
                  <c:v>0.37490080818329802</c:v>
                </c:pt>
                <c:pt idx="29">
                  <c:v>0.37103302882060002</c:v>
                </c:pt>
                <c:pt idx="30">
                  <c:v>0.37884072430390697</c:v>
                </c:pt>
                <c:pt idx="31">
                  <c:v>0.38196849367032698</c:v>
                </c:pt>
                <c:pt idx="32">
                  <c:v>0.38689254845390297</c:v>
                </c:pt>
                <c:pt idx="33">
                  <c:v>0.354266659229656</c:v>
                </c:pt>
                <c:pt idx="34">
                  <c:v>0.37695275321465799</c:v>
                </c:pt>
                <c:pt idx="35">
                  <c:v>0.38357159098001897</c:v>
                </c:pt>
                <c:pt idx="36">
                  <c:v>0.36758788198537901</c:v>
                </c:pt>
                <c:pt idx="37">
                  <c:v>0.37021474064049997</c:v>
                </c:pt>
                <c:pt idx="38">
                  <c:v>0.44416687809578698</c:v>
                </c:pt>
                <c:pt idx="39">
                  <c:v>0.437784332146121</c:v>
                </c:pt>
                <c:pt idx="40">
                  <c:v>0.43587819433034902</c:v>
                </c:pt>
                <c:pt idx="41">
                  <c:v>0.36068027086250398</c:v>
                </c:pt>
                <c:pt idx="42">
                  <c:v>0.37880190628879601</c:v>
                </c:pt>
                <c:pt idx="43">
                  <c:v>0.40324433133628701</c:v>
                </c:pt>
                <c:pt idx="44">
                  <c:v>0.40176570638234499</c:v>
                </c:pt>
                <c:pt idx="45">
                  <c:v>0.41085217618306502</c:v>
                </c:pt>
                <c:pt idx="46">
                  <c:v>0.40167312717391002</c:v>
                </c:pt>
                <c:pt idx="47">
                  <c:v>0.39613026341383001</c:v>
                </c:pt>
                <c:pt idx="48">
                  <c:v>0.42439259230586801</c:v>
                </c:pt>
                <c:pt idx="49">
                  <c:v>0.42738435260675101</c:v>
                </c:pt>
                <c:pt idx="50">
                  <c:v>0.45045071904552397</c:v>
                </c:pt>
                <c:pt idx="51">
                  <c:v>0.45010751751121802</c:v>
                </c:pt>
                <c:pt idx="52">
                  <c:v>0.41081015475603699</c:v>
                </c:pt>
                <c:pt idx="53">
                  <c:v>0.40400481489711199</c:v>
                </c:pt>
                <c:pt idx="54">
                  <c:v>0.39225008364686298</c:v>
                </c:pt>
                <c:pt idx="55">
                  <c:v>0.42737410157785199</c:v>
                </c:pt>
                <c:pt idx="56">
                  <c:v>0.40673411051849301</c:v>
                </c:pt>
                <c:pt idx="57">
                  <c:v>0.38113725944756899</c:v>
                </c:pt>
                <c:pt idx="58">
                  <c:v>0.396646550826245</c:v>
                </c:pt>
                <c:pt idx="59">
                  <c:v>0.40626928777829002</c:v>
                </c:pt>
                <c:pt idx="60">
                  <c:v>0.40640963354447002</c:v>
                </c:pt>
                <c:pt idx="61">
                  <c:v>0.38757771285950599</c:v>
                </c:pt>
                <c:pt idx="62">
                  <c:v>0.41417868902399702</c:v>
                </c:pt>
                <c:pt idx="63">
                  <c:v>0.437194382643389</c:v>
                </c:pt>
                <c:pt idx="64">
                  <c:v>0.460525829197727</c:v>
                </c:pt>
                <c:pt idx="65">
                  <c:v>0.39308271360633201</c:v>
                </c:pt>
                <c:pt idx="66">
                  <c:v>0.372950304934828</c:v>
                </c:pt>
                <c:pt idx="67">
                  <c:v>0.42329854377828602</c:v>
                </c:pt>
                <c:pt idx="68">
                  <c:v>0.457265606211741</c:v>
                </c:pt>
                <c:pt idx="69">
                  <c:v>0.43230786726548098</c:v>
                </c:pt>
                <c:pt idx="70">
                  <c:v>0.39684229216237399</c:v>
                </c:pt>
                <c:pt idx="71">
                  <c:v>0.42456617817415598</c:v>
                </c:pt>
                <c:pt idx="72">
                  <c:v>0.41513082817510499</c:v>
                </c:pt>
                <c:pt idx="73">
                  <c:v>0.42933761889966798</c:v>
                </c:pt>
                <c:pt idx="74">
                  <c:v>0.43068580178847898</c:v>
                </c:pt>
                <c:pt idx="75">
                  <c:v>0.42674096294876801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93-430D-AB07-CAAEA54686C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'923'!$K$2:$K$89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12</c:v>
                </c:pt>
                <c:pt idx="24">
                  <c:v>13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11</c:v>
                </c:pt>
                <c:pt idx="61">
                  <c:v>12</c:v>
                </c:pt>
                <c:pt idx="62">
                  <c:v>13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  <c:pt idx="71">
                  <c:v>9</c:v>
                </c:pt>
                <c:pt idx="72">
                  <c:v>10</c:v>
                </c:pt>
                <c:pt idx="73">
                  <c:v>11</c:v>
                </c:pt>
                <c:pt idx="74">
                  <c:v>12</c:v>
                </c:pt>
                <c:pt idx="75">
                  <c:v>13</c:v>
                </c:pt>
              </c:numCache>
            </c:numRef>
          </c:xVal>
          <c:yVal>
            <c:numRef>
              <c:f>'923'!$P$2:$P$89</c:f>
              <c:numCache>
                <c:formatCode>General</c:formatCode>
                <c:ptCount val="76"/>
                <c:pt idx="0">
                  <c:v>39.540085691283402</c:v>
                </c:pt>
                <c:pt idx="1">
                  <c:v>39.5557605574691</c:v>
                </c:pt>
                <c:pt idx="2">
                  <c:v>39.505337692741399</c:v>
                </c:pt>
                <c:pt idx="3">
                  <c:v>38.522337948267797</c:v>
                </c:pt>
                <c:pt idx="4">
                  <c:v>38.659008382040199</c:v>
                </c:pt>
                <c:pt idx="5">
                  <c:v>38.377524256071098</c:v>
                </c:pt>
                <c:pt idx="6">
                  <c:v>37.406892381551302</c:v>
                </c:pt>
                <c:pt idx="7">
                  <c:v>36.628769003529101</c:v>
                </c:pt>
                <c:pt idx="8">
                  <c:v>35.820473601674102</c:v>
                </c:pt>
                <c:pt idx="9">
                  <c:v>37.4239652947374</c:v>
                </c:pt>
                <c:pt idx="10">
                  <c:v>37.196731298307398</c:v>
                </c:pt>
                <c:pt idx="11">
                  <c:v>35.102432070673999</c:v>
                </c:pt>
                <c:pt idx="12">
                  <c:v>35.979947537732897</c:v>
                </c:pt>
                <c:pt idx="13">
                  <c:v>34.121184843065798</c:v>
                </c:pt>
                <c:pt idx="14">
                  <c:v>36.265778164084502</c:v>
                </c:pt>
                <c:pt idx="15">
                  <c:v>36.236979470917603</c:v>
                </c:pt>
                <c:pt idx="16">
                  <c:v>35.877457748072601</c:v>
                </c:pt>
                <c:pt idx="17">
                  <c:v>35.560580642069503</c:v>
                </c:pt>
                <c:pt idx="18">
                  <c:v>34.666738852610898</c:v>
                </c:pt>
                <c:pt idx="19">
                  <c:v>36.466557841741199</c:v>
                </c:pt>
                <c:pt idx="20">
                  <c:v>34.788397678541799</c:v>
                </c:pt>
                <c:pt idx="21">
                  <c:v>35.509715306954199</c:v>
                </c:pt>
                <c:pt idx="22">
                  <c:v>34.963222181969002</c:v>
                </c:pt>
                <c:pt idx="23">
                  <c:v>34.371827139752597</c:v>
                </c:pt>
                <c:pt idx="24">
                  <c:v>34.150696871120701</c:v>
                </c:pt>
                <c:pt idx="25">
                  <c:v>36.231727500087203</c:v>
                </c:pt>
                <c:pt idx="26">
                  <c:v>35.662457451516701</c:v>
                </c:pt>
                <c:pt idx="27">
                  <c:v>36.493560357607301</c:v>
                </c:pt>
                <c:pt idx="28">
                  <c:v>36.9860610325984</c:v>
                </c:pt>
                <c:pt idx="29">
                  <c:v>34.775786237138099</c:v>
                </c:pt>
                <c:pt idx="30">
                  <c:v>36.062496233889803</c:v>
                </c:pt>
                <c:pt idx="31">
                  <c:v>35.164014710650498</c:v>
                </c:pt>
                <c:pt idx="32">
                  <c:v>35.551686986884</c:v>
                </c:pt>
                <c:pt idx="33">
                  <c:v>34.840276681741003</c:v>
                </c:pt>
                <c:pt idx="34">
                  <c:v>34.917732660392602</c:v>
                </c:pt>
                <c:pt idx="35">
                  <c:v>35.348179448915502</c:v>
                </c:pt>
                <c:pt idx="36">
                  <c:v>34.254030424340201</c:v>
                </c:pt>
                <c:pt idx="37">
                  <c:v>34.694268130071798</c:v>
                </c:pt>
                <c:pt idx="38">
                  <c:v>37.357507829916301</c:v>
                </c:pt>
                <c:pt idx="39">
                  <c:v>38.294978591935703</c:v>
                </c:pt>
                <c:pt idx="40">
                  <c:v>37.539275160769101</c:v>
                </c:pt>
                <c:pt idx="41">
                  <c:v>33.666515097074303</c:v>
                </c:pt>
                <c:pt idx="42">
                  <c:v>36.719542171200104</c:v>
                </c:pt>
                <c:pt idx="43">
                  <c:v>37.049495125561101</c:v>
                </c:pt>
                <c:pt idx="44">
                  <c:v>37.376232865664399</c:v>
                </c:pt>
                <c:pt idx="45">
                  <c:v>37.344509279142599</c:v>
                </c:pt>
                <c:pt idx="46">
                  <c:v>34.642229630603502</c:v>
                </c:pt>
                <c:pt idx="47">
                  <c:v>35.041389120204897</c:v>
                </c:pt>
                <c:pt idx="48">
                  <c:v>35.7529707836418</c:v>
                </c:pt>
                <c:pt idx="49">
                  <c:v>34.556743049220401</c:v>
                </c:pt>
                <c:pt idx="50">
                  <c:v>36.001490567691803</c:v>
                </c:pt>
                <c:pt idx="51">
                  <c:v>40.706263041349402</c:v>
                </c:pt>
                <c:pt idx="52">
                  <c:v>40.451108889691199</c:v>
                </c:pt>
                <c:pt idx="53">
                  <c:v>40.5061855064273</c:v>
                </c:pt>
                <c:pt idx="54">
                  <c:v>36.929393122740699</c:v>
                </c:pt>
                <c:pt idx="55">
                  <c:v>37.784327327958401</c:v>
                </c:pt>
                <c:pt idx="56">
                  <c:v>36.726736004861799</c:v>
                </c:pt>
                <c:pt idx="57">
                  <c:v>35.570113802395397</c:v>
                </c:pt>
                <c:pt idx="58">
                  <c:v>35.710312438649403</c:v>
                </c:pt>
                <c:pt idx="59">
                  <c:v>36.770222907040399</c:v>
                </c:pt>
                <c:pt idx="60">
                  <c:v>35.868540574439002</c:v>
                </c:pt>
                <c:pt idx="61">
                  <c:v>35.851910058173097</c:v>
                </c:pt>
                <c:pt idx="62">
                  <c:v>37.2975541197249</c:v>
                </c:pt>
                <c:pt idx="63">
                  <c:v>35.222005206419603</c:v>
                </c:pt>
                <c:pt idx="64">
                  <c:v>37.608471859595603</c:v>
                </c:pt>
                <c:pt idx="65">
                  <c:v>35.907975860010502</c:v>
                </c:pt>
                <c:pt idx="66">
                  <c:v>35.938074742465901</c:v>
                </c:pt>
                <c:pt idx="67">
                  <c:v>35.705423912139899</c:v>
                </c:pt>
                <c:pt idx="68">
                  <c:v>36.219749137591499</c:v>
                </c:pt>
                <c:pt idx="69">
                  <c:v>38.536407175518598</c:v>
                </c:pt>
                <c:pt idx="70">
                  <c:v>34.7817412910439</c:v>
                </c:pt>
                <c:pt idx="71">
                  <c:v>34.9968299792545</c:v>
                </c:pt>
                <c:pt idx="72">
                  <c:v>34.361294955375499</c:v>
                </c:pt>
                <c:pt idx="73">
                  <c:v>34.034748223423399</c:v>
                </c:pt>
                <c:pt idx="74">
                  <c:v>35.725079425753698</c:v>
                </c:pt>
                <c:pt idx="75">
                  <c:v>35.079247742328199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93-430D-AB07-CAAEA54686C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'923'!$K$2:$K$89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12</c:v>
                </c:pt>
                <c:pt idx="24">
                  <c:v>13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11</c:v>
                </c:pt>
                <c:pt idx="61">
                  <c:v>12</c:v>
                </c:pt>
                <c:pt idx="62">
                  <c:v>13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  <c:pt idx="71">
                  <c:v>9</c:v>
                </c:pt>
                <c:pt idx="72">
                  <c:v>10</c:v>
                </c:pt>
                <c:pt idx="73">
                  <c:v>11</c:v>
                </c:pt>
                <c:pt idx="74">
                  <c:v>12</c:v>
                </c:pt>
                <c:pt idx="75">
                  <c:v>13</c:v>
                </c:pt>
              </c:numCache>
            </c:numRef>
          </c:xVal>
          <c:yVal>
            <c:numRef>
              <c:f>'923'!$Q$2:$Q$89</c:f>
              <c:numCache>
                <c:formatCode>General</c:formatCode>
                <c:ptCount val="76"/>
                <c:pt idx="0">
                  <c:v>9.8850214228208504</c:v>
                </c:pt>
                <c:pt idx="1">
                  <c:v>9.8889401393672802</c:v>
                </c:pt>
                <c:pt idx="2">
                  <c:v>9.8763344231853498</c:v>
                </c:pt>
                <c:pt idx="3">
                  <c:v>9.6305844870669493</c:v>
                </c:pt>
                <c:pt idx="4">
                  <c:v>9.6647520955100497</c:v>
                </c:pt>
                <c:pt idx="5">
                  <c:v>9.5943810640177905</c:v>
                </c:pt>
                <c:pt idx="6">
                  <c:v>9.3517230953878396</c:v>
                </c:pt>
                <c:pt idx="7">
                  <c:v>9.1571922508822805</c:v>
                </c:pt>
                <c:pt idx="8">
                  <c:v>8.9551184004185398</c:v>
                </c:pt>
                <c:pt idx="9">
                  <c:v>9.3559913236843606</c:v>
                </c:pt>
                <c:pt idx="10">
                  <c:v>9.2991828245768602</c:v>
                </c:pt>
                <c:pt idx="11">
                  <c:v>8.7756080176685103</c:v>
                </c:pt>
                <c:pt idx="12">
                  <c:v>8.9949868844332297</c:v>
                </c:pt>
                <c:pt idx="13">
                  <c:v>8.5302962107664602</c:v>
                </c:pt>
                <c:pt idx="14">
                  <c:v>9.0664445410211396</c:v>
                </c:pt>
                <c:pt idx="15">
                  <c:v>9.0592448677294204</c:v>
                </c:pt>
                <c:pt idx="16">
                  <c:v>8.9693644370181502</c:v>
                </c:pt>
                <c:pt idx="17">
                  <c:v>8.8901451605173794</c:v>
                </c:pt>
                <c:pt idx="18">
                  <c:v>8.6666847131527192</c:v>
                </c:pt>
                <c:pt idx="19">
                  <c:v>9.1166394604353194</c:v>
                </c:pt>
                <c:pt idx="20">
                  <c:v>8.6970994196354496</c:v>
                </c:pt>
                <c:pt idx="21">
                  <c:v>8.8774288267385497</c:v>
                </c:pt>
                <c:pt idx="22">
                  <c:v>8.7408055454922504</c:v>
                </c:pt>
                <c:pt idx="23">
                  <c:v>8.5929567849381492</c:v>
                </c:pt>
                <c:pt idx="24">
                  <c:v>8.5376742177801805</c:v>
                </c:pt>
                <c:pt idx="25">
                  <c:v>9.0579318750218096</c:v>
                </c:pt>
                <c:pt idx="26">
                  <c:v>8.9156143628791895</c:v>
                </c:pt>
                <c:pt idx="27">
                  <c:v>9.1233900894018394</c:v>
                </c:pt>
                <c:pt idx="28">
                  <c:v>9.2465152581496195</c:v>
                </c:pt>
                <c:pt idx="29">
                  <c:v>8.6939465592845409</c:v>
                </c:pt>
                <c:pt idx="30">
                  <c:v>9.0156240584724507</c:v>
                </c:pt>
                <c:pt idx="31">
                  <c:v>8.7910036776626406</c:v>
                </c:pt>
                <c:pt idx="32">
                  <c:v>8.8879217467210108</c:v>
                </c:pt>
                <c:pt idx="33">
                  <c:v>8.7100691704352506</c:v>
                </c:pt>
                <c:pt idx="34">
                  <c:v>8.7294331650981505</c:v>
                </c:pt>
                <c:pt idx="35">
                  <c:v>8.8370448622288897</c:v>
                </c:pt>
                <c:pt idx="36">
                  <c:v>8.5635076060850608</c:v>
                </c:pt>
                <c:pt idx="37">
                  <c:v>8.6735670325179601</c:v>
                </c:pt>
                <c:pt idx="38">
                  <c:v>9.3393769574790895</c:v>
                </c:pt>
                <c:pt idx="39">
                  <c:v>9.5737446479839292</c:v>
                </c:pt>
                <c:pt idx="40">
                  <c:v>9.3848187901922806</c:v>
                </c:pt>
                <c:pt idx="41">
                  <c:v>8.4166287742685899</c:v>
                </c:pt>
                <c:pt idx="42">
                  <c:v>9.1798855428000294</c:v>
                </c:pt>
                <c:pt idx="43">
                  <c:v>9.2623737813902896</c:v>
                </c:pt>
                <c:pt idx="44">
                  <c:v>9.3440582164160997</c:v>
                </c:pt>
                <c:pt idx="45">
                  <c:v>9.3361273197856498</c:v>
                </c:pt>
                <c:pt idx="46">
                  <c:v>8.6605574076508791</c:v>
                </c:pt>
                <c:pt idx="47">
                  <c:v>8.7603472800512403</c:v>
                </c:pt>
                <c:pt idx="48">
                  <c:v>8.9382426959104695</c:v>
                </c:pt>
                <c:pt idx="49">
                  <c:v>8.6391857623051092</c:v>
                </c:pt>
                <c:pt idx="50">
                  <c:v>9.0003726419229597</c:v>
                </c:pt>
                <c:pt idx="51">
                  <c:v>10.176565760337301</c:v>
                </c:pt>
                <c:pt idx="52">
                  <c:v>10.1127772224228</c:v>
                </c:pt>
                <c:pt idx="53">
                  <c:v>10.1265463766068</c:v>
                </c:pt>
                <c:pt idx="54">
                  <c:v>9.23234828068518</c:v>
                </c:pt>
                <c:pt idx="55">
                  <c:v>9.4460818319896003</c:v>
                </c:pt>
                <c:pt idx="56">
                  <c:v>9.1816840012154604</c:v>
                </c:pt>
                <c:pt idx="57">
                  <c:v>8.8925284505988493</c:v>
                </c:pt>
                <c:pt idx="58">
                  <c:v>8.9275781096623703</c:v>
                </c:pt>
                <c:pt idx="59">
                  <c:v>9.1925557267601192</c:v>
                </c:pt>
                <c:pt idx="60">
                  <c:v>8.9671351436097506</c:v>
                </c:pt>
                <c:pt idx="61">
                  <c:v>8.9629775145432795</c:v>
                </c:pt>
                <c:pt idx="62">
                  <c:v>9.3243885299312392</c:v>
                </c:pt>
                <c:pt idx="63">
                  <c:v>8.8055013016049006</c:v>
                </c:pt>
                <c:pt idx="64">
                  <c:v>9.4021179648989008</c:v>
                </c:pt>
                <c:pt idx="65">
                  <c:v>8.9769939650026291</c:v>
                </c:pt>
                <c:pt idx="66">
                  <c:v>8.9845186856164894</c:v>
                </c:pt>
                <c:pt idx="67">
                  <c:v>8.9263559780349802</c:v>
                </c:pt>
                <c:pt idx="68">
                  <c:v>9.0549372843978695</c:v>
                </c:pt>
                <c:pt idx="69">
                  <c:v>9.63410179387966</c:v>
                </c:pt>
                <c:pt idx="70">
                  <c:v>8.6954353227609893</c:v>
                </c:pt>
                <c:pt idx="71">
                  <c:v>8.7492074948136391</c:v>
                </c:pt>
                <c:pt idx="72">
                  <c:v>8.5903237388438907</c:v>
                </c:pt>
                <c:pt idx="73">
                  <c:v>8.5086870558558605</c:v>
                </c:pt>
                <c:pt idx="74">
                  <c:v>8.9312698564384405</c:v>
                </c:pt>
                <c:pt idx="75">
                  <c:v>8.7698119355820605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93-430D-AB07-CAAEA54686CC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'923'!$K$2:$K$89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12</c:v>
                </c:pt>
                <c:pt idx="24">
                  <c:v>13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11</c:v>
                </c:pt>
                <c:pt idx="61">
                  <c:v>12</c:v>
                </c:pt>
                <c:pt idx="62">
                  <c:v>13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  <c:pt idx="71">
                  <c:v>9</c:v>
                </c:pt>
                <c:pt idx="72">
                  <c:v>10</c:v>
                </c:pt>
                <c:pt idx="73">
                  <c:v>11</c:v>
                </c:pt>
                <c:pt idx="74">
                  <c:v>12</c:v>
                </c:pt>
                <c:pt idx="75">
                  <c:v>13</c:v>
                </c:pt>
              </c:numCache>
            </c:numRef>
          </c:xVal>
          <c:yVal>
            <c:numRef>
              <c:f>'923'!$R$2:$R$89</c:f>
              <c:numCache>
                <c:formatCode>General</c:formatCode>
                <c:ptCount val="76"/>
                <c:pt idx="0">
                  <c:v>1980.9662169981666</c:v>
                </c:pt>
                <c:pt idx="1">
                  <c:v>2001.8097448111903</c:v>
                </c:pt>
                <c:pt idx="2">
                  <c:v>1967.3972954552489</c:v>
                </c:pt>
                <c:pt idx="3">
                  <c:v>1937.7433575587424</c:v>
                </c:pt>
                <c:pt idx="4">
                  <c:v>1932.9504191020098</c:v>
                </c:pt>
                <c:pt idx="5">
                  <c:v>1888.6576897672815</c:v>
                </c:pt>
                <c:pt idx="6">
                  <c:v>1874.0928046869419</c:v>
                </c:pt>
                <c:pt idx="7">
                  <c:v>1838.7936246751567</c:v>
                </c:pt>
                <c:pt idx="8">
                  <c:v>1838.8333471085296</c:v>
                </c:pt>
                <c:pt idx="9">
                  <c:v>1849.0101430206246</c:v>
                </c:pt>
                <c:pt idx="10">
                  <c:v>1848.7441003134911</c:v>
                </c:pt>
                <c:pt idx="11">
                  <c:v>1776.4388699733827</c:v>
                </c:pt>
                <c:pt idx="12">
                  <c:v>1813.5054202486351</c:v>
                </c:pt>
                <c:pt idx="13">
                  <c:v>1695.8839385221593</c:v>
                </c:pt>
                <c:pt idx="14">
                  <c:v>1824.2343140887606</c:v>
                </c:pt>
                <c:pt idx="15">
                  <c:v>1804.6304517389283</c:v>
                </c:pt>
                <c:pt idx="16">
                  <c:v>1762.1541133630944</c:v>
                </c:pt>
                <c:pt idx="17">
                  <c:v>1770.9452510990795</c:v>
                </c:pt>
                <c:pt idx="18">
                  <c:v>1726.4312177595057</c:v>
                </c:pt>
                <c:pt idx="19">
                  <c:v>1784.0781722965401</c:v>
                </c:pt>
                <c:pt idx="20">
                  <c:v>1785.8520368861293</c:v>
                </c:pt>
                <c:pt idx="21">
                  <c:v>1857.2026834181065</c:v>
                </c:pt>
                <c:pt idx="22">
                  <c:v>1772.9828692682049</c:v>
                </c:pt>
                <c:pt idx="23">
                  <c:v>1750.0930315556311</c:v>
                </c:pt>
                <c:pt idx="24">
                  <c:v>1700.7319158924661</c:v>
                </c:pt>
                <c:pt idx="25">
                  <c:v>1725.3203571470112</c:v>
                </c:pt>
                <c:pt idx="26">
                  <c:v>1834.4885520327553</c:v>
                </c:pt>
                <c:pt idx="27">
                  <c:v>1850.5862250307989</c:v>
                </c:pt>
                <c:pt idx="28">
                  <c:v>1816.6041764537563</c:v>
                </c:pt>
                <c:pt idx="29">
                  <c:v>1763.4780039116715</c:v>
                </c:pt>
                <c:pt idx="30">
                  <c:v>1821.3381936307981</c:v>
                </c:pt>
                <c:pt idx="31">
                  <c:v>1754.6913528268744</c:v>
                </c:pt>
                <c:pt idx="32">
                  <c:v>1756.5062740555356</c:v>
                </c:pt>
                <c:pt idx="33">
                  <c:v>1792.1953025586936</c:v>
                </c:pt>
                <c:pt idx="34">
                  <c:v>1745.8866330196302</c:v>
                </c:pt>
                <c:pt idx="35">
                  <c:v>1729.3629867375519</c:v>
                </c:pt>
                <c:pt idx="36">
                  <c:v>1754.8171323944798</c:v>
                </c:pt>
                <c:pt idx="37">
                  <c:v>1745.1845135851029</c:v>
                </c:pt>
                <c:pt idx="38">
                  <c:v>1824.0970620076346</c:v>
                </c:pt>
                <c:pt idx="39">
                  <c:v>1914.7489295967857</c:v>
                </c:pt>
                <c:pt idx="40">
                  <c:v>1899.7608887028907</c:v>
                </c:pt>
                <c:pt idx="41">
                  <c:v>1798.4249517667927</c:v>
                </c:pt>
                <c:pt idx="42">
                  <c:v>1924.5043066666728</c:v>
                </c:pt>
                <c:pt idx="43">
                  <c:v>1852.4747562780578</c:v>
                </c:pt>
                <c:pt idx="44">
                  <c:v>1861.3661785689442</c:v>
                </c:pt>
                <c:pt idx="45">
                  <c:v>1837.8203385404822</c:v>
                </c:pt>
                <c:pt idx="46">
                  <c:v>1760.2758958639999</c:v>
                </c:pt>
                <c:pt idx="47">
                  <c:v>1766.1990483974275</c:v>
                </c:pt>
                <c:pt idx="48">
                  <c:v>1773.4608523631882</c:v>
                </c:pt>
                <c:pt idx="49">
                  <c:v>1748.8230288067023</c:v>
                </c:pt>
                <c:pt idx="50">
                  <c:v>1840.567002438233</c:v>
                </c:pt>
                <c:pt idx="51">
                  <c:v>2060.0335547241498</c:v>
                </c:pt>
                <c:pt idx="52">
                  <c:v>2026.6086618081765</c:v>
                </c:pt>
                <c:pt idx="53">
                  <c:v>1958.7130322256867</c:v>
                </c:pt>
                <c:pt idx="54">
                  <c:v>1861.3605404607217</c:v>
                </c:pt>
                <c:pt idx="55">
                  <c:v>1908.2993599978988</c:v>
                </c:pt>
                <c:pt idx="56">
                  <c:v>1800.3301963167569</c:v>
                </c:pt>
                <c:pt idx="57">
                  <c:v>1792.8484779433163</c:v>
                </c:pt>
                <c:pt idx="58">
                  <c:v>1792.6863674020824</c:v>
                </c:pt>
                <c:pt idx="59">
                  <c:v>1868.4056355203495</c:v>
                </c:pt>
                <c:pt idx="60">
                  <c:v>1822.5884438231201</c:v>
                </c:pt>
                <c:pt idx="61">
                  <c:v>1771.3394297516361</c:v>
                </c:pt>
                <c:pt idx="62">
                  <c:v>1846.4135702834137</c:v>
                </c:pt>
                <c:pt idx="63">
                  <c:v>1789.7360369115652</c:v>
                </c:pt>
                <c:pt idx="64">
                  <c:v>1818.5914825723212</c:v>
                </c:pt>
                <c:pt idx="65">
                  <c:v>1817.2052560734066</c:v>
                </c:pt>
                <c:pt idx="66">
                  <c:v>1818.7284788697348</c:v>
                </c:pt>
                <c:pt idx="67">
                  <c:v>1781.7077800469024</c:v>
                </c:pt>
                <c:pt idx="68">
                  <c:v>1744.6892648165451</c:v>
                </c:pt>
                <c:pt idx="69">
                  <c:v>1962.1388582239633</c:v>
                </c:pt>
                <c:pt idx="70">
                  <c:v>1721.8683807447503</c:v>
                </c:pt>
                <c:pt idx="71">
                  <c:v>1781.9159867237554</c:v>
                </c:pt>
                <c:pt idx="72">
                  <c:v>1746.00075992762</c:v>
                </c:pt>
                <c:pt idx="73">
                  <c:v>1698.3407297117487</c:v>
                </c:pt>
                <c:pt idx="74">
                  <c:v>1765.0730941577945</c:v>
                </c:pt>
                <c:pt idx="75">
                  <c:v>1757.4773418000123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B93-430D-AB07-CAAEA5468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727407"/>
        <c:axId val="1436729903"/>
      </c:scatterChart>
      <c:valAx>
        <c:axId val="143672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729903"/>
        <c:crosses val="autoZero"/>
        <c:crossBetween val="midCat"/>
      </c:valAx>
      <c:valAx>
        <c:axId val="1436729903"/>
        <c:scaling>
          <c:orientation val="minMax"/>
          <c:max val="2200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72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Plate 9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'923'!$R$2:$R$14</c:f>
              <c:numCache>
                <c:formatCode>General</c:formatCode>
                <c:ptCount val="13"/>
                <c:pt idx="0">
                  <c:v>1980.9662169981666</c:v>
                </c:pt>
                <c:pt idx="1">
                  <c:v>2001.8097448111903</c:v>
                </c:pt>
                <c:pt idx="2">
                  <c:v>1967.3972954552489</c:v>
                </c:pt>
                <c:pt idx="3">
                  <c:v>1937.7433575587424</c:v>
                </c:pt>
                <c:pt idx="4">
                  <c:v>1932.9504191020098</c:v>
                </c:pt>
                <c:pt idx="5">
                  <c:v>1888.6576897672815</c:v>
                </c:pt>
                <c:pt idx="6">
                  <c:v>1874.0928046869419</c:v>
                </c:pt>
                <c:pt idx="7">
                  <c:v>1838.7936246751567</c:v>
                </c:pt>
                <c:pt idx="8">
                  <c:v>1838.8333471085296</c:v>
                </c:pt>
                <c:pt idx="9">
                  <c:v>1849.0101430206246</c:v>
                </c:pt>
                <c:pt idx="10">
                  <c:v>1848.7441003134911</c:v>
                </c:pt>
                <c:pt idx="11">
                  <c:v>1776.4388699733827</c:v>
                </c:pt>
                <c:pt idx="12">
                  <c:v>1813.5054202486351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8D-4767-AB5B-096173AFD488}"/>
            </c:ext>
          </c:extLst>
        </c:ser>
        <c:ser>
          <c:idx val="1"/>
          <c:order val="1"/>
          <c:tx>
            <c:v>Plate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'923'!$R$17:$R$29</c:f>
              <c:numCache>
                <c:formatCode>General</c:formatCode>
                <c:ptCount val="12"/>
                <c:pt idx="0">
                  <c:v>1695.8839385221593</c:v>
                </c:pt>
                <c:pt idx="1">
                  <c:v>1824.2343140887606</c:v>
                </c:pt>
                <c:pt idx="2">
                  <c:v>1804.6304517389283</c:v>
                </c:pt>
                <c:pt idx="3">
                  <c:v>1762.1541133630944</c:v>
                </c:pt>
                <c:pt idx="4">
                  <c:v>1770.9452510990795</c:v>
                </c:pt>
                <c:pt idx="5">
                  <c:v>1726.4312177595057</c:v>
                </c:pt>
                <c:pt idx="6">
                  <c:v>1784.0781722965401</c:v>
                </c:pt>
                <c:pt idx="7">
                  <c:v>1785.8520368861293</c:v>
                </c:pt>
                <c:pt idx="8">
                  <c:v>1857.2026834181065</c:v>
                </c:pt>
                <c:pt idx="9">
                  <c:v>1772.9828692682049</c:v>
                </c:pt>
                <c:pt idx="10">
                  <c:v>1750.0930315556311</c:v>
                </c:pt>
                <c:pt idx="11">
                  <c:v>1700.7319158924661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8D-4767-AB5B-096173AFD488}"/>
            </c:ext>
          </c:extLst>
        </c:ser>
        <c:ser>
          <c:idx val="2"/>
          <c:order val="2"/>
          <c:tx>
            <c:v>Plate 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'923'!$R$32:$R$44</c:f>
              <c:numCache>
                <c:formatCode>General</c:formatCode>
                <c:ptCount val="13"/>
                <c:pt idx="0">
                  <c:v>1725.3203571470112</c:v>
                </c:pt>
                <c:pt idx="1">
                  <c:v>1834.4885520327553</c:v>
                </c:pt>
                <c:pt idx="2">
                  <c:v>1850.5862250307989</c:v>
                </c:pt>
                <c:pt idx="3">
                  <c:v>1816.6041764537563</c:v>
                </c:pt>
                <c:pt idx="4">
                  <c:v>1763.4780039116715</c:v>
                </c:pt>
                <c:pt idx="5">
                  <c:v>1821.3381936307981</c:v>
                </c:pt>
                <c:pt idx="6">
                  <c:v>1754.6913528268744</c:v>
                </c:pt>
                <c:pt idx="7">
                  <c:v>1756.5062740555356</c:v>
                </c:pt>
                <c:pt idx="8">
                  <c:v>1792.1953025586936</c:v>
                </c:pt>
                <c:pt idx="9">
                  <c:v>1745.8866330196302</c:v>
                </c:pt>
                <c:pt idx="10">
                  <c:v>1729.3629867375519</c:v>
                </c:pt>
                <c:pt idx="11">
                  <c:v>1754.8171323944798</c:v>
                </c:pt>
                <c:pt idx="12">
                  <c:v>1745.1845135851029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8D-4767-AB5B-096173AFD488}"/>
            </c:ext>
          </c:extLst>
        </c:ser>
        <c:ser>
          <c:idx val="3"/>
          <c:order val="3"/>
          <c:tx>
            <c:v>Plate 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'923'!$R$48:$R$59</c:f>
              <c:numCache>
                <c:formatCode>General</c:formatCode>
                <c:ptCount val="12"/>
                <c:pt idx="0">
                  <c:v>1824.0970620076346</c:v>
                </c:pt>
                <c:pt idx="1">
                  <c:v>1914.7489295967857</c:v>
                </c:pt>
                <c:pt idx="2">
                  <c:v>1899.7608887028907</c:v>
                </c:pt>
                <c:pt idx="3">
                  <c:v>1798.4249517667927</c:v>
                </c:pt>
                <c:pt idx="4">
                  <c:v>1924.5043066666728</c:v>
                </c:pt>
                <c:pt idx="5">
                  <c:v>1852.4747562780578</c:v>
                </c:pt>
                <c:pt idx="6">
                  <c:v>1861.3661785689442</c:v>
                </c:pt>
                <c:pt idx="7">
                  <c:v>1837.8203385404822</c:v>
                </c:pt>
                <c:pt idx="8">
                  <c:v>1760.2758958639999</c:v>
                </c:pt>
                <c:pt idx="9">
                  <c:v>1766.1990483974275</c:v>
                </c:pt>
                <c:pt idx="10">
                  <c:v>1773.4608523631882</c:v>
                </c:pt>
                <c:pt idx="11">
                  <c:v>1748.8230288067023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8D-4767-AB5B-096173AFD488}"/>
            </c:ext>
          </c:extLst>
        </c:ser>
        <c:ser>
          <c:idx val="4"/>
          <c:order val="4"/>
          <c:tx>
            <c:v>Plate 13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'923'!$S$62:$S$74</c:f>
              <c:numCache>
                <c:formatCode>General</c:formatCode>
                <c:ptCount val="13"/>
                <c:pt idx="0">
                  <c:v>1.9807395658976401</c:v>
                </c:pt>
                <c:pt idx="1">
                  <c:v>1.87763194786015</c:v>
                </c:pt>
                <c:pt idx="2">
                  <c:v>1.7839191731602</c:v>
                </c:pt>
                <c:pt idx="3">
                  <c:v>1.69725889489668</c:v>
                </c:pt>
                <c:pt idx="4">
                  <c:v>1.6564407132783501</c:v>
                </c:pt>
                <c:pt idx="5">
                  <c:v>1.6422528290853899</c:v>
                </c:pt>
                <c:pt idx="6">
                  <c:v>1.6349314120555301</c:v>
                </c:pt>
                <c:pt idx="7">
                  <c:v>1.61531938458302</c:v>
                </c:pt>
                <c:pt idx="8">
                  <c:v>1.5612881078416201</c:v>
                </c:pt>
                <c:pt idx="9">
                  <c:v>1.6198445922582401</c:v>
                </c:pt>
                <c:pt idx="10">
                  <c:v>1.5415103076299199</c:v>
                </c:pt>
                <c:pt idx="11">
                  <c:v>1.5549214620540399</c:v>
                </c:pt>
                <c:pt idx="12">
                  <c:v>1.54173026201778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8D-4767-AB5B-096173AFD488}"/>
            </c:ext>
          </c:extLst>
        </c:ser>
        <c:ser>
          <c:idx val="5"/>
          <c:order val="5"/>
          <c:tx>
            <c:v>Plate 14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'923'!$R$77:$R$89</c:f>
              <c:numCache>
                <c:formatCode>General</c:formatCode>
                <c:ptCount val="13"/>
                <c:pt idx="0">
                  <c:v>1789.7360369115652</c:v>
                </c:pt>
                <c:pt idx="1">
                  <c:v>1818.5914825723212</c:v>
                </c:pt>
                <c:pt idx="2">
                  <c:v>1817.2052560734066</c:v>
                </c:pt>
                <c:pt idx="3">
                  <c:v>1818.7284788697348</c:v>
                </c:pt>
                <c:pt idx="4">
                  <c:v>1781.7077800469024</c:v>
                </c:pt>
                <c:pt idx="5">
                  <c:v>1744.6892648165451</c:v>
                </c:pt>
                <c:pt idx="6">
                  <c:v>1962.1388582239633</c:v>
                </c:pt>
                <c:pt idx="7">
                  <c:v>1721.8683807447503</c:v>
                </c:pt>
                <c:pt idx="8">
                  <c:v>1781.9159867237554</c:v>
                </c:pt>
                <c:pt idx="9">
                  <c:v>1746.00075992762</c:v>
                </c:pt>
                <c:pt idx="10">
                  <c:v>1698.3407297117487</c:v>
                </c:pt>
                <c:pt idx="11">
                  <c:v>1765.0730941577945</c:v>
                </c:pt>
                <c:pt idx="12">
                  <c:v>1757.4773418000123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8D-4767-AB5B-096173AFD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07072"/>
        <c:axId val="448807488"/>
      </c:scatterChart>
      <c:valAx>
        <c:axId val="4488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07488"/>
        <c:crosses val="autoZero"/>
        <c:crossBetween val="midCat"/>
      </c:valAx>
      <c:valAx>
        <c:axId val="448807488"/>
        <c:scaling>
          <c:orientation val="minMax"/>
          <c:max val="2200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0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523875</xdr:colOff>
      <xdr:row>99</xdr:row>
      <xdr:rowOff>71437</xdr:rowOff>
    </xdr:from>
    <xdr:to>
      <xdr:col>24</xdr:col>
      <xdr:colOff>9525</xdr:colOff>
      <xdr:row>113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D33A42-9F71-406D-A34A-CD122A894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114299</xdr:colOff>
      <xdr:row>77</xdr:row>
      <xdr:rowOff>123825</xdr:rowOff>
    </xdr:from>
    <xdr:to>
      <xdr:col>35</xdr:col>
      <xdr:colOff>219074</xdr:colOff>
      <xdr:row>100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9D8AB5-5270-400F-93FF-AEF9FB5F7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347662</xdr:colOff>
      <xdr:row>13</xdr:row>
      <xdr:rowOff>119062</xdr:rowOff>
    </xdr:from>
    <xdr:to>
      <xdr:col>32</xdr:col>
      <xdr:colOff>42862</xdr:colOff>
      <xdr:row>33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2BFDDA-B2E7-48DE-AFA9-A7D96F45E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X92" totalsRowCount="1">
  <autoFilter ref="A1:X91" xr:uid="{00000000-0009-0000-0100-000001000000}">
    <filterColumn colId="6">
      <filters blank="1"/>
    </filterColumn>
    <filterColumn colId="8">
      <filters>
        <filter val="PlateAgilent 10_Vial1"/>
        <filter val="PlateAgilent 10_Vial10"/>
        <filter val="PlateAgilent 10_Vial12"/>
        <filter val="PlateAgilent 10_Vial13"/>
        <filter val="PlateAgilent 10_Vial2"/>
        <filter val="PlateAgilent 10_Vial3"/>
        <filter val="PlateAgilent 10_Vial4"/>
        <filter val="PlateAgilent 10_Vial5"/>
        <filter val="PlateAgilent 10_Vial6"/>
        <filter val="PlateAgilent 10_Vial7"/>
        <filter val="PlateAgilent 10_Vial8"/>
        <filter val="PlateAgilent 10_Vial9"/>
        <filter val="PlateAgilent 11_Vial1"/>
        <filter val="PlateAgilent 11_Vial10"/>
        <filter val="PlateAgilent 11_Vial11"/>
        <filter val="PlateAgilent 11_Vial12"/>
        <filter val="PlateAgilent 11_Vial13"/>
        <filter val="PlateAgilent 11_Vial2"/>
        <filter val="PlateAgilent 11_Vial3"/>
        <filter val="PlateAgilent 11_Vial4"/>
        <filter val="PlateAgilent 11_Vial5"/>
        <filter val="PlateAgilent 11_Vial6"/>
        <filter val="PlateAgilent 11_Vial7"/>
        <filter val="PlateAgilent 11_Vial8"/>
        <filter val="PlateAgilent 11_Vial9"/>
        <filter val="PlateAgilent 12_Vial10"/>
        <filter val="PlateAgilent 12_Vial11"/>
        <filter val="PlateAgilent 12_Vial12"/>
        <filter val="PlateAgilent 12_Vial13"/>
        <filter val="PlateAgilent 12_Vial2"/>
        <filter val="PlateAgilent 12_Vial3"/>
        <filter val="PlateAgilent 12_Vial4"/>
        <filter val="PlateAgilent 12_Vial5"/>
        <filter val="PlateAgilent 12_Vial6"/>
        <filter val="PlateAgilent 12_Vial7"/>
        <filter val="PlateAgilent 12_Vial8"/>
        <filter val="PlateAgilent 12_Vial9"/>
        <filter val="PlateAgilent 13_Vial1"/>
        <filter val="PlateAgilent 13_Vial10"/>
        <filter val="PlateAgilent 13_Vial11"/>
        <filter val="PlateAgilent 13_Vial12"/>
        <filter val="PlateAgilent 13_Vial13"/>
        <filter val="PlateAgilent 13_Vial2"/>
        <filter val="PlateAgilent 13_Vial3"/>
        <filter val="PlateAgilent 13_Vial4"/>
        <filter val="PlateAgilent 13_Vial5"/>
        <filter val="PlateAgilent 13_Vial6"/>
        <filter val="PlateAgilent 13_Vial7"/>
        <filter val="PlateAgilent 13_Vial8"/>
        <filter val="PlateAgilent 13_Vial9"/>
        <filter val="PlateAgilent 14_Vial1"/>
        <filter val="PlateAgilent 14_Vial10"/>
        <filter val="PlateAgilent 14_Vial11"/>
        <filter val="PlateAgilent 14_Vial12"/>
        <filter val="PlateAgilent 14_Vial13"/>
        <filter val="PlateAgilent 14_Vial2"/>
        <filter val="PlateAgilent 14_Vial3"/>
        <filter val="PlateAgilent 14_Vial4"/>
        <filter val="PlateAgilent 14_Vial5"/>
        <filter val="PlateAgilent 14_Vial6"/>
        <filter val="PlateAgilent 14_Vial7"/>
        <filter val="PlateAgilent 14_Vial8"/>
        <filter val="PlateAgilent 14_Vial9"/>
        <filter val="PlateAgilent 9_Vial1"/>
        <filter val="PlateAgilent 9_Vial10"/>
        <filter val="PlateAgilent 9_Vial11"/>
        <filter val="PlateAgilent 9_Vial12"/>
        <filter val="PlateAgilent 9_Vial13"/>
        <filter val="PlateAgilent 9_Vial2"/>
        <filter val="PlateAgilent 9_Vial3"/>
        <filter val="PlateAgilent 9_Vial4"/>
        <filter val="PlateAgilent 9_Vial5"/>
        <filter val="PlateAgilent 9_Vial6"/>
        <filter val="PlateAgilent 9_Vial7"/>
        <filter val="PlateAgilent 9_Vial8"/>
        <filter val="PlateAgilent 9_Vial9"/>
      </filters>
    </filterColumn>
  </autoFilter>
  <tableColumns count="24">
    <tableColumn id="1" xr3:uid="{00000000-0010-0000-0000-000001000000}" name="form_id" totalsRowLabel="Total"/>
    <tableColumn id="2" xr3:uid="{00000000-0010-0000-0000-000002000000}" name="form_name"/>
    <tableColumn id="3" xr3:uid="{00000000-0010-0000-0000-000003000000}" name="form_status"/>
    <tableColumn id="4" xr3:uid="{00000000-0010-0000-0000-000004000000}" name="PCAT_Gee-pt/g-c3n4"/>
    <tableColumn id="5" xr3:uid="{00000000-0010-0000-0000-000005000000}" name="PCAT_Gee-T/M/W"/>
    <tableColumn id="6" xr3:uid="{00000000-0010-0000-0000-000006000000}" name="Acid Red 87 (1g/L)"/>
    <tableColumn id="7" xr3:uid="{00000000-0010-0000-0000-000007000000}" name="Water 1"/>
    <tableColumn id="8" xr3:uid="{00000000-0010-0000-0000-000008000000}" name="form_datetime" dataDxfId="2"/>
    <tableColumn id="9" xr3:uid="{00000000-0010-0000-0000-000009000000}" name="sample_name"/>
    <tableColumn id="23" xr3:uid="{00000000-0010-0000-0000-000017000000}" name="Plate"/>
    <tableColumn id="24" xr3:uid="{00000000-0010-0000-0000-000018000000}" name="Vial"/>
    <tableColumn id="10" xr3:uid="{00000000-0010-0000-0000-00000A000000}" name="Baratron Avg"/>
    <tableColumn id="11" xr3:uid="{00000000-0010-0000-0000-00000B000000}" name="calc % N2 Avg"/>
    <tableColumn id="12" xr3:uid="{00000000-0010-0000-0000-00000C000000}" name="calc % H2 Avg"/>
    <tableColumn id="13" xr3:uid="{00000000-0010-0000-0000-00000D000000}" name="calc % H2 2STD"/>
    <tableColumn id="14" xr3:uid="{00000000-0010-0000-0000-00000E000000}" name="calc % H2 umol"/>
    <tableColumn id="15" xr3:uid="{00000000-0010-0000-0000-00000F000000}" name="calc % H2 umol/h"/>
    <tableColumn id="16" xr3:uid="{00000000-0010-0000-0000-000010000000}" name="calc % H2 umol/hg" totalsRowFunction="average">
      <calculatedColumnFormula>Q2/D2</calculatedColumnFormula>
    </tableColumn>
    <tableColumn id="17" xr3:uid="{00000000-0010-0000-0000-000011000000}" name="calc % O2 Avg"/>
    <tableColumn id="18" xr3:uid="{00000000-0010-0000-0000-000012000000}" name="calc % O2 2STD"/>
    <tableColumn id="19" xr3:uid="{00000000-0010-0000-0000-000013000000}" name="calc % O2 umol"/>
    <tableColumn id="20" xr3:uid="{00000000-0010-0000-0000-000014000000}" name="calc % O2 umol/h"/>
    <tableColumn id="21" xr3:uid="{00000000-0010-0000-0000-000015000000}" name="calc % Ar Avg"/>
    <tableColumn id="22" xr3:uid="{00000000-0010-0000-0000-000016000000}" name="calc % CO2 Avg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F96:I103" totalsRowCount="1">
  <autoFilter ref="F96:I102" xr:uid="{00000000-0009-0000-0100-000002000000}"/>
  <tableColumns count="4">
    <tableColumn id="1" xr3:uid="{00000000-0010-0000-0100-000001000000}" name="Plate" totalsRowLabel="Total"/>
    <tableColumn id="2" xr3:uid="{00000000-0010-0000-0100-000002000000}" name="Avg"/>
    <tableColumn id="3" xr3:uid="{00000000-0010-0000-0100-000003000000}" name="std"/>
    <tableColumn id="4" xr3:uid="{00000000-0010-0000-0100-000004000000}" name="2stdev%" totalsRowFunction="average" dataDxfId="1">
      <calculatedColumnFormula>((Table2[[#This Row],[std]]*2)/Table2[[#This Row],[Avg]])*100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41E184-D190-4188-A1D3-88F758DFC271}" name="Table24" displayName="Table24" ref="F107:I114" totalsRowCount="1">
  <autoFilter ref="F107:I113" xr:uid="{5E41E184-D190-4188-A1D3-88F758DFC271}"/>
  <tableColumns count="4">
    <tableColumn id="1" xr3:uid="{4BF3B140-A611-4BFA-B32D-26167A9C521A}" name="Plate" totalsRowLabel="Total"/>
    <tableColumn id="2" xr3:uid="{D5C74F54-0407-48BE-B51B-702C885AB0DE}" name="Avg"/>
    <tableColumn id="3" xr3:uid="{837DB954-A88F-4BFC-BF01-B6E66AC11F31}" name="std"/>
    <tableColumn id="4" xr3:uid="{F98CB5D6-7251-4578-B4C8-EDCDD84E40CC}" name="2stdev%" totalsRowFunction="average" dataDxfId="0">
      <calculatedColumnFormula>((Table24[[#This Row],[std]]*2)/Table24[[#This Row],[Avg]])*100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2"/>
  <sheetViews>
    <sheetView tabSelected="1" topLeftCell="E59" workbookViewId="0">
      <selection activeCell="Q94" sqref="Q94"/>
    </sheetView>
  </sheetViews>
  <sheetFormatPr defaultRowHeight="15" x14ac:dyDescent="0.25"/>
  <cols>
    <col min="1" max="1" width="10.140625" customWidth="1"/>
    <col min="2" max="2" width="13.42578125" customWidth="1"/>
    <col min="3" max="3" width="13.7109375" customWidth="1"/>
    <col min="4" max="4" width="21.5703125" customWidth="1"/>
    <col min="5" max="5" width="19.7109375" customWidth="1"/>
    <col min="6" max="6" width="18.85546875" customWidth="1"/>
    <col min="7" max="7" width="10.140625" customWidth="1"/>
    <col min="8" max="8" width="16.5703125" customWidth="1"/>
    <col min="9" max="9" width="21.140625" bestFit="1" customWidth="1"/>
    <col min="10" max="11" width="15.5703125" customWidth="1"/>
    <col min="12" max="12" width="14.42578125" customWidth="1"/>
    <col min="13" max="13" width="15" customWidth="1"/>
    <col min="14" max="14" width="14.85546875" customWidth="1"/>
    <col min="15" max="15" width="15.85546875" customWidth="1"/>
    <col min="16" max="16" width="16.140625" customWidth="1"/>
    <col min="17" max="17" width="18.140625" customWidth="1"/>
    <col min="18" max="18" width="19.140625" customWidth="1"/>
    <col min="19" max="19" width="15" customWidth="1"/>
    <col min="20" max="20" width="16" customWidth="1"/>
    <col min="21" max="21" width="16.28515625" customWidth="1"/>
    <col min="22" max="22" width="18.28515625" customWidth="1"/>
    <col min="23" max="23" width="14.5703125" customWidth="1"/>
    <col min="24" max="24" width="16.140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204</v>
      </c>
      <c r="K1" t="s">
        <v>205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202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</row>
    <row r="2" spans="1:24" x14ac:dyDescent="0.25">
      <c r="A2">
        <v>330642</v>
      </c>
      <c r="B2" t="s">
        <v>21</v>
      </c>
      <c r="C2" t="s">
        <v>22</v>
      </c>
      <c r="D2">
        <v>4.9899999999999996E-3</v>
      </c>
      <c r="E2">
        <v>4</v>
      </c>
      <c r="F2">
        <v>1</v>
      </c>
      <c r="H2" s="1">
        <v>44520.072048611109</v>
      </c>
      <c r="I2" t="s">
        <v>23</v>
      </c>
      <c r="J2">
        <v>9</v>
      </c>
      <c r="K2">
        <v>1</v>
      </c>
      <c r="L2">
        <v>1.0708500000000001</v>
      </c>
      <c r="M2">
        <v>82.180620015084401</v>
      </c>
      <c r="N2">
        <v>14.5068554889595</v>
      </c>
      <c r="O2">
        <v>0.76911403946972001</v>
      </c>
      <c r="P2">
        <v>39.540085691283402</v>
      </c>
      <c r="Q2">
        <v>9.8850214228208504</v>
      </c>
      <c r="R2">
        <f>Q2/D2</f>
        <v>1980.9662169981666</v>
      </c>
      <c r="S2">
        <v>2.2876931016338</v>
      </c>
      <c r="T2">
        <v>0.134940073456225</v>
      </c>
      <c r="U2">
        <v>6.2353679157278101</v>
      </c>
      <c r="V2">
        <v>1.5588419789319501</v>
      </c>
      <c r="W2">
        <v>8.8361259416603E-2</v>
      </c>
      <c r="X2">
        <v>0.93647013490555397</v>
      </c>
    </row>
    <row r="3" spans="1:24" x14ac:dyDescent="0.25">
      <c r="A3">
        <v>330643</v>
      </c>
      <c r="B3" t="s">
        <v>24</v>
      </c>
      <c r="C3" t="s">
        <v>22</v>
      </c>
      <c r="D3">
        <v>4.9399999999999999E-3</v>
      </c>
      <c r="E3">
        <v>4</v>
      </c>
      <c r="F3">
        <v>1</v>
      </c>
      <c r="H3" s="1">
        <v>44520.08525462963</v>
      </c>
      <c r="I3" t="s">
        <v>25</v>
      </c>
      <c r="J3">
        <v>9</v>
      </c>
      <c r="K3">
        <v>2</v>
      </c>
      <c r="L3">
        <v>1.0680700000000001</v>
      </c>
      <c r="M3">
        <v>82.232181715864797</v>
      </c>
      <c r="N3">
        <v>14.5126064380177</v>
      </c>
      <c r="O3">
        <v>0.59163022376341301</v>
      </c>
      <c r="P3">
        <v>39.5557605574691</v>
      </c>
      <c r="Q3">
        <v>9.8889401393672802</v>
      </c>
      <c r="R3">
        <f t="shared" ref="R3:R66" si="0">Q3/D3</f>
        <v>2001.8097448111903</v>
      </c>
      <c r="S3">
        <v>2.2437009909302499</v>
      </c>
      <c r="T3">
        <v>0.12927665525344001</v>
      </c>
      <c r="U3">
        <v>6.11546241116947</v>
      </c>
      <c r="V3">
        <v>1.5288656027923599</v>
      </c>
      <c r="W3">
        <v>8.7073585231518896E-2</v>
      </c>
      <c r="X3">
        <v>0.92443726995564302</v>
      </c>
    </row>
    <row r="4" spans="1:24" x14ac:dyDescent="0.25">
      <c r="A4">
        <v>330644</v>
      </c>
      <c r="B4" t="s">
        <v>26</v>
      </c>
      <c r="C4" t="s">
        <v>22</v>
      </c>
      <c r="D4">
        <v>5.0200000000000002E-3</v>
      </c>
      <c r="E4">
        <v>4</v>
      </c>
      <c r="F4">
        <v>1</v>
      </c>
      <c r="H4" s="1">
        <v>44520.098437499997</v>
      </c>
      <c r="I4" t="s">
        <v>27</v>
      </c>
      <c r="J4">
        <v>9</v>
      </c>
      <c r="K4">
        <v>3</v>
      </c>
      <c r="L4">
        <v>1.04572</v>
      </c>
      <c r="M4">
        <v>82.399250541534101</v>
      </c>
      <c r="N4">
        <v>14.494106801530901</v>
      </c>
      <c r="O4">
        <v>0.53122380692144799</v>
      </c>
      <c r="P4">
        <v>39.505337692741399</v>
      </c>
      <c r="Q4">
        <v>9.8763344231853498</v>
      </c>
      <c r="R4">
        <f t="shared" si="0"/>
        <v>1967.3972954552489</v>
      </c>
      <c r="S4">
        <v>2.13125905476935</v>
      </c>
      <c r="T4">
        <v>0.12555878511437901</v>
      </c>
      <c r="U4">
        <v>5.8089891169066696</v>
      </c>
      <c r="V4">
        <v>1.4522472792266601</v>
      </c>
      <c r="W4">
        <v>8.47940951118452E-2</v>
      </c>
      <c r="X4">
        <v>0.89058950705369</v>
      </c>
    </row>
    <row r="5" spans="1:24" x14ac:dyDescent="0.25">
      <c r="A5">
        <v>330645</v>
      </c>
      <c r="B5" t="s">
        <v>28</v>
      </c>
      <c r="C5" t="s">
        <v>22</v>
      </c>
      <c r="D5">
        <v>4.9699999999999996E-3</v>
      </c>
      <c r="E5">
        <v>4</v>
      </c>
      <c r="F5">
        <v>1</v>
      </c>
      <c r="H5" s="1">
        <v>44520.111574074072</v>
      </c>
      <c r="I5" t="s">
        <v>29</v>
      </c>
      <c r="J5">
        <v>9</v>
      </c>
      <c r="K5">
        <v>4</v>
      </c>
      <c r="L5">
        <v>1.0317700000000001</v>
      </c>
      <c r="M5">
        <v>82.887711834936496</v>
      </c>
      <c r="N5">
        <v>14.133454188127301</v>
      </c>
      <c r="O5">
        <v>0.56165212316688196</v>
      </c>
      <c r="P5">
        <v>38.522337948267797</v>
      </c>
      <c r="Q5">
        <v>9.6305844870669493</v>
      </c>
      <c r="R5">
        <f t="shared" si="0"/>
        <v>1937.7433575587424</v>
      </c>
      <c r="S5">
        <v>2.0422612346140401</v>
      </c>
      <c r="T5">
        <v>0.12492532452805399</v>
      </c>
      <c r="U5">
        <v>5.5664154290418804</v>
      </c>
      <c r="V5">
        <v>1.3916038572604701</v>
      </c>
      <c r="W5">
        <v>8.2223791474203001E-2</v>
      </c>
      <c r="X5">
        <v>0.854348950847861</v>
      </c>
    </row>
    <row r="6" spans="1:24" x14ac:dyDescent="0.25">
      <c r="A6">
        <v>330646</v>
      </c>
      <c r="B6" t="s">
        <v>30</v>
      </c>
      <c r="C6" t="s">
        <v>22</v>
      </c>
      <c r="D6">
        <v>5.0000000000000001E-3</v>
      </c>
      <c r="E6">
        <v>4</v>
      </c>
      <c r="F6">
        <v>1</v>
      </c>
      <c r="H6" s="1">
        <v>44520.124722222223</v>
      </c>
      <c r="I6" t="s">
        <v>31</v>
      </c>
      <c r="J6">
        <v>9</v>
      </c>
      <c r="K6">
        <v>5</v>
      </c>
      <c r="L6">
        <v>1.0262199999999999</v>
      </c>
      <c r="M6">
        <v>82.976321164534895</v>
      </c>
      <c r="N6">
        <v>14.1835971809329</v>
      </c>
      <c r="O6">
        <v>0.58336187006165496</v>
      </c>
      <c r="P6">
        <v>38.659008382040199</v>
      </c>
      <c r="Q6">
        <v>9.6647520955100497</v>
      </c>
      <c r="R6">
        <f t="shared" si="0"/>
        <v>1932.9504191020098</v>
      </c>
      <c r="S6">
        <v>1.94446172280897</v>
      </c>
      <c r="T6">
        <v>0.125575710852457</v>
      </c>
      <c r="U6">
        <v>5.2998517288464004</v>
      </c>
      <c r="V6">
        <v>1.3249629322116001</v>
      </c>
      <c r="W6">
        <v>7.81970174734678E-2</v>
      </c>
      <c r="X6">
        <v>0.81742291424968905</v>
      </c>
    </row>
    <row r="7" spans="1:24" x14ac:dyDescent="0.25">
      <c r="A7">
        <v>330647</v>
      </c>
      <c r="B7" t="s">
        <v>32</v>
      </c>
      <c r="C7" t="s">
        <v>22</v>
      </c>
      <c r="D7">
        <v>5.0800000000000003E-3</v>
      </c>
      <c r="E7">
        <v>4</v>
      </c>
      <c r="F7">
        <v>1</v>
      </c>
      <c r="H7" s="1">
        <v>44520.137928240743</v>
      </c>
      <c r="I7" t="s">
        <v>33</v>
      </c>
      <c r="J7">
        <v>9</v>
      </c>
      <c r="K7">
        <v>6</v>
      </c>
      <c r="L7">
        <v>1.04572</v>
      </c>
      <c r="M7">
        <v>83.142608663353897</v>
      </c>
      <c r="N7">
        <v>14.0803235165875</v>
      </c>
      <c r="O7">
        <v>0.66518892925636797</v>
      </c>
      <c r="P7">
        <v>38.377524256071098</v>
      </c>
      <c r="Q7">
        <v>9.5943810640177905</v>
      </c>
      <c r="R7">
        <f t="shared" si="0"/>
        <v>1888.6576897672815</v>
      </c>
      <c r="S7">
        <v>1.9003568494249601</v>
      </c>
      <c r="T7">
        <v>0.124344613057217</v>
      </c>
      <c r="U7">
        <v>5.1796388767687098</v>
      </c>
      <c r="V7">
        <v>1.2949097191921699</v>
      </c>
      <c r="W7">
        <v>7.5716277359732395E-2</v>
      </c>
      <c r="X7">
        <v>0.80099469327376804</v>
      </c>
    </row>
    <row r="8" spans="1:24" x14ac:dyDescent="0.25">
      <c r="A8">
        <v>330648</v>
      </c>
      <c r="B8" t="s">
        <v>34</v>
      </c>
      <c r="C8" t="s">
        <v>22</v>
      </c>
      <c r="D8">
        <v>4.9899999999999996E-3</v>
      </c>
      <c r="E8">
        <v>4</v>
      </c>
      <c r="F8">
        <v>1</v>
      </c>
      <c r="H8" s="1">
        <v>44520.15115740741</v>
      </c>
      <c r="I8" t="s">
        <v>35</v>
      </c>
      <c r="J8">
        <v>9</v>
      </c>
      <c r="K8">
        <v>7</v>
      </c>
      <c r="L8">
        <v>1.0233699999999999</v>
      </c>
      <c r="M8">
        <v>83.524429497724398</v>
      </c>
      <c r="N8">
        <v>13.7242085489424</v>
      </c>
      <c r="O8">
        <v>0.699498650138348</v>
      </c>
      <c r="P8">
        <v>37.406892381551302</v>
      </c>
      <c r="Q8">
        <v>9.3517230953878396</v>
      </c>
      <c r="R8">
        <f t="shared" si="0"/>
        <v>1874.0928046869419</v>
      </c>
      <c r="S8">
        <v>1.8754012693165401</v>
      </c>
      <c r="T8">
        <v>0.12533166853674799</v>
      </c>
      <c r="U8">
        <v>5.1116196029354599</v>
      </c>
      <c r="V8">
        <v>1.2779049007338601</v>
      </c>
      <c r="W8">
        <v>7.5288933633804095E-2</v>
      </c>
      <c r="X8">
        <v>0.80067175038278104</v>
      </c>
    </row>
    <row r="9" spans="1:24" x14ac:dyDescent="0.25">
      <c r="A9">
        <v>330649</v>
      </c>
      <c r="B9" t="s">
        <v>36</v>
      </c>
      <c r="C9" t="s">
        <v>22</v>
      </c>
      <c r="D9">
        <v>4.9800000000000001E-3</v>
      </c>
      <c r="E9">
        <v>4</v>
      </c>
      <c r="F9">
        <v>1</v>
      </c>
      <c r="H9" s="1">
        <v>44520.164293981485</v>
      </c>
      <c r="I9" t="s">
        <v>37</v>
      </c>
      <c r="J9">
        <v>9</v>
      </c>
      <c r="K9">
        <v>8</v>
      </c>
      <c r="L9">
        <v>0.99270199999999997</v>
      </c>
      <c r="M9">
        <v>83.866745210491899</v>
      </c>
      <c r="N9">
        <v>13.4387229916858</v>
      </c>
      <c r="O9">
        <v>0.66070358663679096</v>
      </c>
      <c r="P9">
        <v>36.628769003529101</v>
      </c>
      <c r="Q9">
        <v>9.1571922508822805</v>
      </c>
      <c r="R9">
        <f t="shared" si="0"/>
        <v>1838.7936246751567</v>
      </c>
      <c r="S9">
        <v>1.8309622263379499</v>
      </c>
      <c r="T9">
        <v>0.126498990944724</v>
      </c>
      <c r="U9">
        <v>4.9904959335952004</v>
      </c>
      <c r="V9">
        <v>1.2476239833988001</v>
      </c>
      <c r="W9">
        <v>7.4519554129219803E-2</v>
      </c>
      <c r="X9">
        <v>0.78905001735499503</v>
      </c>
    </row>
    <row r="10" spans="1:24" x14ac:dyDescent="0.25">
      <c r="A10">
        <v>330650</v>
      </c>
      <c r="B10" t="s">
        <v>38</v>
      </c>
      <c r="C10" t="s">
        <v>22</v>
      </c>
      <c r="D10">
        <v>4.8700000000000002E-3</v>
      </c>
      <c r="E10">
        <v>4</v>
      </c>
      <c r="F10">
        <v>1</v>
      </c>
      <c r="H10" s="1">
        <v>44520.177453703705</v>
      </c>
      <c r="I10" t="s">
        <v>39</v>
      </c>
      <c r="J10">
        <v>9</v>
      </c>
      <c r="K10">
        <v>9</v>
      </c>
      <c r="L10">
        <v>1.00387</v>
      </c>
      <c r="M10">
        <v>84.171733583079103</v>
      </c>
      <c r="N10">
        <v>13.1421676256036</v>
      </c>
      <c r="O10">
        <v>0.686941784823764</v>
      </c>
      <c r="P10">
        <v>35.820473601674102</v>
      </c>
      <c r="Q10">
        <v>8.9551184004185398</v>
      </c>
      <c r="R10">
        <f t="shared" si="0"/>
        <v>1838.8333471085296</v>
      </c>
      <c r="S10">
        <v>1.8277981866864701</v>
      </c>
      <c r="T10">
        <v>0.123784961560611</v>
      </c>
      <c r="U10">
        <v>4.9818719834189897</v>
      </c>
      <c r="V10">
        <v>1.2454679958547401</v>
      </c>
      <c r="W10">
        <v>7.4514204043519203E-2</v>
      </c>
      <c r="X10">
        <v>0.78378640058724702</v>
      </c>
    </row>
    <row r="11" spans="1:24" x14ac:dyDescent="0.25">
      <c r="A11">
        <v>330651</v>
      </c>
      <c r="B11" t="s">
        <v>40</v>
      </c>
      <c r="C11" t="s">
        <v>22</v>
      </c>
      <c r="D11">
        <v>5.0600000000000003E-3</v>
      </c>
      <c r="E11">
        <v>4</v>
      </c>
      <c r="F11">
        <v>1</v>
      </c>
      <c r="H11" s="1">
        <v>44520.190659722219</v>
      </c>
      <c r="I11" t="s">
        <v>41</v>
      </c>
      <c r="J11">
        <v>9</v>
      </c>
      <c r="K11">
        <v>10</v>
      </c>
      <c r="L11">
        <v>1.00665</v>
      </c>
      <c r="M11">
        <v>83.648987179942594</v>
      </c>
      <c r="N11">
        <v>13.7304724272329</v>
      </c>
      <c r="O11">
        <v>0.707279633755167</v>
      </c>
      <c r="P11">
        <v>37.4239652947374</v>
      </c>
      <c r="Q11">
        <v>9.3559913236843606</v>
      </c>
      <c r="R11">
        <f t="shared" si="0"/>
        <v>1849.0101430206246</v>
      </c>
      <c r="S11">
        <v>1.7827201007495901</v>
      </c>
      <c r="T11">
        <v>0.12558575362438801</v>
      </c>
      <c r="U11">
        <v>4.85900652976503</v>
      </c>
      <c r="V11">
        <v>1.21475163244125</v>
      </c>
      <c r="W11">
        <v>7.2503433004816195E-2</v>
      </c>
      <c r="X11">
        <v>0.76531685907000602</v>
      </c>
    </row>
    <row r="12" spans="1:24" x14ac:dyDescent="0.25">
      <c r="A12">
        <v>330652</v>
      </c>
      <c r="B12" t="s">
        <v>42</v>
      </c>
      <c r="C12" t="s">
        <v>22</v>
      </c>
      <c r="D12">
        <v>5.0299999999999997E-3</v>
      </c>
      <c r="E12">
        <v>4</v>
      </c>
      <c r="F12">
        <v>1</v>
      </c>
      <c r="H12" s="1">
        <v>44520.203865740739</v>
      </c>
      <c r="I12" t="s">
        <v>43</v>
      </c>
      <c r="J12">
        <v>9</v>
      </c>
      <c r="K12">
        <v>11</v>
      </c>
      <c r="L12">
        <v>1.01227</v>
      </c>
      <c r="M12">
        <v>83.776658276510503</v>
      </c>
      <c r="N12">
        <v>13.6471025839269</v>
      </c>
      <c r="O12">
        <v>0.68077780515591002</v>
      </c>
      <c r="P12">
        <v>37.196731298307398</v>
      </c>
      <c r="Q12">
        <v>9.2991828245768602</v>
      </c>
      <c r="R12">
        <f t="shared" si="0"/>
        <v>1848.7441003134911</v>
      </c>
      <c r="S12">
        <v>1.75575974194773</v>
      </c>
      <c r="T12">
        <v>0.12296421053152</v>
      </c>
      <c r="U12">
        <v>4.7855230034347098</v>
      </c>
      <c r="V12">
        <v>1.1963807508586699</v>
      </c>
      <c r="W12">
        <v>7.1564847626317596E-2</v>
      </c>
      <c r="X12">
        <v>0.74891454998849305</v>
      </c>
    </row>
    <row r="13" spans="1:24" x14ac:dyDescent="0.25">
      <c r="A13">
        <v>330653</v>
      </c>
      <c r="B13" t="s">
        <v>44</v>
      </c>
      <c r="C13" t="s">
        <v>22</v>
      </c>
      <c r="D13">
        <v>4.9399999999999999E-3</v>
      </c>
      <c r="E13">
        <v>4</v>
      </c>
      <c r="F13">
        <v>1</v>
      </c>
      <c r="H13" s="1">
        <v>44520.217037037037</v>
      </c>
      <c r="I13" t="s">
        <v>45</v>
      </c>
      <c r="J13">
        <v>9</v>
      </c>
      <c r="K13">
        <v>12</v>
      </c>
      <c r="L13">
        <v>1.01227</v>
      </c>
      <c r="M13">
        <v>84.531557168743404</v>
      </c>
      <c r="N13">
        <v>12.8787254872476</v>
      </c>
      <c r="O13">
        <v>0.67243991192127295</v>
      </c>
      <c r="P13">
        <v>35.102432070673999</v>
      </c>
      <c r="Q13">
        <v>8.7756080176685103</v>
      </c>
      <c r="R13">
        <f t="shared" si="0"/>
        <v>1776.4388699733827</v>
      </c>
      <c r="S13">
        <v>1.7650406199123601</v>
      </c>
      <c r="T13">
        <v>0.12608739973734201</v>
      </c>
      <c r="U13">
        <v>4.8108190926038104</v>
      </c>
      <c r="V13">
        <v>1.2027047731509499</v>
      </c>
      <c r="W13">
        <v>7.1768091189777505E-2</v>
      </c>
      <c r="X13">
        <v>0.75290863290672305</v>
      </c>
    </row>
    <row r="14" spans="1:24" x14ac:dyDescent="0.25">
      <c r="A14">
        <v>330654</v>
      </c>
      <c r="B14" t="s">
        <v>46</v>
      </c>
      <c r="C14" t="s">
        <v>22</v>
      </c>
      <c r="D14">
        <v>4.96E-3</v>
      </c>
      <c r="E14">
        <v>4</v>
      </c>
      <c r="F14">
        <v>1</v>
      </c>
      <c r="H14" s="1">
        <v>44520.230312500003</v>
      </c>
      <c r="I14" t="s">
        <v>47</v>
      </c>
      <c r="J14">
        <v>9</v>
      </c>
      <c r="K14">
        <v>13</v>
      </c>
      <c r="L14">
        <v>1.00665</v>
      </c>
      <c r="M14">
        <v>84.229839799455107</v>
      </c>
      <c r="N14">
        <v>13.200676991585301</v>
      </c>
      <c r="O14">
        <v>0.67675367430387801</v>
      </c>
      <c r="P14">
        <v>35.979947537732897</v>
      </c>
      <c r="Q14">
        <v>8.9949868844332297</v>
      </c>
      <c r="R14">
        <f t="shared" si="0"/>
        <v>1813.5054202486351</v>
      </c>
      <c r="S14">
        <v>1.75090764431916</v>
      </c>
      <c r="T14">
        <v>0.125662809742976</v>
      </c>
      <c r="U14">
        <v>4.7722980591204802</v>
      </c>
      <c r="V14">
        <v>1.1930745147801201</v>
      </c>
      <c r="W14">
        <v>7.1655802404887697E-2</v>
      </c>
      <c r="X14">
        <v>0.74691976223541801</v>
      </c>
    </row>
    <row r="15" spans="1:24" hidden="1" x14ac:dyDescent="0.25">
      <c r="A15">
        <v>330655</v>
      </c>
      <c r="B15" t="s">
        <v>48</v>
      </c>
      <c r="C15" t="s">
        <v>22</v>
      </c>
      <c r="D15">
        <v>4.8900000000000002E-3</v>
      </c>
      <c r="E15">
        <v>4</v>
      </c>
      <c r="G15">
        <v>1</v>
      </c>
      <c r="H15" s="1">
        <v>44520.243750000001</v>
      </c>
      <c r="I15" t="s">
        <v>49</v>
      </c>
      <c r="J15">
        <v>9</v>
      </c>
      <c r="K15">
        <v>14</v>
      </c>
      <c r="L15">
        <v>0.911852</v>
      </c>
      <c r="M15">
        <v>93.906664610698897</v>
      </c>
      <c r="N15">
        <v>3.2681193823422001</v>
      </c>
      <c r="O15">
        <v>9.4471686217058898E-2</v>
      </c>
      <c r="P15">
        <v>8.9076313282019601</v>
      </c>
      <c r="Q15">
        <v>2.22690783205049</v>
      </c>
      <c r="R15">
        <f t="shared" si="0"/>
        <v>455.40037465245194</v>
      </c>
      <c r="S15">
        <v>1.9361395061776401</v>
      </c>
      <c r="T15">
        <v>0.117129322387307</v>
      </c>
      <c r="U15">
        <v>5.2771685802485102</v>
      </c>
      <c r="V15">
        <v>1.31929214506212</v>
      </c>
      <c r="W15">
        <v>7.68520620191495E-2</v>
      </c>
      <c r="X15">
        <v>0.81222443876206896</v>
      </c>
    </row>
    <row r="16" spans="1:24" hidden="1" x14ac:dyDescent="0.25">
      <c r="A16">
        <v>330656</v>
      </c>
      <c r="B16" t="s">
        <v>50</v>
      </c>
      <c r="C16" t="s">
        <v>22</v>
      </c>
      <c r="D16">
        <v>5.0099999999999997E-3</v>
      </c>
      <c r="E16">
        <v>4</v>
      </c>
      <c r="G16">
        <v>1</v>
      </c>
      <c r="H16" s="1">
        <v>44520.257233796299</v>
      </c>
      <c r="I16" t="s">
        <v>51</v>
      </c>
      <c r="J16">
        <v>9</v>
      </c>
      <c r="K16">
        <v>15</v>
      </c>
      <c r="L16">
        <v>0.91470200000000002</v>
      </c>
      <c r="M16">
        <v>93.919238109417094</v>
      </c>
      <c r="N16">
        <v>3.1627873861280098</v>
      </c>
      <c r="O16">
        <v>8.3310498165609106E-2</v>
      </c>
      <c r="P16">
        <v>8.6205369844613298</v>
      </c>
      <c r="Q16">
        <v>2.1551342461153302</v>
      </c>
      <c r="R16">
        <f t="shared" si="0"/>
        <v>430.16651619068472</v>
      </c>
      <c r="S16">
        <v>2.0063359427383398</v>
      </c>
      <c r="T16">
        <v>0.116222903846742</v>
      </c>
      <c r="U16">
        <v>5.4684969573006601</v>
      </c>
      <c r="V16">
        <v>1.3671242393251599</v>
      </c>
      <c r="W16">
        <v>7.7773581042120399E-2</v>
      </c>
      <c r="X16">
        <v>0.83386498067442705</v>
      </c>
    </row>
    <row r="17" spans="1:24" x14ac:dyDescent="0.25">
      <c r="A17">
        <v>330657</v>
      </c>
      <c r="B17" t="s">
        <v>52</v>
      </c>
      <c r="C17" t="s">
        <v>22</v>
      </c>
      <c r="D17">
        <v>5.0299999999999997E-3</v>
      </c>
      <c r="E17">
        <v>4</v>
      </c>
      <c r="F17">
        <v>1</v>
      </c>
      <c r="H17" s="1">
        <v>44520.417824074073</v>
      </c>
      <c r="I17" t="s">
        <v>53</v>
      </c>
      <c r="J17">
        <v>10</v>
      </c>
      <c r="K17">
        <v>1</v>
      </c>
      <c r="L17">
        <v>1.0206</v>
      </c>
      <c r="M17">
        <v>84.137613631780994</v>
      </c>
      <c r="N17">
        <v>12.5187158544665</v>
      </c>
      <c r="O17">
        <v>0.41596127909229402</v>
      </c>
      <c r="P17">
        <v>34.121184843065798</v>
      </c>
      <c r="Q17">
        <v>8.5302962107664602</v>
      </c>
      <c r="R17">
        <f t="shared" si="0"/>
        <v>1695.8839385221593</v>
      </c>
      <c r="S17">
        <v>2.24663241412668</v>
      </c>
      <c r="T17">
        <v>0.14972783675477799</v>
      </c>
      <c r="U17">
        <v>6.1234523387228599</v>
      </c>
      <c r="V17">
        <v>1.5308630846807101</v>
      </c>
      <c r="W17">
        <v>8.82572322028293E-2</v>
      </c>
      <c r="X17">
        <v>1.0087808674229499</v>
      </c>
    </row>
    <row r="18" spans="1:24" x14ac:dyDescent="0.25">
      <c r="A18">
        <v>330658</v>
      </c>
      <c r="B18" t="s">
        <v>54</v>
      </c>
      <c r="C18" t="s">
        <v>22</v>
      </c>
      <c r="D18">
        <v>4.9699999999999996E-3</v>
      </c>
      <c r="E18">
        <v>4</v>
      </c>
      <c r="F18">
        <v>1</v>
      </c>
      <c r="H18" s="1">
        <v>44520.430833333332</v>
      </c>
      <c r="I18" t="s">
        <v>55</v>
      </c>
      <c r="J18">
        <v>10</v>
      </c>
      <c r="K18">
        <v>2</v>
      </c>
      <c r="L18">
        <v>1.0317700000000001</v>
      </c>
      <c r="M18">
        <v>83.498879133485403</v>
      </c>
      <c r="N18">
        <v>13.305545342736</v>
      </c>
      <c r="O18">
        <v>0.45250028516814</v>
      </c>
      <c r="P18">
        <v>36.265778164084502</v>
      </c>
      <c r="Q18">
        <v>9.0664445410211396</v>
      </c>
      <c r="R18">
        <f t="shared" si="0"/>
        <v>1824.2343140887606</v>
      </c>
      <c r="S18">
        <v>2.1437272798118001</v>
      </c>
      <c r="T18">
        <v>0.14410723676992099</v>
      </c>
      <c r="U18">
        <v>5.8429726832951099</v>
      </c>
      <c r="V18">
        <v>1.4607431708237699</v>
      </c>
      <c r="W18">
        <v>8.9137260952120198E-2</v>
      </c>
      <c r="X18">
        <v>0.962710983014609</v>
      </c>
    </row>
    <row r="19" spans="1:24" x14ac:dyDescent="0.25">
      <c r="A19">
        <v>330659</v>
      </c>
      <c r="B19" t="s">
        <v>56</v>
      </c>
      <c r="C19" t="s">
        <v>22</v>
      </c>
      <c r="D19">
        <v>5.0200000000000002E-3</v>
      </c>
      <c r="E19">
        <v>4</v>
      </c>
      <c r="F19">
        <v>1</v>
      </c>
      <c r="H19" s="1">
        <v>44520.443912037037</v>
      </c>
      <c r="I19" t="s">
        <v>57</v>
      </c>
      <c r="J19">
        <v>10</v>
      </c>
      <c r="K19">
        <v>3</v>
      </c>
      <c r="L19">
        <v>0.978827</v>
      </c>
      <c r="M19">
        <v>83.726519580280296</v>
      </c>
      <c r="N19">
        <v>13.2949793949709</v>
      </c>
      <c r="O19">
        <v>0.44275626927382</v>
      </c>
      <c r="P19">
        <v>36.236979470917603</v>
      </c>
      <c r="Q19">
        <v>9.0592448677294204</v>
      </c>
      <c r="R19">
        <f t="shared" si="0"/>
        <v>1804.6304517389283</v>
      </c>
      <c r="S19">
        <v>1.98989524902605</v>
      </c>
      <c r="T19">
        <v>0.142289862852858</v>
      </c>
      <c r="U19">
        <v>5.4236859754374498</v>
      </c>
      <c r="V19">
        <v>1.35592149385936</v>
      </c>
      <c r="W19">
        <v>8.6612918640169595E-2</v>
      </c>
      <c r="X19">
        <v>0.90199285708246502</v>
      </c>
    </row>
    <row r="20" spans="1:24" x14ac:dyDescent="0.25">
      <c r="A20">
        <v>330660</v>
      </c>
      <c r="B20" t="s">
        <v>58</v>
      </c>
      <c r="C20" t="s">
        <v>22</v>
      </c>
      <c r="D20">
        <v>5.0899999999999999E-3</v>
      </c>
      <c r="E20">
        <v>4</v>
      </c>
      <c r="F20">
        <v>1</v>
      </c>
      <c r="H20" s="1">
        <v>44520.456909722219</v>
      </c>
      <c r="I20" t="s">
        <v>59</v>
      </c>
      <c r="J20">
        <v>10</v>
      </c>
      <c r="K20">
        <v>4</v>
      </c>
      <c r="L20">
        <v>0.99270199999999997</v>
      </c>
      <c r="M20">
        <v>83.958231922435104</v>
      </c>
      <c r="N20">
        <v>13.163074529635599</v>
      </c>
      <c r="O20">
        <v>0.43757204352020102</v>
      </c>
      <c r="P20">
        <v>35.877457748072601</v>
      </c>
      <c r="Q20">
        <v>8.9693644370181502</v>
      </c>
      <c r="R20">
        <f t="shared" si="0"/>
        <v>1762.1541133630944</v>
      </c>
      <c r="S20">
        <v>1.9272090338205401</v>
      </c>
      <c r="T20">
        <v>0.13693812512818701</v>
      </c>
      <c r="U20">
        <v>5.2528275614431701</v>
      </c>
      <c r="V20">
        <v>1.3132068903607901</v>
      </c>
      <c r="W20">
        <v>8.2945137205347005E-2</v>
      </c>
      <c r="X20">
        <v>0.86853937690329996</v>
      </c>
    </row>
    <row r="21" spans="1:24" x14ac:dyDescent="0.25">
      <c r="A21">
        <v>330661</v>
      </c>
      <c r="B21" t="s">
        <v>60</v>
      </c>
      <c r="C21" t="s">
        <v>22</v>
      </c>
      <c r="D21">
        <v>5.0200000000000002E-3</v>
      </c>
      <c r="E21">
        <v>4</v>
      </c>
      <c r="F21">
        <v>1</v>
      </c>
      <c r="H21" s="1">
        <v>44520.469965277778</v>
      </c>
      <c r="I21" t="s">
        <v>61</v>
      </c>
      <c r="J21">
        <v>10</v>
      </c>
      <c r="K21">
        <v>5</v>
      </c>
      <c r="L21">
        <v>0.98715200000000003</v>
      </c>
      <c r="M21">
        <v>84.169979766988007</v>
      </c>
      <c r="N21">
        <v>13.046815540708799</v>
      </c>
      <c r="O21">
        <v>0.42014261182108897</v>
      </c>
      <c r="P21">
        <v>35.560580642069503</v>
      </c>
      <c r="Q21">
        <v>8.8901451605173794</v>
      </c>
      <c r="R21">
        <f t="shared" si="0"/>
        <v>1770.9452510990795</v>
      </c>
      <c r="S21">
        <v>1.86872883864836</v>
      </c>
      <c r="T21">
        <v>0.13702756282518799</v>
      </c>
      <c r="U21">
        <v>5.0934331337458003</v>
      </c>
      <c r="V21">
        <v>1.2733582834364501</v>
      </c>
      <c r="W21">
        <v>8.0114500903462504E-2</v>
      </c>
      <c r="X21">
        <v>0.83436135275124901</v>
      </c>
    </row>
    <row r="22" spans="1:24" x14ac:dyDescent="0.25">
      <c r="A22">
        <v>330662</v>
      </c>
      <c r="B22" t="s">
        <v>62</v>
      </c>
      <c r="C22" t="s">
        <v>22</v>
      </c>
      <c r="D22">
        <v>5.0200000000000002E-3</v>
      </c>
      <c r="E22">
        <v>4</v>
      </c>
      <c r="F22">
        <v>1</v>
      </c>
      <c r="H22" s="1">
        <v>44520.483217592591</v>
      </c>
      <c r="I22" t="s">
        <v>63</v>
      </c>
      <c r="J22">
        <v>10</v>
      </c>
      <c r="K22">
        <v>6</v>
      </c>
      <c r="L22">
        <v>0.98160199999999997</v>
      </c>
      <c r="M22">
        <v>84.583536931953105</v>
      </c>
      <c r="N22">
        <v>12.7188740746505</v>
      </c>
      <c r="O22">
        <v>0.44522247940075099</v>
      </c>
      <c r="P22">
        <v>34.666738852610898</v>
      </c>
      <c r="Q22">
        <v>8.6666847131527192</v>
      </c>
      <c r="R22">
        <f t="shared" si="0"/>
        <v>1726.4312177595057</v>
      </c>
      <c r="S22">
        <v>1.80754867168912</v>
      </c>
      <c r="T22">
        <v>0.13470999397220501</v>
      </c>
      <c r="U22">
        <v>4.9266796256532697</v>
      </c>
      <c r="V22">
        <v>1.2316699064133101</v>
      </c>
      <c r="W22">
        <v>7.8038919055922903E-2</v>
      </c>
      <c r="X22">
        <v>0.81200140265124898</v>
      </c>
    </row>
    <row r="23" spans="1:24" x14ac:dyDescent="0.25">
      <c r="A23">
        <v>330663</v>
      </c>
      <c r="B23" t="s">
        <v>64</v>
      </c>
      <c r="C23" t="s">
        <v>22</v>
      </c>
      <c r="D23">
        <v>5.11E-3</v>
      </c>
      <c r="E23">
        <v>4</v>
      </c>
      <c r="F23">
        <v>1</v>
      </c>
      <c r="H23" s="1">
        <v>44520.496342592596</v>
      </c>
      <c r="I23" t="s">
        <v>65</v>
      </c>
      <c r="J23">
        <v>10</v>
      </c>
      <c r="K23">
        <v>7</v>
      </c>
      <c r="L23">
        <v>0.98715200000000003</v>
      </c>
      <c r="M23">
        <v>83.906035054361595</v>
      </c>
      <c r="N23">
        <v>13.3792093654098</v>
      </c>
      <c r="O23">
        <v>0.44170767927924598</v>
      </c>
      <c r="P23">
        <v>36.466557841741199</v>
      </c>
      <c r="Q23">
        <v>9.1166394604353194</v>
      </c>
      <c r="R23">
        <f t="shared" si="0"/>
        <v>1784.0781722965401</v>
      </c>
      <c r="S23">
        <v>1.82053577620369</v>
      </c>
      <c r="T23">
        <v>0.13410124352175801</v>
      </c>
      <c r="U23">
        <v>4.9620774570977497</v>
      </c>
      <c r="V23">
        <v>1.2405193642744301</v>
      </c>
      <c r="W23">
        <v>7.7548616363949802E-2</v>
      </c>
      <c r="X23">
        <v>0.816671187660855</v>
      </c>
    </row>
    <row r="24" spans="1:24" x14ac:dyDescent="0.25">
      <c r="A24">
        <v>330664</v>
      </c>
      <c r="B24" t="s">
        <v>66</v>
      </c>
      <c r="C24" t="s">
        <v>22</v>
      </c>
      <c r="D24">
        <v>4.8700000000000002E-3</v>
      </c>
      <c r="E24">
        <v>4</v>
      </c>
      <c r="F24">
        <v>1</v>
      </c>
      <c r="H24" s="1">
        <v>44520.509456018517</v>
      </c>
      <c r="I24" t="s">
        <v>67</v>
      </c>
      <c r="J24">
        <v>10</v>
      </c>
      <c r="K24">
        <v>8</v>
      </c>
      <c r="L24">
        <v>0.98437699999999995</v>
      </c>
      <c r="M24">
        <v>84.565747352127801</v>
      </c>
      <c r="N24">
        <v>12.763509461142</v>
      </c>
      <c r="O24">
        <v>0.42503520861391397</v>
      </c>
      <c r="P24">
        <v>34.788397678541799</v>
      </c>
      <c r="Q24">
        <v>8.6970994196354496</v>
      </c>
      <c r="R24">
        <f t="shared" si="0"/>
        <v>1785.8520368861293</v>
      </c>
      <c r="S24">
        <v>1.7902630792813099</v>
      </c>
      <c r="T24">
        <v>0.13477894572837101</v>
      </c>
      <c r="U24">
        <v>4.8795657762356903</v>
      </c>
      <c r="V24">
        <v>1.2198914440589199</v>
      </c>
      <c r="W24">
        <v>7.6234247841660205E-2</v>
      </c>
      <c r="X24">
        <v>0.80424585960717998</v>
      </c>
    </row>
    <row r="25" spans="1:24" x14ac:dyDescent="0.25">
      <c r="A25">
        <v>330665</v>
      </c>
      <c r="B25" t="s">
        <v>68</v>
      </c>
      <c r="C25" t="s">
        <v>22</v>
      </c>
      <c r="D25">
        <v>4.7800000000000004E-3</v>
      </c>
      <c r="E25">
        <v>4</v>
      </c>
      <c r="F25">
        <v>1</v>
      </c>
      <c r="H25" s="1">
        <v>44520.522638888891</v>
      </c>
      <c r="I25" t="s">
        <v>69</v>
      </c>
      <c r="J25">
        <v>10</v>
      </c>
      <c r="K25">
        <v>9</v>
      </c>
      <c r="L25">
        <v>0.97320200000000001</v>
      </c>
      <c r="M25">
        <v>84.345945661273802</v>
      </c>
      <c r="N25">
        <v>13.028153566334799</v>
      </c>
      <c r="O25">
        <v>0.43370103115508901</v>
      </c>
      <c r="P25">
        <v>35.509715306954199</v>
      </c>
      <c r="Q25">
        <v>8.8774288267385497</v>
      </c>
      <c r="R25">
        <f t="shared" si="0"/>
        <v>1857.2026834181065</v>
      </c>
      <c r="S25">
        <v>1.76061043483218</v>
      </c>
      <c r="T25">
        <v>0.133812575395581</v>
      </c>
      <c r="U25">
        <v>4.7987441189589601</v>
      </c>
      <c r="V25">
        <v>1.19968602973974</v>
      </c>
      <c r="W25">
        <v>7.5171457260344798E-2</v>
      </c>
      <c r="X25">
        <v>0.79011888029877397</v>
      </c>
    </row>
    <row r="26" spans="1:24" x14ac:dyDescent="0.25">
      <c r="A26">
        <v>330666</v>
      </c>
      <c r="B26" t="s">
        <v>70</v>
      </c>
      <c r="C26" t="s">
        <v>22</v>
      </c>
      <c r="D26">
        <v>4.9300000000000004E-3</v>
      </c>
      <c r="E26">
        <v>4</v>
      </c>
      <c r="F26">
        <v>1</v>
      </c>
      <c r="H26" s="1">
        <v>44520.535763888889</v>
      </c>
      <c r="I26" t="s">
        <v>71</v>
      </c>
      <c r="J26">
        <v>10</v>
      </c>
      <c r="K26">
        <v>10</v>
      </c>
      <c r="L26">
        <v>0.96210200000000001</v>
      </c>
      <c r="M26">
        <v>84.614801997714395</v>
      </c>
      <c r="N26">
        <v>12.8276507942425</v>
      </c>
      <c r="O26">
        <v>0.43191035802980898</v>
      </c>
      <c r="P26">
        <v>34.963222181969002</v>
      </c>
      <c r="Q26">
        <v>8.7408055454922504</v>
      </c>
      <c r="R26">
        <f t="shared" si="0"/>
        <v>1772.9828692682049</v>
      </c>
      <c r="S26">
        <v>1.7172403116952499</v>
      </c>
      <c r="T26">
        <v>0.13262108957086499</v>
      </c>
      <c r="U26">
        <v>4.6805339123031802</v>
      </c>
      <c r="V26">
        <v>1.1701334780757899</v>
      </c>
      <c r="W26">
        <v>7.3913428071407397E-2</v>
      </c>
      <c r="X26">
        <v>0.76639346827635002</v>
      </c>
    </row>
    <row r="27" spans="1:24" hidden="1" x14ac:dyDescent="0.25">
      <c r="A27">
        <v>330667</v>
      </c>
      <c r="B27" t="s">
        <v>72</v>
      </c>
      <c r="C27" t="s">
        <v>22</v>
      </c>
      <c r="D27">
        <v>4.9100000000000003E-3</v>
      </c>
      <c r="E27">
        <v>4</v>
      </c>
      <c r="F27">
        <v>1</v>
      </c>
      <c r="H27" s="1">
        <v>44520.549050925925</v>
      </c>
      <c r="I27" t="s">
        <v>73</v>
      </c>
      <c r="J27">
        <v>10</v>
      </c>
      <c r="K27">
        <v>11</v>
      </c>
      <c r="L27">
        <v>0.92857699999999999</v>
      </c>
      <c r="M27">
        <v>87.468658171314402</v>
      </c>
      <c r="N27">
        <v>9.9223063645838891</v>
      </c>
      <c r="O27">
        <v>0.34951887582708102</v>
      </c>
      <c r="P27">
        <v>27.044375275496101</v>
      </c>
      <c r="Q27">
        <v>6.7610938188740404</v>
      </c>
      <c r="R27">
        <f t="shared" si="0"/>
        <v>1377.0048510945091</v>
      </c>
      <c r="S27">
        <v>1.7555436038875001</v>
      </c>
      <c r="T27">
        <v>0.13404604080239901</v>
      </c>
      <c r="U27">
        <v>4.7849338945523998</v>
      </c>
      <c r="V27">
        <v>1.1962334736381</v>
      </c>
      <c r="W27">
        <v>7.6140790094841995E-2</v>
      </c>
      <c r="X27">
        <v>0.777351070119359</v>
      </c>
    </row>
    <row r="28" spans="1:24" x14ac:dyDescent="0.25">
      <c r="A28">
        <v>330668</v>
      </c>
      <c r="B28" t="s">
        <v>74</v>
      </c>
      <c r="C28" t="s">
        <v>22</v>
      </c>
      <c r="D28">
        <v>4.9100000000000003E-3</v>
      </c>
      <c r="E28">
        <v>4</v>
      </c>
      <c r="F28">
        <v>1</v>
      </c>
      <c r="H28" s="1">
        <v>44520.562210648146</v>
      </c>
      <c r="I28" t="s">
        <v>75</v>
      </c>
      <c r="J28">
        <v>10</v>
      </c>
      <c r="K28">
        <v>12</v>
      </c>
      <c r="L28">
        <v>0.95092699999999997</v>
      </c>
      <c r="M28">
        <v>84.842037329844601</v>
      </c>
      <c r="N28">
        <v>12.610673965175801</v>
      </c>
      <c r="O28">
        <v>0.44260903621859099</v>
      </c>
      <c r="P28">
        <v>34.371827139752597</v>
      </c>
      <c r="Q28">
        <v>8.5929567849381492</v>
      </c>
      <c r="R28">
        <f t="shared" si="0"/>
        <v>1750.0930315556311</v>
      </c>
      <c r="S28">
        <v>1.7117504544148401</v>
      </c>
      <c r="T28">
        <v>0.13144925225557999</v>
      </c>
      <c r="U28">
        <v>4.66557068147306</v>
      </c>
      <c r="V28">
        <v>1.1663926703682601</v>
      </c>
      <c r="W28">
        <v>7.4173487888569395E-2</v>
      </c>
      <c r="X28">
        <v>0.76136476267612796</v>
      </c>
    </row>
    <row r="29" spans="1:24" x14ac:dyDescent="0.25">
      <c r="A29">
        <v>330669</v>
      </c>
      <c r="B29" t="s">
        <v>76</v>
      </c>
      <c r="C29" t="s">
        <v>22</v>
      </c>
      <c r="D29">
        <v>5.0200000000000002E-3</v>
      </c>
      <c r="E29">
        <v>4</v>
      </c>
      <c r="F29">
        <v>1</v>
      </c>
      <c r="H29" s="1">
        <v>44520.575312499997</v>
      </c>
      <c r="I29" t="s">
        <v>77</v>
      </c>
      <c r="J29">
        <v>10</v>
      </c>
      <c r="K29">
        <v>13</v>
      </c>
      <c r="L29">
        <v>0.95827700000000005</v>
      </c>
      <c r="M29">
        <v>84.929353382325104</v>
      </c>
      <c r="N29">
        <v>12.529543517550501</v>
      </c>
      <c r="O29">
        <v>0.40956119111860601</v>
      </c>
      <c r="P29">
        <v>34.150696871120701</v>
      </c>
      <c r="Q29">
        <v>8.5376742177801805</v>
      </c>
      <c r="R29">
        <f t="shared" si="0"/>
        <v>1700.7319158924661</v>
      </c>
      <c r="S29">
        <v>1.7111029434284699</v>
      </c>
      <c r="T29">
        <v>0.12945691580846899</v>
      </c>
      <c r="U29">
        <v>4.6638058165851097</v>
      </c>
      <c r="V29">
        <v>1.1659514541462701</v>
      </c>
      <c r="W29">
        <v>7.3094882811768597E-2</v>
      </c>
      <c r="X29">
        <v>0.75690527388402895</v>
      </c>
    </row>
    <row r="30" spans="1:24" hidden="1" x14ac:dyDescent="0.25">
      <c r="A30">
        <v>330670</v>
      </c>
      <c r="B30" t="s">
        <v>78</v>
      </c>
      <c r="C30" t="s">
        <v>22</v>
      </c>
      <c r="D30">
        <v>4.9899999999999996E-3</v>
      </c>
      <c r="E30">
        <v>4</v>
      </c>
      <c r="G30">
        <v>1</v>
      </c>
      <c r="H30" s="1">
        <v>44520.588680555556</v>
      </c>
      <c r="I30" t="s">
        <v>79</v>
      </c>
      <c r="J30">
        <v>10</v>
      </c>
      <c r="K30">
        <v>14</v>
      </c>
      <c r="L30">
        <v>0.864452</v>
      </c>
      <c r="M30">
        <v>94.147924651282594</v>
      </c>
      <c r="N30">
        <v>3.0551520313162999</v>
      </c>
      <c r="O30">
        <v>4.69923094109694E-2</v>
      </c>
      <c r="P30">
        <v>8.3271645747130307</v>
      </c>
      <c r="Q30">
        <v>2.0817911436782501</v>
      </c>
      <c r="R30">
        <f t="shared" si="0"/>
        <v>417.19261396357723</v>
      </c>
      <c r="S30">
        <v>1.89585405720578</v>
      </c>
      <c r="T30">
        <v>0.125436391950493</v>
      </c>
      <c r="U30">
        <v>5.1673660041029601</v>
      </c>
      <c r="V30">
        <v>1.29184150102574</v>
      </c>
      <c r="W30">
        <v>7.8576989250540297E-2</v>
      </c>
      <c r="X30">
        <v>0.822492270944717</v>
      </c>
    </row>
    <row r="31" spans="1:24" hidden="1" x14ac:dyDescent="0.25">
      <c r="A31">
        <v>330671</v>
      </c>
      <c r="B31" t="s">
        <v>80</v>
      </c>
      <c r="C31" t="s">
        <v>22</v>
      </c>
      <c r="D31">
        <v>5.0299999999999997E-3</v>
      </c>
      <c r="E31">
        <v>4</v>
      </c>
      <c r="G31">
        <v>1</v>
      </c>
      <c r="H31" s="1">
        <v>44520.602129629631</v>
      </c>
      <c r="I31" t="s">
        <v>81</v>
      </c>
      <c r="J31">
        <v>10</v>
      </c>
      <c r="K31">
        <v>15</v>
      </c>
      <c r="L31">
        <v>0.87840200000000002</v>
      </c>
      <c r="M31">
        <v>94.077620719040198</v>
      </c>
      <c r="N31">
        <v>3.0154775029660499</v>
      </c>
      <c r="O31">
        <v>4.87689040542158E-2</v>
      </c>
      <c r="P31">
        <v>8.2190271322518296</v>
      </c>
      <c r="Q31">
        <v>2.0547567830629498</v>
      </c>
      <c r="R31">
        <f t="shared" si="0"/>
        <v>408.50035448567593</v>
      </c>
      <c r="S31">
        <v>1.9770521292658201</v>
      </c>
      <c r="T31">
        <v>0.126003573549888</v>
      </c>
      <c r="U31">
        <v>5.3886805908281197</v>
      </c>
      <c r="V31">
        <v>1.3471701477070299</v>
      </c>
      <c r="W31">
        <v>8.0432451323007706E-2</v>
      </c>
      <c r="X31">
        <v>0.84941719740483601</v>
      </c>
    </row>
    <row r="32" spans="1:24" x14ac:dyDescent="0.25">
      <c r="A32">
        <v>330672</v>
      </c>
      <c r="B32" t="s">
        <v>82</v>
      </c>
      <c r="C32" t="s">
        <v>22</v>
      </c>
      <c r="D32">
        <v>5.2500000000000003E-3</v>
      </c>
      <c r="E32">
        <v>4</v>
      </c>
      <c r="F32">
        <v>1</v>
      </c>
      <c r="H32" s="1">
        <v>44520.760648148149</v>
      </c>
      <c r="I32" t="s">
        <v>83</v>
      </c>
      <c r="J32">
        <v>11</v>
      </c>
      <c r="K32">
        <v>1</v>
      </c>
      <c r="L32">
        <v>0.97285512499999904</v>
      </c>
      <c r="M32">
        <v>83.540152432597694</v>
      </c>
      <c r="N32">
        <v>13.293052500262901</v>
      </c>
      <c r="O32">
        <v>0.41992025387195497</v>
      </c>
      <c r="P32">
        <v>36.231727500087203</v>
      </c>
      <c r="Q32">
        <v>9.0579318750218096</v>
      </c>
      <c r="R32">
        <f t="shared" si="0"/>
        <v>1725.3203571470112</v>
      </c>
      <c r="S32">
        <v>2.1082208273019898</v>
      </c>
      <c r="T32">
        <v>0.14970791124813401</v>
      </c>
      <c r="U32">
        <v>5.7461958059146401</v>
      </c>
      <c r="V32">
        <v>1.43654895147866</v>
      </c>
      <c r="W32">
        <v>8.6537252497552994E-2</v>
      </c>
      <c r="X32">
        <v>0.97203698733969901</v>
      </c>
    </row>
    <row r="33" spans="1:24" x14ac:dyDescent="0.25">
      <c r="A33">
        <v>330673</v>
      </c>
      <c r="B33" t="s">
        <v>84</v>
      </c>
      <c r="C33" t="s">
        <v>22</v>
      </c>
      <c r="D33">
        <v>4.8599999999999997E-3</v>
      </c>
      <c r="E33">
        <v>4</v>
      </c>
      <c r="F33">
        <v>1</v>
      </c>
      <c r="H33" s="1">
        <v>44520.773668981485</v>
      </c>
      <c r="I33" t="s">
        <v>85</v>
      </c>
      <c r="J33">
        <v>11</v>
      </c>
      <c r="K33">
        <v>2</v>
      </c>
      <c r="L33">
        <v>0.97597699999999998</v>
      </c>
      <c r="M33">
        <v>83.818341722386606</v>
      </c>
      <c r="N33">
        <v>13.0841931064497</v>
      </c>
      <c r="O33">
        <v>0.36081542889029999</v>
      </c>
      <c r="P33">
        <v>35.662457451516701</v>
      </c>
      <c r="Q33">
        <v>8.9156143628791895</v>
      </c>
      <c r="R33">
        <f t="shared" si="0"/>
        <v>1834.4885520327553</v>
      </c>
      <c r="S33">
        <v>2.0657284682136501</v>
      </c>
      <c r="T33">
        <v>0.147557535836603</v>
      </c>
      <c r="U33">
        <v>5.63037804507346</v>
      </c>
      <c r="V33">
        <v>1.4075945112683601</v>
      </c>
      <c r="W33">
        <v>8.8909015120339302E-2</v>
      </c>
      <c r="X33">
        <v>0.94282768782959203</v>
      </c>
    </row>
    <row r="34" spans="1:24" x14ac:dyDescent="0.25">
      <c r="A34">
        <v>330674</v>
      </c>
      <c r="B34" t="s">
        <v>86</v>
      </c>
      <c r="C34" t="s">
        <v>22</v>
      </c>
      <c r="D34">
        <v>4.9300000000000004E-3</v>
      </c>
      <c r="E34">
        <v>4</v>
      </c>
      <c r="F34">
        <v>1</v>
      </c>
      <c r="H34" s="1">
        <v>44520.786631944444</v>
      </c>
      <c r="I34" t="s">
        <v>87</v>
      </c>
      <c r="J34">
        <v>11</v>
      </c>
      <c r="K34">
        <v>3</v>
      </c>
      <c r="L34">
        <v>0.98437699999999995</v>
      </c>
      <c r="M34">
        <v>83.640582288985001</v>
      </c>
      <c r="N34">
        <v>13.389116313982599</v>
      </c>
      <c r="O34">
        <v>0.39372582634143199</v>
      </c>
      <c r="P34">
        <v>36.493560357607301</v>
      </c>
      <c r="Q34">
        <v>9.1233900894018394</v>
      </c>
      <c r="R34">
        <f t="shared" si="0"/>
        <v>1850.5862250307989</v>
      </c>
      <c r="S34">
        <v>1.9826601245284401</v>
      </c>
      <c r="T34">
        <v>0.14477378678766101</v>
      </c>
      <c r="U34">
        <v>5.4039658201742897</v>
      </c>
      <c r="V34">
        <v>1.35099145504357</v>
      </c>
      <c r="W34">
        <v>8.6275267340684705E-2</v>
      </c>
      <c r="X34">
        <v>0.90136600516322496</v>
      </c>
    </row>
    <row r="35" spans="1:24" x14ac:dyDescent="0.25">
      <c r="A35">
        <v>330675</v>
      </c>
      <c r="B35" t="s">
        <v>88</v>
      </c>
      <c r="C35" t="s">
        <v>22</v>
      </c>
      <c r="D35">
        <v>5.0899999999999999E-3</v>
      </c>
      <c r="E35">
        <v>4</v>
      </c>
      <c r="F35">
        <v>1</v>
      </c>
      <c r="H35" s="1">
        <v>44520.79960648148</v>
      </c>
      <c r="I35" t="s">
        <v>89</v>
      </c>
      <c r="J35">
        <v>11</v>
      </c>
      <c r="K35">
        <v>4</v>
      </c>
      <c r="L35">
        <v>0.95932700000000004</v>
      </c>
      <c r="M35">
        <v>83.584154139562401</v>
      </c>
      <c r="N35">
        <v>13.5698098050411</v>
      </c>
      <c r="O35">
        <v>0.37490080818329802</v>
      </c>
      <c r="P35">
        <v>36.9860610325984</v>
      </c>
      <c r="Q35">
        <v>9.2465152581496195</v>
      </c>
      <c r="R35">
        <f t="shared" si="0"/>
        <v>1816.6041764537563</v>
      </c>
      <c r="S35">
        <v>1.8951428904012899</v>
      </c>
      <c r="T35">
        <v>0.144569932801592</v>
      </c>
      <c r="U35">
        <v>5.1654276380379098</v>
      </c>
      <c r="V35">
        <v>1.2913569095094699</v>
      </c>
      <c r="W35">
        <v>8.49650622637112E-2</v>
      </c>
      <c r="X35">
        <v>0.86592810273138399</v>
      </c>
    </row>
    <row r="36" spans="1:24" x14ac:dyDescent="0.25">
      <c r="A36">
        <v>330676</v>
      </c>
      <c r="B36" t="s">
        <v>90</v>
      </c>
      <c r="C36" t="s">
        <v>22</v>
      </c>
      <c r="D36">
        <v>4.9300000000000004E-3</v>
      </c>
      <c r="E36">
        <v>4</v>
      </c>
      <c r="F36">
        <v>1</v>
      </c>
      <c r="H36" s="1">
        <v>44520.812627314815</v>
      </c>
      <c r="I36" t="s">
        <v>91</v>
      </c>
      <c r="J36">
        <v>11</v>
      </c>
      <c r="K36">
        <v>5</v>
      </c>
      <c r="L36">
        <v>0.93975200000000003</v>
      </c>
      <c r="M36">
        <v>84.530068207330601</v>
      </c>
      <c r="N36">
        <v>12.758882451494699</v>
      </c>
      <c r="O36">
        <v>0.37103302882060002</v>
      </c>
      <c r="P36">
        <v>34.775786237138099</v>
      </c>
      <c r="Q36">
        <v>8.6939465592845409</v>
      </c>
      <c r="R36">
        <f t="shared" si="0"/>
        <v>1763.4780039116715</v>
      </c>
      <c r="S36">
        <v>1.80569953308872</v>
      </c>
      <c r="T36">
        <v>0.13996572437807001</v>
      </c>
      <c r="U36">
        <v>4.9216395879434698</v>
      </c>
      <c r="V36">
        <v>1.2304098969858599</v>
      </c>
      <c r="W36">
        <v>8.2675718486045296E-2</v>
      </c>
      <c r="X36">
        <v>0.82267408959985799</v>
      </c>
    </row>
    <row r="37" spans="1:24" x14ac:dyDescent="0.25">
      <c r="A37">
        <v>330677</v>
      </c>
      <c r="B37" t="s">
        <v>92</v>
      </c>
      <c r="C37" t="s">
        <v>22</v>
      </c>
      <c r="D37">
        <v>4.9500000000000004E-3</v>
      </c>
      <c r="E37">
        <v>4</v>
      </c>
      <c r="F37">
        <v>1</v>
      </c>
      <c r="H37" s="1">
        <v>44520.825648148151</v>
      </c>
      <c r="I37" t="s">
        <v>93</v>
      </c>
      <c r="J37">
        <v>11</v>
      </c>
      <c r="K37">
        <v>6</v>
      </c>
      <c r="L37">
        <v>0.911852</v>
      </c>
      <c r="M37">
        <v>84.202617408050401</v>
      </c>
      <c r="N37">
        <v>13.2309632690431</v>
      </c>
      <c r="O37">
        <v>0.37884072430390697</v>
      </c>
      <c r="P37">
        <v>36.062496233889803</v>
      </c>
      <c r="Q37">
        <v>9.0156240584724507</v>
      </c>
      <c r="R37">
        <f t="shared" si="0"/>
        <v>1821.3381936307981</v>
      </c>
      <c r="S37">
        <v>1.7013377975706401</v>
      </c>
      <c r="T37">
        <v>0.144103012719561</v>
      </c>
      <c r="U37">
        <v>4.6371898001575396</v>
      </c>
      <c r="V37">
        <v>1.15929745003938</v>
      </c>
      <c r="W37">
        <v>7.9575765291819006E-2</v>
      </c>
      <c r="X37">
        <v>0.78550576004398498</v>
      </c>
    </row>
    <row r="38" spans="1:24" x14ac:dyDescent="0.25">
      <c r="A38">
        <v>330678</v>
      </c>
      <c r="B38" t="s">
        <v>94</v>
      </c>
      <c r="C38" t="s">
        <v>22</v>
      </c>
      <c r="D38">
        <v>5.0099999999999997E-3</v>
      </c>
      <c r="E38">
        <v>4</v>
      </c>
      <c r="F38">
        <v>1</v>
      </c>
      <c r="H38" s="1">
        <v>44520.838680555556</v>
      </c>
      <c r="I38" t="s">
        <v>95</v>
      </c>
      <c r="J38">
        <v>11</v>
      </c>
      <c r="K38">
        <v>7</v>
      </c>
      <c r="L38">
        <v>0.90907700000000002</v>
      </c>
      <c r="M38">
        <v>84.3419457788617</v>
      </c>
      <c r="N38">
        <v>12.901319531826701</v>
      </c>
      <c r="O38">
        <v>0.38196849367032698</v>
      </c>
      <c r="P38">
        <v>35.164014710650498</v>
      </c>
      <c r="Q38">
        <v>8.7910036776626406</v>
      </c>
      <c r="R38">
        <f t="shared" si="0"/>
        <v>1754.6913528268744</v>
      </c>
      <c r="S38">
        <v>1.8839259564259101</v>
      </c>
      <c r="T38">
        <v>0.14513643257761299</v>
      </c>
      <c r="U38">
        <v>5.1348546078648596</v>
      </c>
      <c r="V38">
        <v>1.28371365196621</v>
      </c>
      <c r="W38">
        <v>7.8771646529124703E-2</v>
      </c>
      <c r="X38">
        <v>0.79403708635647796</v>
      </c>
    </row>
    <row r="39" spans="1:24" x14ac:dyDescent="0.25">
      <c r="A39">
        <v>330679</v>
      </c>
      <c r="B39" t="s">
        <v>96</v>
      </c>
      <c r="C39" t="s">
        <v>22</v>
      </c>
      <c r="D39">
        <v>5.0600000000000003E-3</v>
      </c>
      <c r="E39">
        <v>4</v>
      </c>
      <c r="F39">
        <v>1</v>
      </c>
      <c r="H39" s="1">
        <v>44520.8518287037</v>
      </c>
      <c r="I39" t="s">
        <v>97</v>
      </c>
      <c r="J39">
        <v>11</v>
      </c>
      <c r="K39">
        <v>8</v>
      </c>
      <c r="L39">
        <v>0.94530199999999998</v>
      </c>
      <c r="M39">
        <v>84.371842402912307</v>
      </c>
      <c r="N39">
        <v>13.0435525490311</v>
      </c>
      <c r="O39">
        <v>0.38689254845390297</v>
      </c>
      <c r="P39">
        <v>35.551686986884</v>
      </c>
      <c r="Q39">
        <v>8.8879217467210108</v>
      </c>
      <c r="R39">
        <f t="shared" si="0"/>
        <v>1756.5062740555356</v>
      </c>
      <c r="S39">
        <v>1.7165680610082501</v>
      </c>
      <c r="T39">
        <v>0.140911081587276</v>
      </c>
      <c r="U39">
        <v>4.67870161654547</v>
      </c>
      <c r="V39">
        <v>1.16967540413636</v>
      </c>
      <c r="W39">
        <v>7.9219392944454098E-2</v>
      </c>
      <c r="X39">
        <v>0.78881759410373897</v>
      </c>
    </row>
    <row r="40" spans="1:24" x14ac:dyDescent="0.25">
      <c r="A40">
        <v>330680</v>
      </c>
      <c r="B40" t="s">
        <v>98</v>
      </c>
      <c r="C40" t="s">
        <v>22</v>
      </c>
      <c r="D40">
        <v>4.8599999999999997E-3</v>
      </c>
      <c r="E40">
        <v>4</v>
      </c>
      <c r="F40">
        <v>1</v>
      </c>
      <c r="H40" s="1">
        <v>44520.864849537036</v>
      </c>
      <c r="I40" t="s">
        <v>99</v>
      </c>
      <c r="J40">
        <v>11</v>
      </c>
      <c r="K40">
        <v>9</v>
      </c>
      <c r="L40">
        <v>0.96487699999999998</v>
      </c>
      <c r="M40">
        <v>84.614240351727801</v>
      </c>
      <c r="N40">
        <v>12.7825433400313</v>
      </c>
      <c r="O40">
        <v>0.354266659229656</v>
      </c>
      <c r="P40">
        <v>34.840276681741003</v>
      </c>
      <c r="Q40">
        <v>8.7100691704352506</v>
      </c>
      <c r="R40">
        <f t="shared" si="0"/>
        <v>1792.1953025586936</v>
      </c>
      <c r="S40">
        <v>1.7368528982036</v>
      </c>
      <c r="T40">
        <v>0.13765078247420801</v>
      </c>
      <c r="U40">
        <v>4.7339902489819297</v>
      </c>
      <c r="V40">
        <v>1.18349756224548</v>
      </c>
      <c r="W40">
        <v>7.8659291766119604E-2</v>
      </c>
      <c r="X40">
        <v>0.78770411827110398</v>
      </c>
    </row>
    <row r="41" spans="1:24" x14ac:dyDescent="0.25">
      <c r="A41">
        <v>330681</v>
      </c>
      <c r="B41" t="s">
        <v>100</v>
      </c>
      <c r="C41" t="s">
        <v>22</v>
      </c>
      <c r="D41">
        <v>5.0000000000000001E-3</v>
      </c>
      <c r="E41">
        <v>4</v>
      </c>
      <c r="F41">
        <v>1</v>
      </c>
      <c r="H41" s="1">
        <v>44520.877881944441</v>
      </c>
      <c r="I41" t="s">
        <v>101</v>
      </c>
      <c r="J41">
        <v>11</v>
      </c>
      <c r="K41">
        <v>10</v>
      </c>
      <c r="L41">
        <v>0.93697699999999995</v>
      </c>
      <c r="M41">
        <v>84.653014262402607</v>
      </c>
      <c r="N41">
        <v>12.8109611512073</v>
      </c>
      <c r="O41">
        <v>0.37695275321465799</v>
      </c>
      <c r="P41">
        <v>34.917732660392602</v>
      </c>
      <c r="Q41">
        <v>8.7294331650981505</v>
      </c>
      <c r="R41">
        <f t="shared" si="0"/>
        <v>1745.8866330196302</v>
      </c>
      <c r="S41">
        <v>1.69553256859162</v>
      </c>
      <c r="T41">
        <v>0.13788141016122901</v>
      </c>
      <c r="U41">
        <v>4.6213669878697301</v>
      </c>
      <c r="V41">
        <v>1.1553417469674301</v>
      </c>
      <c r="W41">
        <v>7.7434013306468694E-2</v>
      </c>
      <c r="X41">
        <v>0.76305800449200201</v>
      </c>
    </row>
    <row r="42" spans="1:24" x14ac:dyDescent="0.25">
      <c r="A42">
        <v>330682</v>
      </c>
      <c r="B42" t="s">
        <v>102</v>
      </c>
      <c r="C42" t="s">
        <v>22</v>
      </c>
      <c r="D42">
        <v>5.11E-3</v>
      </c>
      <c r="E42">
        <v>4</v>
      </c>
      <c r="F42">
        <v>1</v>
      </c>
      <c r="H42" s="1">
        <v>44520.891030092593</v>
      </c>
      <c r="I42" t="s">
        <v>103</v>
      </c>
      <c r="J42">
        <v>11</v>
      </c>
      <c r="K42">
        <v>11</v>
      </c>
      <c r="L42">
        <v>0.94530199999999998</v>
      </c>
      <c r="M42">
        <v>84.558125809555506</v>
      </c>
      <c r="N42">
        <v>12.968887702139501</v>
      </c>
      <c r="O42">
        <v>0.38357159098001897</v>
      </c>
      <c r="P42">
        <v>35.348179448915502</v>
      </c>
      <c r="Q42">
        <v>8.8370448622288897</v>
      </c>
      <c r="R42">
        <f t="shared" si="0"/>
        <v>1729.3629867375519</v>
      </c>
      <c r="S42">
        <v>1.65511279731687</v>
      </c>
      <c r="T42">
        <v>0.134156650684392</v>
      </c>
      <c r="U42">
        <v>4.51119830100013</v>
      </c>
      <c r="V42">
        <v>1.1277995752500301</v>
      </c>
      <c r="W42">
        <v>7.59622559729594E-2</v>
      </c>
      <c r="X42">
        <v>0.74191143501511303</v>
      </c>
    </row>
    <row r="43" spans="1:24" x14ac:dyDescent="0.25">
      <c r="A43">
        <v>330683</v>
      </c>
      <c r="B43" t="s">
        <v>104</v>
      </c>
      <c r="C43" t="s">
        <v>22</v>
      </c>
      <c r="D43">
        <v>4.8799999999999998E-3</v>
      </c>
      <c r="E43">
        <v>4</v>
      </c>
      <c r="F43">
        <v>1</v>
      </c>
      <c r="H43" s="1">
        <v>44520.904074074075</v>
      </c>
      <c r="I43" t="s">
        <v>105</v>
      </c>
      <c r="J43">
        <v>11</v>
      </c>
      <c r="K43">
        <v>12</v>
      </c>
      <c r="L43">
        <v>0.92025199999999996</v>
      </c>
      <c r="M43">
        <v>84.976820809363005</v>
      </c>
      <c r="N43">
        <v>12.567455547772701</v>
      </c>
      <c r="O43">
        <v>0.36758788198537901</v>
      </c>
      <c r="P43">
        <v>34.254030424340201</v>
      </c>
      <c r="Q43">
        <v>8.5635076060850608</v>
      </c>
      <c r="R43">
        <f t="shared" si="0"/>
        <v>1754.8171323944798</v>
      </c>
      <c r="S43">
        <v>1.63819500553893</v>
      </c>
      <c r="T43">
        <v>0.13658147618591099</v>
      </c>
      <c r="U43">
        <v>4.4650869340594603</v>
      </c>
      <c r="V43">
        <v>1.11627173351486</v>
      </c>
      <c r="W43">
        <v>7.6752437161063503E-2</v>
      </c>
      <c r="X43">
        <v>0.74077620016419898</v>
      </c>
    </row>
    <row r="44" spans="1:24" x14ac:dyDescent="0.25">
      <c r="A44">
        <v>330684</v>
      </c>
      <c r="B44" t="s">
        <v>106</v>
      </c>
      <c r="C44" t="s">
        <v>22</v>
      </c>
      <c r="D44">
        <v>4.9699999999999996E-3</v>
      </c>
      <c r="E44">
        <v>4</v>
      </c>
      <c r="F44">
        <v>1</v>
      </c>
      <c r="H44" s="1">
        <v>44520.917118055557</v>
      </c>
      <c r="I44" t="s">
        <v>107</v>
      </c>
      <c r="J44">
        <v>11</v>
      </c>
      <c r="K44">
        <v>13</v>
      </c>
      <c r="L44">
        <v>0.94807699999999995</v>
      </c>
      <c r="M44">
        <v>84.771593652510305</v>
      </c>
      <c r="N44">
        <v>12.7289742866976</v>
      </c>
      <c r="O44">
        <v>0.37021474064049997</v>
      </c>
      <c r="P44">
        <v>34.694268130071798</v>
      </c>
      <c r="Q44">
        <v>8.6735670325179601</v>
      </c>
      <c r="R44">
        <f t="shared" si="0"/>
        <v>1745.1845135851029</v>
      </c>
      <c r="S44">
        <v>1.6757986041883901</v>
      </c>
      <c r="T44">
        <v>0.134040049120556</v>
      </c>
      <c r="U44">
        <v>4.5675798219242099</v>
      </c>
      <c r="V44">
        <v>1.14189495548105</v>
      </c>
      <c r="W44">
        <v>7.6032344326907003E-2</v>
      </c>
      <c r="X44">
        <v>0.74760111227672399</v>
      </c>
    </row>
    <row r="45" spans="1:24" hidden="1" x14ac:dyDescent="0.25">
      <c r="A45">
        <v>330685</v>
      </c>
      <c r="B45" t="s">
        <v>108</v>
      </c>
      <c r="C45" t="s">
        <v>22</v>
      </c>
      <c r="D45">
        <v>4.9800000000000001E-3</v>
      </c>
      <c r="E45">
        <v>4</v>
      </c>
      <c r="G45">
        <v>1</v>
      </c>
      <c r="H45" s="1">
        <v>44520.93041666667</v>
      </c>
      <c r="I45" t="s">
        <v>109</v>
      </c>
      <c r="J45">
        <v>11</v>
      </c>
      <c r="K45">
        <v>14</v>
      </c>
      <c r="L45">
        <v>0.85057700000000003</v>
      </c>
      <c r="M45">
        <v>94.117103925598499</v>
      </c>
      <c r="N45">
        <v>3.1733792766581801</v>
      </c>
      <c r="O45">
        <v>5.3321510953170101E-2</v>
      </c>
      <c r="P45">
        <v>8.6494063875869305</v>
      </c>
      <c r="Q45">
        <v>2.16235159689673</v>
      </c>
      <c r="R45">
        <f t="shared" si="0"/>
        <v>434.20714797123094</v>
      </c>
      <c r="S45">
        <v>1.82257731964819</v>
      </c>
      <c r="T45">
        <v>0.13066806645774301</v>
      </c>
      <c r="U45">
        <v>4.9676419161081498</v>
      </c>
      <c r="V45">
        <v>1.2419104790270299</v>
      </c>
      <c r="W45">
        <v>8.2445736481075796E-2</v>
      </c>
      <c r="X45">
        <v>0.804493741613999</v>
      </c>
    </row>
    <row r="46" spans="1:24" hidden="1" x14ac:dyDescent="0.25">
      <c r="A46">
        <v>330686</v>
      </c>
      <c r="B46" t="s">
        <v>110</v>
      </c>
      <c r="C46" t="s">
        <v>22</v>
      </c>
      <c r="D46">
        <v>5.0299999999999997E-3</v>
      </c>
      <c r="E46">
        <v>4</v>
      </c>
      <c r="G46">
        <v>1</v>
      </c>
      <c r="H46" s="1">
        <v>44520.943784722222</v>
      </c>
      <c r="I46" t="s">
        <v>111</v>
      </c>
      <c r="J46">
        <v>11</v>
      </c>
      <c r="K46">
        <v>15</v>
      </c>
      <c r="L46">
        <v>0.84952699999999903</v>
      </c>
      <c r="M46">
        <v>94.195011563857406</v>
      </c>
      <c r="N46">
        <v>3.00169150253048</v>
      </c>
      <c r="O46">
        <v>5.2848931799024702E-2</v>
      </c>
      <c r="P46">
        <v>8.1814518190506096</v>
      </c>
      <c r="Q46">
        <v>2.0453629547626502</v>
      </c>
      <c r="R46">
        <f t="shared" si="0"/>
        <v>406.63279418740564</v>
      </c>
      <c r="S46">
        <v>1.89419336384516</v>
      </c>
      <c r="T46">
        <v>0.13097384673711701</v>
      </c>
      <c r="U46">
        <v>5.1628395953415298</v>
      </c>
      <c r="V46">
        <v>1.29070989883538</v>
      </c>
      <c r="W46">
        <v>8.3361965085471501E-2</v>
      </c>
      <c r="X46">
        <v>0.82574160468145397</v>
      </c>
    </row>
    <row r="47" spans="1:24" hidden="1" x14ac:dyDescent="0.25">
      <c r="A47">
        <v>330687</v>
      </c>
      <c r="B47" t="s">
        <v>112</v>
      </c>
      <c r="C47" t="s">
        <v>22</v>
      </c>
      <c r="D47">
        <v>4.9199999999999999E-3</v>
      </c>
      <c r="E47">
        <v>4</v>
      </c>
      <c r="F47">
        <v>1</v>
      </c>
      <c r="H47" s="1">
        <v>44521.106585648151</v>
      </c>
      <c r="I47" t="s">
        <v>113</v>
      </c>
      <c r="J47">
        <v>12</v>
      </c>
      <c r="K47">
        <v>1</v>
      </c>
      <c r="L47">
        <v>0.94530199999999998</v>
      </c>
      <c r="M47">
        <v>85.413921353452906</v>
      </c>
      <c r="N47">
        <v>11.392303984929301</v>
      </c>
      <c r="O47">
        <v>0.39171760562278302</v>
      </c>
      <c r="P47">
        <v>31.051021093308002</v>
      </c>
      <c r="Q47">
        <v>7.7627552733270004</v>
      </c>
      <c r="R47">
        <f t="shared" si="0"/>
        <v>1577.7957872615855</v>
      </c>
      <c r="S47">
        <v>2.1256628062163498</v>
      </c>
      <c r="T47">
        <v>0.15874604281030799</v>
      </c>
      <c r="U47">
        <v>5.7937359045544996</v>
      </c>
      <c r="V47">
        <v>1.44843397613862</v>
      </c>
      <c r="W47">
        <v>8.7913196065980498E-2</v>
      </c>
      <c r="X47">
        <v>0.98019865933535899</v>
      </c>
    </row>
    <row r="48" spans="1:24" x14ac:dyDescent="0.25">
      <c r="A48">
        <v>330688</v>
      </c>
      <c r="B48" t="s">
        <v>114</v>
      </c>
      <c r="C48" t="s">
        <v>22</v>
      </c>
      <c r="D48">
        <v>5.1200000000000004E-3</v>
      </c>
      <c r="E48">
        <v>4</v>
      </c>
      <c r="F48">
        <v>1</v>
      </c>
      <c r="H48" s="1">
        <v>44521.119467592594</v>
      </c>
      <c r="I48" t="s">
        <v>115</v>
      </c>
      <c r="J48">
        <v>12</v>
      </c>
      <c r="K48">
        <v>2</v>
      </c>
      <c r="L48">
        <v>0.95647700000000002</v>
      </c>
      <c r="M48">
        <v>83.319346331622597</v>
      </c>
      <c r="N48">
        <v>13.706089858974201</v>
      </c>
      <c r="O48">
        <v>0.44416687809578698</v>
      </c>
      <c r="P48">
        <v>37.357507829916301</v>
      </c>
      <c r="Q48">
        <v>9.3393769574790895</v>
      </c>
      <c r="R48">
        <f t="shared" si="0"/>
        <v>1824.0970620076346</v>
      </c>
      <c r="S48">
        <v>1.97414070342806</v>
      </c>
      <c r="T48">
        <v>0.15090251062553001</v>
      </c>
      <c r="U48">
        <v>5.38074516835173</v>
      </c>
      <c r="V48">
        <v>1.3451862920879301</v>
      </c>
      <c r="W48">
        <v>8.7591404795359901E-2</v>
      </c>
      <c r="X48">
        <v>0.91283170117972601</v>
      </c>
    </row>
    <row r="49" spans="1:24" x14ac:dyDescent="0.25">
      <c r="A49">
        <v>330689</v>
      </c>
      <c r="B49" t="s">
        <v>116</v>
      </c>
      <c r="C49" t="s">
        <v>22</v>
      </c>
      <c r="D49">
        <v>5.0000000000000001E-3</v>
      </c>
      <c r="E49">
        <v>4</v>
      </c>
      <c r="F49">
        <v>1</v>
      </c>
      <c r="H49" s="1">
        <v>44521.132337962961</v>
      </c>
      <c r="I49" t="s">
        <v>117</v>
      </c>
      <c r="J49">
        <v>12</v>
      </c>
      <c r="K49">
        <v>3</v>
      </c>
      <c r="L49">
        <v>0.91470200000000002</v>
      </c>
      <c r="M49">
        <v>83.187694176599393</v>
      </c>
      <c r="N49">
        <v>14.050038351547601</v>
      </c>
      <c r="O49">
        <v>0.437784332146121</v>
      </c>
      <c r="P49">
        <v>38.294978591935703</v>
      </c>
      <c r="Q49">
        <v>9.5737446479839292</v>
      </c>
      <c r="R49">
        <f t="shared" si="0"/>
        <v>1914.7489295967857</v>
      </c>
      <c r="S49">
        <v>1.8257627038676001</v>
      </c>
      <c r="T49">
        <v>0.14945710353206201</v>
      </c>
      <c r="U49">
        <v>4.9763240433335199</v>
      </c>
      <c r="V49">
        <v>1.24408101083338</v>
      </c>
      <c r="W49">
        <v>8.5692359999684206E-2</v>
      </c>
      <c r="X49">
        <v>0.850812407985582</v>
      </c>
    </row>
    <row r="50" spans="1:24" x14ac:dyDescent="0.25">
      <c r="A50">
        <v>330690</v>
      </c>
      <c r="B50" t="s">
        <v>118</v>
      </c>
      <c r="C50" t="s">
        <v>22</v>
      </c>
      <c r="D50">
        <v>4.9399999999999999E-3</v>
      </c>
      <c r="E50">
        <v>4</v>
      </c>
      <c r="F50">
        <v>1</v>
      </c>
      <c r="H50" s="1">
        <v>44521.145300925928</v>
      </c>
      <c r="I50" t="s">
        <v>119</v>
      </c>
      <c r="J50">
        <v>12</v>
      </c>
      <c r="K50">
        <v>4</v>
      </c>
      <c r="L50">
        <v>0.90352699999999997</v>
      </c>
      <c r="M50">
        <v>83.598567929924997</v>
      </c>
      <c r="N50">
        <v>13.7727784448787</v>
      </c>
      <c r="O50">
        <v>0.43587819433034902</v>
      </c>
      <c r="P50">
        <v>37.539275160769101</v>
      </c>
      <c r="Q50">
        <v>9.3848187901922806</v>
      </c>
      <c r="R50">
        <f t="shared" si="0"/>
        <v>1899.7608887028907</v>
      </c>
      <c r="S50">
        <v>1.7335744116268199</v>
      </c>
      <c r="T50">
        <v>0.145900594746699</v>
      </c>
      <c r="U50">
        <v>4.7250543606853501</v>
      </c>
      <c r="V50">
        <v>1.18126359017133</v>
      </c>
      <c r="W50">
        <v>8.3159133018947798E-2</v>
      </c>
      <c r="X50">
        <v>0.81192008055043396</v>
      </c>
    </row>
    <row r="51" spans="1:24" x14ac:dyDescent="0.25">
      <c r="A51">
        <v>330691</v>
      </c>
      <c r="B51" t="s">
        <v>120</v>
      </c>
      <c r="C51" t="s">
        <v>22</v>
      </c>
      <c r="D51">
        <v>4.6800000000000001E-3</v>
      </c>
      <c r="E51">
        <v>4</v>
      </c>
      <c r="F51">
        <v>1</v>
      </c>
      <c r="H51" s="1">
        <v>44521.158229166664</v>
      </c>
      <c r="I51" t="s">
        <v>121</v>
      </c>
      <c r="J51">
        <v>12</v>
      </c>
      <c r="K51">
        <v>5</v>
      </c>
      <c r="L51">
        <v>0.88957699999999995</v>
      </c>
      <c r="M51">
        <v>85.094300558926605</v>
      </c>
      <c r="N51">
        <v>12.3519021466814</v>
      </c>
      <c r="O51">
        <v>0.36068027086250398</v>
      </c>
      <c r="P51">
        <v>33.666515097074303</v>
      </c>
      <c r="Q51">
        <v>8.4166287742685899</v>
      </c>
      <c r="R51">
        <f t="shared" si="0"/>
        <v>1798.4249517667927</v>
      </c>
      <c r="S51">
        <v>1.6049653647616799</v>
      </c>
      <c r="T51">
        <v>0.14561001671934401</v>
      </c>
      <c r="U51">
        <v>4.3745157661848602</v>
      </c>
      <c r="V51">
        <v>1.0936289415462099</v>
      </c>
      <c r="W51">
        <v>8.5709787150881997E-2</v>
      </c>
      <c r="X51">
        <v>0.86312214247929397</v>
      </c>
    </row>
    <row r="52" spans="1:24" x14ac:dyDescent="0.25">
      <c r="A52">
        <v>330692</v>
      </c>
      <c r="B52" t="s">
        <v>122</v>
      </c>
      <c r="C52" t="s">
        <v>22</v>
      </c>
      <c r="D52">
        <v>4.7699999999999999E-3</v>
      </c>
      <c r="E52">
        <v>4</v>
      </c>
      <c r="F52">
        <v>1</v>
      </c>
      <c r="H52" s="1">
        <v>44521.171319444446</v>
      </c>
      <c r="I52" t="s">
        <v>123</v>
      </c>
      <c r="J52">
        <v>12</v>
      </c>
      <c r="K52">
        <v>6</v>
      </c>
      <c r="L52">
        <v>0.88957699999999995</v>
      </c>
      <c r="M52">
        <v>84.053130437342006</v>
      </c>
      <c r="N52">
        <v>13.472026744134901</v>
      </c>
      <c r="O52">
        <v>0.37880190628879601</v>
      </c>
      <c r="P52">
        <v>36.719542171200104</v>
      </c>
      <c r="Q52">
        <v>9.1798855428000294</v>
      </c>
      <c r="R52">
        <f t="shared" si="0"/>
        <v>1924.5043066666728</v>
      </c>
      <c r="S52">
        <v>1.63272285013938</v>
      </c>
      <c r="T52">
        <v>0.14021010926406899</v>
      </c>
      <c r="U52">
        <v>4.4501719517203098</v>
      </c>
      <c r="V52">
        <v>1.1125429879300699</v>
      </c>
      <c r="W52">
        <v>7.97167597248193E-2</v>
      </c>
      <c r="X52">
        <v>0.76240320865880795</v>
      </c>
    </row>
    <row r="53" spans="1:24" x14ac:dyDescent="0.25">
      <c r="A53">
        <v>330693</v>
      </c>
      <c r="B53" t="s">
        <v>124</v>
      </c>
      <c r="C53" t="s">
        <v>22</v>
      </c>
      <c r="D53">
        <v>5.0000000000000001E-3</v>
      </c>
      <c r="E53">
        <v>4</v>
      </c>
      <c r="F53">
        <v>1</v>
      </c>
      <c r="H53" s="1">
        <v>44521.184398148151</v>
      </c>
      <c r="I53" t="s">
        <v>125</v>
      </c>
      <c r="J53">
        <v>12</v>
      </c>
      <c r="K53">
        <v>7</v>
      </c>
      <c r="L53">
        <v>0.89790199999999998</v>
      </c>
      <c r="M53">
        <v>83.923072088507197</v>
      </c>
      <c r="N53">
        <v>13.593083128899501</v>
      </c>
      <c r="O53">
        <v>0.40324433133628701</v>
      </c>
      <c r="P53">
        <v>37.049495125561101</v>
      </c>
      <c r="Q53">
        <v>9.2623737813902896</v>
      </c>
      <c r="R53">
        <f t="shared" si="0"/>
        <v>1852.4747562780578</v>
      </c>
      <c r="S53">
        <v>1.63754280863679</v>
      </c>
      <c r="T53">
        <v>0.141854598330827</v>
      </c>
      <c r="U53">
        <v>4.4633092971747299</v>
      </c>
      <c r="V53">
        <v>1.11582732429368</v>
      </c>
      <c r="W53">
        <v>8.0675863696600805E-2</v>
      </c>
      <c r="X53">
        <v>0.76562611025978</v>
      </c>
    </row>
    <row r="54" spans="1:24" x14ac:dyDescent="0.25">
      <c r="A54">
        <v>330694</v>
      </c>
      <c r="B54" t="s">
        <v>126</v>
      </c>
      <c r="C54" t="s">
        <v>22</v>
      </c>
      <c r="D54">
        <v>5.0200000000000002E-3</v>
      </c>
      <c r="E54">
        <v>4</v>
      </c>
      <c r="F54">
        <v>1</v>
      </c>
      <c r="H54" s="1">
        <v>44521.197418981479</v>
      </c>
      <c r="I54" t="s">
        <v>127</v>
      </c>
      <c r="J54">
        <v>12</v>
      </c>
      <c r="K54">
        <v>8</v>
      </c>
      <c r="L54">
        <v>0.900752</v>
      </c>
      <c r="M54">
        <v>83.850044188777005</v>
      </c>
      <c r="N54">
        <v>13.712959884237801</v>
      </c>
      <c r="O54">
        <v>0.40176570638234499</v>
      </c>
      <c r="P54">
        <v>37.376232865664399</v>
      </c>
      <c r="Q54">
        <v>9.3440582164160997</v>
      </c>
      <c r="R54">
        <f t="shared" si="0"/>
        <v>1861.3661785689442</v>
      </c>
      <c r="S54">
        <v>1.6081625809221001</v>
      </c>
      <c r="T54">
        <v>0.141466016511334</v>
      </c>
      <c r="U54">
        <v>4.3832301427120699</v>
      </c>
      <c r="V54">
        <v>1.0958075356780099</v>
      </c>
      <c r="W54">
        <v>7.9206864976759106E-2</v>
      </c>
      <c r="X54">
        <v>0.74962648108629903</v>
      </c>
    </row>
    <row r="55" spans="1:24" x14ac:dyDescent="0.25">
      <c r="A55">
        <v>330695</v>
      </c>
      <c r="B55" t="s">
        <v>128</v>
      </c>
      <c r="C55" t="s">
        <v>22</v>
      </c>
      <c r="D55">
        <v>5.0800000000000003E-3</v>
      </c>
      <c r="E55">
        <v>4</v>
      </c>
      <c r="F55">
        <v>1</v>
      </c>
      <c r="H55" s="1">
        <v>44521.210451388892</v>
      </c>
      <c r="I55" t="s">
        <v>129</v>
      </c>
      <c r="J55">
        <v>12</v>
      </c>
      <c r="K55">
        <v>9</v>
      </c>
      <c r="L55">
        <v>0.89790199999999998</v>
      </c>
      <c r="M55">
        <v>83.884945588723099</v>
      </c>
      <c r="N55">
        <v>13.7013208228342</v>
      </c>
      <c r="O55">
        <v>0.41085217618306502</v>
      </c>
      <c r="P55">
        <v>37.344509279142599</v>
      </c>
      <c r="Q55">
        <v>9.3361273197856498</v>
      </c>
      <c r="R55">
        <f t="shared" si="0"/>
        <v>1837.8203385404822</v>
      </c>
      <c r="S55">
        <v>1.59505835586254</v>
      </c>
      <c r="T55">
        <v>0.13818397461891399</v>
      </c>
      <c r="U55">
        <v>4.3475130858924498</v>
      </c>
      <c r="V55">
        <v>1.08687827147311</v>
      </c>
      <c r="W55">
        <v>7.92812385331053E-2</v>
      </c>
      <c r="X55">
        <v>0.73939399404695205</v>
      </c>
    </row>
    <row r="56" spans="1:24" x14ac:dyDescent="0.25">
      <c r="A56">
        <v>330696</v>
      </c>
      <c r="B56" t="s">
        <v>130</v>
      </c>
      <c r="C56" t="s">
        <v>22</v>
      </c>
      <c r="D56">
        <v>4.9199999999999999E-3</v>
      </c>
      <c r="E56">
        <v>4</v>
      </c>
      <c r="F56">
        <v>1</v>
      </c>
      <c r="H56" s="1">
        <v>44521.223541666666</v>
      </c>
      <c r="I56" t="s">
        <v>131</v>
      </c>
      <c r="J56">
        <v>12</v>
      </c>
      <c r="K56">
        <v>10</v>
      </c>
      <c r="L56">
        <v>0.87007699999999999</v>
      </c>
      <c r="M56">
        <v>84.9256935397852</v>
      </c>
      <c r="N56">
        <v>12.7098818902485</v>
      </c>
      <c r="O56">
        <v>0.40167312717391002</v>
      </c>
      <c r="P56">
        <v>34.642229630603502</v>
      </c>
      <c r="Q56">
        <v>8.6605574076508791</v>
      </c>
      <c r="R56">
        <f t="shared" si="0"/>
        <v>1760.2758958639999</v>
      </c>
      <c r="S56">
        <v>1.5592617459031499</v>
      </c>
      <c r="T56">
        <v>0.14195601015268999</v>
      </c>
      <c r="U56">
        <v>4.2499453513597096</v>
      </c>
      <c r="V56">
        <v>1.0624863378399201</v>
      </c>
      <c r="W56">
        <v>7.8508977705828403E-2</v>
      </c>
      <c r="X56">
        <v>0.72665384635721797</v>
      </c>
    </row>
    <row r="57" spans="1:24" x14ac:dyDescent="0.25">
      <c r="A57">
        <v>330697</v>
      </c>
      <c r="B57" t="s">
        <v>132</v>
      </c>
      <c r="C57" t="s">
        <v>22</v>
      </c>
      <c r="D57">
        <v>4.96E-3</v>
      </c>
      <c r="E57">
        <v>4</v>
      </c>
      <c r="F57">
        <v>1</v>
      </c>
      <c r="H57" s="1">
        <v>44521.236631944441</v>
      </c>
      <c r="I57" t="s">
        <v>133</v>
      </c>
      <c r="J57">
        <v>12</v>
      </c>
      <c r="K57">
        <v>11</v>
      </c>
      <c r="L57">
        <v>0.88117699999999999</v>
      </c>
      <c r="M57">
        <v>84.803667280819894</v>
      </c>
      <c r="N57">
        <v>12.856329449262599</v>
      </c>
      <c r="O57">
        <v>0.39613026341383001</v>
      </c>
      <c r="P57">
        <v>35.041389120204897</v>
      </c>
      <c r="Q57">
        <v>8.7603472800512403</v>
      </c>
      <c r="R57">
        <f t="shared" si="0"/>
        <v>1766.1990483974275</v>
      </c>
      <c r="S57">
        <v>1.5486233074810301</v>
      </c>
      <c r="T57">
        <v>0.142268302286952</v>
      </c>
      <c r="U57">
        <v>4.22094907665688</v>
      </c>
      <c r="V57">
        <v>1.05523726916422</v>
      </c>
      <c r="W57">
        <v>7.88786364858238E-2</v>
      </c>
      <c r="X57">
        <v>0.71250132595060101</v>
      </c>
    </row>
    <row r="58" spans="1:24" x14ac:dyDescent="0.25">
      <c r="A58">
        <v>330698</v>
      </c>
      <c r="B58" t="s">
        <v>134</v>
      </c>
      <c r="C58" t="s">
        <v>22</v>
      </c>
      <c r="D58">
        <v>5.0400000000000002E-3</v>
      </c>
      <c r="E58">
        <v>4</v>
      </c>
      <c r="F58">
        <v>1</v>
      </c>
      <c r="H58" s="1">
        <v>44521.249664351853</v>
      </c>
      <c r="I58" t="s">
        <v>135</v>
      </c>
      <c r="J58">
        <v>12</v>
      </c>
      <c r="K58">
        <v>12</v>
      </c>
      <c r="L58">
        <v>0.87285199999999996</v>
      </c>
      <c r="M58">
        <v>84.597390002587105</v>
      </c>
      <c r="N58">
        <v>13.1174015278784</v>
      </c>
      <c r="O58">
        <v>0.42439259230586801</v>
      </c>
      <c r="P58">
        <v>35.7529707836418</v>
      </c>
      <c r="Q58">
        <v>8.9382426959104695</v>
      </c>
      <c r="R58">
        <f t="shared" si="0"/>
        <v>1773.4608523631882</v>
      </c>
      <c r="S58">
        <v>1.5068335605377201</v>
      </c>
      <c r="T58">
        <v>0.138894040773751</v>
      </c>
      <c r="U58">
        <v>4.1070463651827804</v>
      </c>
      <c r="V58">
        <v>1.02676159129569</v>
      </c>
      <c r="W58">
        <v>7.6695923490304393E-2</v>
      </c>
      <c r="X58">
        <v>0.70167898550631902</v>
      </c>
    </row>
    <row r="59" spans="1:24" x14ac:dyDescent="0.25">
      <c r="A59">
        <v>330699</v>
      </c>
      <c r="B59" t="s">
        <v>136</v>
      </c>
      <c r="C59" t="s">
        <v>22</v>
      </c>
      <c r="D59">
        <v>4.9399999999999999E-3</v>
      </c>
      <c r="E59">
        <v>4</v>
      </c>
      <c r="F59">
        <v>1</v>
      </c>
      <c r="H59" s="1">
        <v>44521.262708333335</v>
      </c>
      <c r="I59" t="s">
        <v>137</v>
      </c>
      <c r="J59">
        <v>12</v>
      </c>
      <c r="K59">
        <v>13</v>
      </c>
      <c r="L59">
        <v>0.88680199999999998</v>
      </c>
      <c r="M59">
        <v>84.992812588728896</v>
      </c>
      <c r="N59">
        <v>12.678517732566799</v>
      </c>
      <c r="O59">
        <v>0.42738435260675101</v>
      </c>
      <c r="P59">
        <v>34.556743049220401</v>
      </c>
      <c r="Q59">
        <v>8.6391857623051092</v>
      </c>
      <c r="R59">
        <f t="shared" si="0"/>
        <v>1748.8230288067023</v>
      </c>
      <c r="S59">
        <v>1.54506150855262</v>
      </c>
      <c r="T59">
        <v>0.140278403571023</v>
      </c>
      <c r="U59">
        <v>4.21124098830159</v>
      </c>
      <c r="V59">
        <v>1.0528102470753899</v>
      </c>
      <c r="W59">
        <v>7.7447073536901306E-2</v>
      </c>
      <c r="X59">
        <v>0.70616109661473303</v>
      </c>
    </row>
    <row r="60" spans="1:24" hidden="1" x14ac:dyDescent="0.25">
      <c r="A60">
        <v>330700</v>
      </c>
      <c r="B60" t="s">
        <v>138</v>
      </c>
      <c r="C60" t="s">
        <v>22</v>
      </c>
      <c r="D60">
        <v>5.0200000000000002E-3</v>
      </c>
      <c r="E60">
        <v>4</v>
      </c>
      <c r="G60">
        <v>1</v>
      </c>
      <c r="H60" s="1">
        <v>44521.276076388887</v>
      </c>
      <c r="I60" t="s">
        <v>139</v>
      </c>
      <c r="J60">
        <v>12</v>
      </c>
      <c r="K60">
        <v>14</v>
      </c>
      <c r="L60">
        <v>0.805952</v>
      </c>
      <c r="M60">
        <v>94.212387686532097</v>
      </c>
      <c r="N60">
        <v>3.23595476193104</v>
      </c>
      <c r="O60">
        <v>5.2540801414516301E-2</v>
      </c>
      <c r="P60">
        <v>8.8199629945473905</v>
      </c>
      <c r="Q60">
        <v>2.2049907486368401</v>
      </c>
      <c r="R60">
        <f t="shared" si="0"/>
        <v>439.24118498741831</v>
      </c>
      <c r="S60">
        <v>1.70349676259331</v>
      </c>
      <c r="T60">
        <v>0.13513079046639201</v>
      </c>
      <c r="U60">
        <v>4.6430743050432302</v>
      </c>
      <c r="V60">
        <v>1.1607685762608</v>
      </c>
      <c r="W60">
        <v>8.1971028696107798E-2</v>
      </c>
      <c r="X60">
        <v>0.76618976024742502</v>
      </c>
    </row>
    <row r="61" spans="1:24" hidden="1" x14ac:dyDescent="0.25">
      <c r="A61">
        <v>330701</v>
      </c>
      <c r="B61" t="s">
        <v>140</v>
      </c>
      <c r="C61" t="s">
        <v>22</v>
      </c>
      <c r="D61">
        <v>4.96E-3</v>
      </c>
      <c r="E61">
        <v>4</v>
      </c>
      <c r="G61">
        <v>1</v>
      </c>
      <c r="H61" s="1">
        <v>44521.289363425924</v>
      </c>
      <c r="I61" t="s">
        <v>141</v>
      </c>
      <c r="J61">
        <v>12</v>
      </c>
      <c r="K61">
        <v>15</v>
      </c>
      <c r="L61">
        <v>0.80872699999999997</v>
      </c>
      <c r="M61">
        <v>94.045971121485493</v>
      </c>
      <c r="N61">
        <v>3.3206417416992799</v>
      </c>
      <c r="O61">
        <v>5.8356825995502001E-2</v>
      </c>
      <c r="P61">
        <v>9.0507869963112793</v>
      </c>
      <c r="Q61">
        <v>2.2626967490778198</v>
      </c>
      <c r="R61">
        <f t="shared" si="0"/>
        <v>456.18886070117333</v>
      </c>
      <c r="S61">
        <v>1.76183145652719</v>
      </c>
      <c r="T61">
        <v>0.136158928081272</v>
      </c>
      <c r="U61">
        <v>4.8020721525557999</v>
      </c>
      <c r="V61">
        <v>1.20051803813895</v>
      </c>
      <c r="W61">
        <v>8.3731718496546495E-2</v>
      </c>
      <c r="X61">
        <v>0.787823961791424</v>
      </c>
    </row>
    <row r="62" spans="1:24" x14ac:dyDescent="0.25">
      <c r="A62">
        <v>330702</v>
      </c>
      <c r="B62" t="s">
        <v>142</v>
      </c>
      <c r="C62" t="s">
        <v>22</v>
      </c>
      <c r="D62">
        <v>4.8900000000000002E-3</v>
      </c>
      <c r="E62">
        <v>4</v>
      </c>
      <c r="F62">
        <v>1</v>
      </c>
      <c r="H62" s="1">
        <v>44521.450937499998</v>
      </c>
      <c r="I62" t="s">
        <v>143</v>
      </c>
      <c r="J62">
        <v>13</v>
      </c>
      <c r="K62">
        <v>1</v>
      </c>
      <c r="L62">
        <v>0.93135199999999996</v>
      </c>
      <c r="M62">
        <v>83.798527029694299</v>
      </c>
      <c r="N62">
        <v>13.2085809102781</v>
      </c>
      <c r="O62">
        <v>0.45045071904552397</v>
      </c>
      <c r="P62">
        <v>36.001490567691803</v>
      </c>
      <c r="Q62">
        <v>9.0003726419229597</v>
      </c>
      <c r="R62">
        <f t="shared" si="0"/>
        <v>1840.567002438233</v>
      </c>
      <c r="S62">
        <v>1.9807395658976401</v>
      </c>
      <c r="T62">
        <v>0.155579321077668</v>
      </c>
      <c r="U62">
        <v>5.3987311190431804</v>
      </c>
      <c r="V62">
        <v>1.34968277976079</v>
      </c>
      <c r="W62">
        <v>8.4822459021089203E-2</v>
      </c>
      <c r="X62">
        <v>0.92733003510884804</v>
      </c>
    </row>
    <row r="63" spans="1:24" x14ac:dyDescent="0.25">
      <c r="A63">
        <v>330703</v>
      </c>
      <c r="B63" t="s">
        <v>144</v>
      </c>
      <c r="C63" t="s">
        <v>22</v>
      </c>
      <c r="D63">
        <v>4.9399999999999999E-3</v>
      </c>
      <c r="E63">
        <v>4</v>
      </c>
      <c r="F63">
        <v>1</v>
      </c>
      <c r="H63" s="1">
        <v>44521.463784722226</v>
      </c>
      <c r="I63" t="s">
        <v>145</v>
      </c>
      <c r="J63">
        <v>13</v>
      </c>
      <c r="K63">
        <v>2</v>
      </c>
      <c r="L63">
        <v>0.93420199999999998</v>
      </c>
      <c r="M63">
        <v>82.222003493571407</v>
      </c>
      <c r="N63">
        <v>14.934714103733199</v>
      </c>
      <c r="O63">
        <v>0.45010751751121802</v>
      </c>
      <c r="P63">
        <v>40.706263041349402</v>
      </c>
      <c r="Q63">
        <v>10.176565760337301</v>
      </c>
      <c r="R63">
        <f t="shared" si="0"/>
        <v>2060.0335547241498</v>
      </c>
      <c r="S63">
        <v>1.87763194786015</v>
      </c>
      <c r="T63">
        <v>0.14902560394987099</v>
      </c>
      <c r="U63">
        <v>5.1176995711843496</v>
      </c>
      <c r="V63">
        <v>1.2794248927960801</v>
      </c>
      <c r="W63">
        <v>8.7020142592608402E-2</v>
      </c>
      <c r="X63">
        <v>0.87863031224253096</v>
      </c>
    </row>
    <row r="64" spans="1:24" x14ac:dyDescent="0.25">
      <c r="A64">
        <v>330704</v>
      </c>
      <c r="B64" t="s">
        <v>146</v>
      </c>
      <c r="C64" t="s">
        <v>22</v>
      </c>
      <c r="D64">
        <v>4.9899999999999996E-3</v>
      </c>
      <c r="E64">
        <v>4</v>
      </c>
      <c r="F64">
        <v>1</v>
      </c>
      <c r="H64" s="1">
        <v>44521.476736111108</v>
      </c>
      <c r="I64" t="s">
        <v>147</v>
      </c>
      <c r="J64">
        <v>13</v>
      </c>
      <c r="K64">
        <v>3</v>
      </c>
      <c r="L64">
        <v>0.900752</v>
      </c>
      <c r="M64">
        <v>82.449875121158797</v>
      </c>
      <c r="N64">
        <v>14.841100639300899</v>
      </c>
      <c r="O64">
        <v>0.41081015475603699</v>
      </c>
      <c r="P64">
        <v>40.451108889691199</v>
      </c>
      <c r="Q64">
        <v>10.1127772224228</v>
      </c>
      <c r="R64">
        <f t="shared" si="0"/>
        <v>2026.6086618081765</v>
      </c>
      <c r="S64">
        <v>1.7839191731602</v>
      </c>
      <c r="T64">
        <v>0.14959861065213501</v>
      </c>
      <c r="U64">
        <v>4.86227473808915</v>
      </c>
      <c r="V64">
        <v>1.21556868452228</v>
      </c>
      <c r="W64">
        <v>8.5351556967455403E-2</v>
      </c>
      <c r="X64">
        <v>0.83975350941262605</v>
      </c>
    </row>
    <row r="65" spans="1:24" x14ac:dyDescent="0.25">
      <c r="A65">
        <v>330705</v>
      </c>
      <c r="B65" t="s">
        <v>148</v>
      </c>
      <c r="C65" t="s">
        <v>22</v>
      </c>
      <c r="D65">
        <v>5.1700000000000001E-3</v>
      </c>
      <c r="E65">
        <v>4</v>
      </c>
      <c r="F65">
        <v>1</v>
      </c>
      <c r="H65" s="1">
        <v>44521.489641203705</v>
      </c>
      <c r="I65" t="s">
        <v>149</v>
      </c>
      <c r="J65">
        <v>13</v>
      </c>
      <c r="K65">
        <v>4</v>
      </c>
      <c r="L65">
        <v>0.90630200000000005</v>
      </c>
      <c r="M65">
        <v>82.560249090555004</v>
      </c>
      <c r="N65">
        <v>14.861307690091</v>
      </c>
      <c r="O65">
        <v>0.40400481489711199</v>
      </c>
      <c r="P65">
        <v>40.5061855064273</v>
      </c>
      <c r="Q65">
        <v>10.1265463766068</v>
      </c>
      <c r="R65">
        <f t="shared" si="0"/>
        <v>1958.7130322256867</v>
      </c>
      <c r="S65">
        <v>1.69725889489668</v>
      </c>
      <c r="T65">
        <v>0.14546038212253301</v>
      </c>
      <c r="U65">
        <v>4.62607228669106</v>
      </c>
      <c r="V65">
        <v>1.1565180716727601</v>
      </c>
      <c r="W65">
        <v>8.3090554987891294E-2</v>
      </c>
      <c r="X65">
        <v>0.79809376946928501</v>
      </c>
    </row>
    <row r="66" spans="1:24" x14ac:dyDescent="0.25">
      <c r="A66">
        <v>330706</v>
      </c>
      <c r="B66" t="s">
        <v>150</v>
      </c>
      <c r="C66" t="s">
        <v>22</v>
      </c>
      <c r="D66">
        <v>4.96E-3</v>
      </c>
      <c r="E66">
        <v>4</v>
      </c>
      <c r="F66">
        <v>1</v>
      </c>
      <c r="H66" s="1">
        <v>44521.502534722225</v>
      </c>
      <c r="I66" t="s">
        <v>151</v>
      </c>
      <c r="J66">
        <v>13</v>
      </c>
      <c r="K66">
        <v>5</v>
      </c>
      <c r="L66">
        <v>0.88680199999999998</v>
      </c>
      <c r="M66">
        <v>83.937310446623798</v>
      </c>
      <c r="N66">
        <v>13.5490189249811</v>
      </c>
      <c r="O66">
        <v>0.39225008364686298</v>
      </c>
      <c r="P66">
        <v>36.929393122740699</v>
      </c>
      <c r="Q66">
        <v>9.23234828068518</v>
      </c>
      <c r="R66">
        <f t="shared" si="0"/>
        <v>1861.3605404607217</v>
      </c>
      <c r="S66">
        <v>1.6564407132783501</v>
      </c>
      <c r="T66">
        <v>0.14512115822902699</v>
      </c>
      <c r="U66">
        <v>4.5148176870860901</v>
      </c>
      <c r="V66">
        <v>1.1287044217715201</v>
      </c>
      <c r="W66">
        <v>8.3132968031800397E-2</v>
      </c>
      <c r="X66">
        <v>0.77409694708478505</v>
      </c>
    </row>
    <row r="67" spans="1:24" x14ac:dyDescent="0.25">
      <c r="A67">
        <v>330707</v>
      </c>
      <c r="B67" t="s">
        <v>152</v>
      </c>
      <c r="C67" t="s">
        <v>22</v>
      </c>
      <c r="D67">
        <v>4.9500000000000004E-3</v>
      </c>
      <c r="E67">
        <v>4</v>
      </c>
      <c r="F67">
        <v>1</v>
      </c>
      <c r="H67" s="1">
        <v>44521.5155787037</v>
      </c>
      <c r="I67" t="s">
        <v>153</v>
      </c>
      <c r="J67">
        <v>13</v>
      </c>
      <c r="K67">
        <v>6</v>
      </c>
      <c r="L67">
        <v>0.90352699999999997</v>
      </c>
      <c r="M67">
        <v>83.644294349438695</v>
      </c>
      <c r="N67">
        <v>13.8626855939028</v>
      </c>
      <c r="O67">
        <v>0.42737410157785199</v>
      </c>
      <c r="P67">
        <v>37.784327327958401</v>
      </c>
      <c r="Q67">
        <v>9.4460818319896003</v>
      </c>
      <c r="R67">
        <f t="shared" ref="R67:R91" si="1">Q67/D67</f>
        <v>1908.2993599978988</v>
      </c>
      <c r="S67">
        <v>1.6422528290853899</v>
      </c>
      <c r="T67">
        <v>0.14426732016537799</v>
      </c>
      <c r="U67">
        <v>4.4761469939648704</v>
      </c>
      <c r="V67">
        <v>1.11903674849121</v>
      </c>
      <c r="W67">
        <v>8.1762609040595902E-2</v>
      </c>
      <c r="X67">
        <v>0.76900461853243296</v>
      </c>
    </row>
    <row r="68" spans="1:24" x14ac:dyDescent="0.25">
      <c r="A68">
        <v>330708</v>
      </c>
      <c r="B68" t="s">
        <v>154</v>
      </c>
      <c r="C68" t="s">
        <v>22</v>
      </c>
      <c r="D68">
        <v>5.1000000000000004E-3</v>
      </c>
      <c r="E68">
        <v>4</v>
      </c>
      <c r="F68">
        <v>1</v>
      </c>
      <c r="H68" s="1">
        <v>44521.528587962966</v>
      </c>
      <c r="I68" t="s">
        <v>155</v>
      </c>
      <c r="J68">
        <v>13</v>
      </c>
      <c r="K68">
        <v>7</v>
      </c>
      <c r="L68">
        <v>0.88957699999999995</v>
      </c>
      <c r="M68">
        <v>84.044794928232804</v>
      </c>
      <c r="N68">
        <v>13.474666088575299</v>
      </c>
      <c r="O68">
        <v>0.40673411051849301</v>
      </c>
      <c r="P68">
        <v>36.726736004861799</v>
      </c>
      <c r="Q68">
        <v>9.1816840012154604</v>
      </c>
      <c r="R68">
        <f t="shared" si="1"/>
        <v>1800.3301963167569</v>
      </c>
      <c r="S68">
        <v>1.6349314120555301</v>
      </c>
      <c r="T68">
        <v>0.140132189114862</v>
      </c>
      <c r="U68">
        <v>4.4561916385839098</v>
      </c>
      <c r="V68">
        <v>1.1140479096459699</v>
      </c>
      <c r="W68">
        <v>8.1583602271766101E-2</v>
      </c>
      <c r="X68">
        <v>0.76402396886447299</v>
      </c>
    </row>
    <row r="69" spans="1:24" x14ac:dyDescent="0.25">
      <c r="A69">
        <v>330709</v>
      </c>
      <c r="B69" t="s">
        <v>156</v>
      </c>
      <c r="C69" t="s">
        <v>22</v>
      </c>
      <c r="D69">
        <v>4.96E-3</v>
      </c>
      <c r="E69">
        <v>4</v>
      </c>
      <c r="F69">
        <v>1</v>
      </c>
      <c r="H69" s="1">
        <v>44521.541493055556</v>
      </c>
      <c r="I69" t="s">
        <v>157</v>
      </c>
      <c r="J69">
        <v>13</v>
      </c>
      <c r="K69">
        <v>8</v>
      </c>
      <c r="L69">
        <v>0.87840200000000002</v>
      </c>
      <c r="M69">
        <v>84.496491065278505</v>
      </c>
      <c r="N69">
        <v>13.050313160321499</v>
      </c>
      <c r="O69">
        <v>0.38113725944756899</v>
      </c>
      <c r="P69">
        <v>35.570113802395397</v>
      </c>
      <c r="Q69">
        <v>8.8925284505988493</v>
      </c>
      <c r="R69">
        <f t="shared" si="1"/>
        <v>1792.8484779433163</v>
      </c>
      <c r="S69">
        <v>1.61531938458302</v>
      </c>
      <c r="T69">
        <v>0.14310584051550701</v>
      </c>
      <c r="U69">
        <v>4.4027368256209698</v>
      </c>
      <c r="V69">
        <v>1.10068420640524</v>
      </c>
      <c r="W69">
        <v>8.1874502063463195E-2</v>
      </c>
      <c r="X69">
        <v>0.75600188775346799</v>
      </c>
    </row>
    <row r="70" spans="1:24" x14ac:dyDescent="0.25">
      <c r="A70">
        <v>330710</v>
      </c>
      <c r="B70" t="s">
        <v>158</v>
      </c>
      <c r="C70" t="s">
        <v>22</v>
      </c>
      <c r="D70">
        <v>4.9800000000000001E-3</v>
      </c>
      <c r="E70">
        <v>4</v>
      </c>
      <c r="F70">
        <v>1</v>
      </c>
      <c r="H70" s="1">
        <v>44521.554525462961</v>
      </c>
      <c r="I70" t="s">
        <v>159</v>
      </c>
      <c r="J70">
        <v>13</v>
      </c>
      <c r="K70">
        <v>9</v>
      </c>
      <c r="L70">
        <v>0.864452</v>
      </c>
      <c r="M70">
        <v>84.519178462457205</v>
      </c>
      <c r="N70">
        <v>13.101750614750999</v>
      </c>
      <c r="O70">
        <v>0.396646550826245</v>
      </c>
      <c r="P70">
        <v>35.710312438649403</v>
      </c>
      <c r="Q70">
        <v>8.9275781096623703</v>
      </c>
      <c r="R70">
        <f t="shared" si="1"/>
        <v>1792.6863674020824</v>
      </c>
      <c r="S70">
        <v>1.5612881078416201</v>
      </c>
      <c r="T70">
        <v>0.14276053823073001</v>
      </c>
      <c r="U70">
        <v>4.2554684314475901</v>
      </c>
      <c r="V70">
        <v>1.06386710786189</v>
      </c>
      <c r="W70">
        <v>7.99545210913713E-2</v>
      </c>
      <c r="X70">
        <v>0.73782829385867099</v>
      </c>
    </row>
    <row r="71" spans="1:24" x14ac:dyDescent="0.25">
      <c r="A71">
        <v>330711</v>
      </c>
      <c r="B71" t="s">
        <v>160</v>
      </c>
      <c r="C71" t="s">
        <v>22</v>
      </c>
      <c r="D71">
        <v>4.9199999999999999E-3</v>
      </c>
      <c r="E71">
        <v>4</v>
      </c>
      <c r="F71">
        <v>1</v>
      </c>
      <c r="H71" s="1">
        <v>44521.567627314813</v>
      </c>
      <c r="I71" t="s">
        <v>161</v>
      </c>
      <c r="J71">
        <v>13</v>
      </c>
      <c r="K71">
        <v>10</v>
      </c>
      <c r="L71">
        <v>0.900752</v>
      </c>
      <c r="M71">
        <v>84.063502158850397</v>
      </c>
      <c r="N71">
        <v>13.490620990911401</v>
      </c>
      <c r="O71">
        <v>0.40626928777829002</v>
      </c>
      <c r="P71">
        <v>36.770222907040399</v>
      </c>
      <c r="Q71">
        <v>9.1925557267601192</v>
      </c>
      <c r="R71">
        <f t="shared" si="1"/>
        <v>1868.4056355203495</v>
      </c>
      <c r="S71">
        <v>1.6198445922582401</v>
      </c>
      <c r="T71">
        <v>0.141325123126428</v>
      </c>
      <c r="U71">
        <v>4.4150707941632996</v>
      </c>
      <c r="V71">
        <v>1.10376769854082</v>
      </c>
      <c r="W71">
        <v>8.1386298367163004E-2</v>
      </c>
      <c r="X71">
        <v>0.74464595961261804</v>
      </c>
    </row>
    <row r="72" spans="1:24" x14ac:dyDescent="0.25">
      <c r="A72">
        <v>330712</v>
      </c>
      <c r="B72" t="s">
        <v>162</v>
      </c>
      <c r="C72" t="s">
        <v>22</v>
      </c>
      <c r="D72">
        <v>4.9199999999999999E-3</v>
      </c>
      <c r="E72">
        <v>4</v>
      </c>
      <c r="F72">
        <v>1</v>
      </c>
      <c r="H72" s="1">
        <v>44521.580717592595</v>
      </c>
      <c r="I72" t="s">
        <v>163</v>
      </c>
      <c r="J72">
        <v>13</v>
      </c>
      <c r="K72">
        <v>11</v>
      </c>
      <c r="L72">
        <v>0.87007699999999999</v>
      </c>
      <c r="M72">
        <v>84.498757182230307</v>
      </c>
      <c r="N72">
        <v>13.159802909278399</v>
      </c>
      <c r="O72">
        <v>0.40640963354447002</v>
      </c>
      <c r="P72">
        <v>35.868540574439002</v>
      </c>
      <c r="Q72">
        <v>8.9671351436097506</v>
      </c>
      <c r="R72">
        <f t="shared" si="1"/>
        <v>1822.5884438231201</v>
      </c>
      <c r="S72">
        <v>1.5415103076299199</v>
      </c>
      <c r="T72">
        <v>0.140294548798648</v>
      </c>
      <c r="U72">
        <v>4.20156178601703</v>
      </c>
      <c r="V72">
        <v>1.05039044650425</v>
      </c>
      <c r="W72">
        <v>7.9728123605269E-2</v>
      </c>
      <c r="X72">
        <v>0.72020147725602301</v>
      </c>
    </row>
    <row r="73" spans="1:24" x14ac:dyDescent="0.25">
      <c r="A73">
        <v>330713</v>
      </c>
      <c r="B73" t="s">
        <v>164</v>
      </c>
      <c r="C73" t="s">
        <v>22</v>
      </c>
      <c r="D73">
        <v>5.0600000000000003E-3</v>
      </c>
      <c r="E73">
        <v>4</v>
      </c>
      <c r="F73">
        <v>1</v>
      </c>
      <c r="H73" s="1">
        <v>44521.593726851854</v>
      </c>
      <c r="I73" t="s">
        <v>165</v>
      </c>
      <c r="J73">
        <v>13</v>
      </c>
      <c r="K73">
        <v>12</v>
      </c>
      <c r="L73">
        <v>0.87007699999999999</v>
      </c>
      <c r="M73">
        <v>84.492555317880004</v>
      </c>
      <c r="N73">
        <v>13.1537013419206</v>
      </c>
      <c r="O73">
        <v>0.38757771285950599</v>
      </c>
      <c r="P73">
        <v>35.851910058173097</v>
      </c>
      <c r="Q73">
        <v>8.9629775145432795</v>
      </c>
      <c r="R73">
        <f t="shared" si="1"/>
        <v>1771.3394297516361</v>
      </c>
      <c r="S73">
        <v>1.5549214620540399</v>
      </c>
      <c r="T73">
        <v>0.14132853005801099</v>
      </c>
      <c r="U73">
        <v>4.2381154137520101</v>
      </c>
      <c r="V73">
        <v>1.0595288534380001</v>
      </c>
      <c r="W73">
        <v>8.0522661835388504E-2</v>
      </c>
      <c r="X73">
        <v>0.71829921630978999</v>
      </c>
    </row>
    <row r="74" spans="1:24" x14ac:dyDescent="0.25">
      <c r="A74">
        <v>330714</v>
      </c>
      <c r="B74" t="s">
        <v>166</v>
      </c>
      <c r="C74" t="s">
        <v>22</v>
      </c>
      <c r="D74">
        <v>5.0499999999999998E-3</v>
      </c>
      <c r="E74">
        <v>4</v>
      </c>
      <c r="F74">
        <v>1</v>
      </c>
      <c r="H74" s="1">
        <v>44521.606817129628</v>
      </c>
      <c r="I74" t="s">
        <v>167</v>
      </c>
      <c r="J74">
        <v>13</v>
      </c>
      <c r="K74">
        <v>13</v>
      </c>
      <c r="L74">
        <v>0.85612699999999997</v>
      </c>
      <c r="M74">
        <v>83.977449208917406</v>
      </c>
      <c r="N74">
        <v>13.684093452174199</v>
      </c>
      <c r="O74">
        <v>0.41417868902399702</v>
      </c>
      <c r="P74">
        <v>37.2975541197249</v>
      </c>
      <c r="Q74">
        <v>9.3243885299312392</v>
      </c>
      <c r="R74">
        <f t="shared" si="1"/>
        <v>1846.4135702834137</v>
      </c>
      <c r="S74">
        <v>1.54173026201778</v>
      </c>
      <c r="T74">
        <v>0.14280429423431601</v>
      </c>
      <c r="U74">
        <v>4.2021612967346096</v>
      </c>
      <c r="V74">
        <v>1.05054032418365</v>
      </c>
      <c r="W74">
        <v>7.9181220458180601E-2</v>
      </c>
      <c r="X74">
        <v>0.71754585643240398</v>
      </c>
    </row>
    <row r="75" spans="1:24" hidden="1" x14ac:dyDescent="0.25">
      <c r="A75">
        <v>330715</v>
      </c>
      <c r="B75" t="s">
        <v>168</v>
      </c>
      <c r="C75" t="s">
        <v>22</v>
      </c>
      <c r="D75">
        <v>5.0400000000000002E-3</v>
      </c>
      <c r="E75">
        <v>4</v>
      </c>
      <c r="G75">
        <v>1</v>
      </c>
      <c r="H75" s="1">
        <v>44521.620104166665</v>
      </c>
      <c r="I75" t="s">
        <v>169</v>
      </c>
      <c r="J75">
        <v>13</v>
      </c>
      <c r="K75">
        <v>14</v>
      </c>
      <c r="L75">
        <v>0.805952</v>
      </c>
      <c r="M75">
        <v>94.030379553235207</v>
      </c>
      <c r="N75">
        <v>3.32121484427197</v>
      </c>
      <c r="O75">
        <v>5.7589719810397198E-2</v>
      </c>
      <c r="P75">
        <v>9.0523490525991797</v>
      </c>
      <c r="Q75">
        <v>2.26308726314979</v>
      </c>
      <c r="R75">
        <f t="shared" si="1"/>
        <v>449.02525062495835</v>
      </c>
      <c r="S75">
        <v>1.7638096366357701</v>
      </c>
      <c r="T75">
        <v>0.13473654297880699</v>
      </c>
      <c r="U75">
        <v>4.80746390758262</v>
      </c>
      <c r="V75">
        <v>1.2018659768956499</v>
      </c>
      <c r="W75">
        <v>8.6286961216220801E-2</v>
      </c>
      <c r="X75">
        <v>0.79830900464074495</v>
      </c>
    </row>
    <row r="76" spans="1:24" hidden="1" x14ac:dyDescent="0.25">
      <c r="A76">
        <v>330716</v>
      </c>
      <c r="B76" t="s">
        <v>170</v>
      </c>
      <c r="C76" t="s">
        <v>22</v>
      </c>
      <c r="D76">
        <v>5.1000000000000004E-3</v>
      </c>
      <c r="E76">
        <v>4</v>
      </c>
      <c r="G76">
        <v>1</v>
      </c>
      <c r="H76" s="1">
        <v>44521.633368055554</v>
      </c>
      <c r="I76" t="s">
        <v>171</v>
      </c>
      <c r="J76">
        <v>13</v>
      </c>
      <c r="K76">
        <v>15</v>
      </c>
      <c r="L76">
        <v>0.80310199999999998</v>
      </c>
      <c r="M76">
        <v>94.022340761766401</v>
      </c>
      <c r="N76">
        <v>3.2283479929716998</v>
      </c>
      <c r="O76">
        <v>5.2299899460633202E-2</v>
      </c>
      <c r="P76">
        <v>8.7992298800061199</v>
      </c>
      <c r="Q76">
        <v>2.19980747000153</v>
      </c>
      <c r="R76">
        <f t="shared" si="1"/>
        <v>431.33479803951565</v>
      </c>
      <c r="S76">
        <v>1.83675947627159</v>
      </c>
      <c r="T76">
        <v>0.13619209914047101</v>
      </c>
      <c r="U76">
        <v>5.0062969980866896</v>
      </c>
      <c r="V76">
        <v>1.25157424952167</v>
      </c>
      <c r="W76">
        <v>8.8451921087055602E-2</v>
      </c>
      <c r="X76">
        <v>0.82409984790318802</v>
      </c>
    </row>
    <row r="77" spans="1:24" x14ac:dyDescent="0.25">
      <c r="A77">
        <v>330717</v>
      </c>
      <c r="B77" t="s">
        <v>172</v>
      </c>
      <c r="C77" t="s">
        <v>22</v>
      </c>
      <c r="D77">
        <v>4.9199999999999999E-3</v>
      </c>
      <c r="E77">
        <v>4</v>
      </c>
      <c r="F77">
        <v>1</v>
      </c>
      <c r="H77" s="1">
        <v>44521.795173611114</v>
      </c>
      <c r="I77" t="s">
        <v>173</v>
      </c>
      <c r="J77">
        <v>14</v>
      </c>
      <c r="K77">
        <v>1</v>
      </c>
      <c r="L77">
        <v>0.85890200000000005</v>
      </c>
      <c r="M77">
        <v>84.050506378727704</v>
      </c>
      <c r="N77">
        <v>12.922595655212501</v>
      </c>
      <c r="O77">
        <v>0.437194382643389</v>
      </c>
      <c r="P77">
        <v>35.222005206419603</v>
      </c>
      <c r="Q77">
        <v>8.8055013016049006</v>
      </c>
      <c r="R77">
        <f t="shared" si="1"/>
        <v>1789.7360369115652</v>
      </c>
      <c r="S77">
        <v>2.0221053940840101</v>
      </c>
      <c r="T77">
        <v>0.163832646910827</v>
      </c>
      <c r="U77">
        <v>5.51147839169814</v>
      </c>
      <c r="V77">
        <v>1.3778695979245299</v>
      </c>
      <c r="W77">
        <v>8.5300443671154802E-2</v>
      </c>
      <c r="X77">
        <v>0.91949212830447702</v>
      </c>
    </row>
    <row r="78" spans="1:24" x14ac:dyDescent="0.25">
      <c r="A78">
        <v>330718</v>
      </c>
      <c r="B78" t="s">
        <v>174</v>
      </c>
      <c r="C78" t="s">
        <v>22</v>
      </c>
      <c r="D78">
        <v>5.1700000000000001E-3</v>
      </c>
      <c r="E78">
        <v>4</v>
      </c>
      <c r="F78">
        <v>1</v>
      </c>
      <c r="H78" s="1">
        <v>44521.808067129627</v>
      </c>
      <c r="I78" t="s">
        <v>175</v>
      </c>
      <c r="J78">
        <v>14</v>
      </c>
      <c r="K78">
        <v>2</v>
      </c>
      <c r="L78">
        <v>0.86722699999999997</v>
      </c>
      <c r="M78">
        <v>83.4517309784259</v>
      </c>
      <c r="N78">
        <v>13.798166010247799</v>
      </c>
      <c r="O78">
        <v>0.460525829197727</v>
      </c>
      <c r="P78">
        <v>37.608471859595603</v>
      </c>
      <c r="Q78">
        <v>9.4021179648989008</v>
      </c>
      <c r="R78">
        <f t="shared" si="1"/>
        <v>1818.5914825723212</v>
      </c>
      <c r="S78">
        <v>1.79919208120692</v>
      </c>
      <c r="T78">
        <v>0.155400824679857</v>
      </c>
      <c r="U78">
        <v>4.9039027872126697</v>
      </c>
      <c r="V78">
        <v>1.2259756968031601</v>
      </c>
      <c r="W78">
        <v>8.7908800428972603E-2</v>
      </c>
      <c r="X78">
        <v>0.86300212969025003</v>
      </c>
    </row>
    <row r="79" spans="1:24" x14ac:dyDescent="0.25">
      <c r="A79">
        <v>330719</v>
      </c>
      <c r="B79" t="s">
        <v>176</v>
      </c>
      <c r="C79" t="s">
        <v>22</v>
      </c>
      <c r="D79">
        <v>4.9399999999999999E-3</v>
      </c>
      <c r="E79">
        <v>4</v>
      </c>
      <c r="F79">
        <v>1</v>
      </c>
      <c r="H79" s="1">
        <v>44521.820925925924</v>
      </c>
      <c r="I79" t="s">
        <v>177</v>
      </c>
      <c r="J79">
        <v>14</v>
      </c>
      <c r="K79">
        <v>3</v>
      </c>
      <c r="L79">
        <v>0.87562700000000004</v>
      </c>
      <c r="M79">
        <v>84.124282052598701</v>
      </c>
      <c r="N79">
        <v>13.1742713146688</v>
      </c>
      <c r="O79">
        <v>0.39308271360633201</v>
      </c>
      <c r="P79">
        <v>35.907975860010502</v>
      </c>
      <c r="Q79">
        <v>8.9769939650026291</v>
      </c>
      <c r="R79">
        <f t="shared" si="1"/>
        <v>1817.2052560734066</v>
      </c>
      <c r="S79">
        <v>1.77087783185999</v>
      </c>
      <c r="T79">
        <v>0.154406972223286</v>
      </c>
      <c r="U79">
        <v>4.8267290781126002</v>
      </c>
      <c r="V79">
        <v>1.2066822695281501</v>
      </c>
      <c r="W79">
        <v>8.6548743153119098E-2</v>
      </c>
      <c r="X79">
        <v>0.84402005771935196</v>
      </c>
    </row>
    <row r="80" spans="1:24" x14ac:dyDescent="0.25">
      <c r="A80">
        <v>330720</v>
      </c>
      <c r="B80" t="s">
        <v>178</v>
      </c>
      <c r="C80" t="s">
        <v>22</v>
      </c>
      <c r="D80">
        <v>4.9399999999999999E-3</v>
      </c>
      <c r="E80">
        <v>4</v>
      </c>
      <c r="F80">
        <v>1</v>
      </c>
      <c r="H80" s="1">
        <v>44521.833819444444</v>
      </c>
      <c r="I80" t="s">
        <v>179</v>
      </c>
      <c r="J80">
        <v>14</v>
      </c>
      <c r="K80">
        <v>4</v>
      </c>
      <c r="L80">
        <v>0.85612699999999997</v>
      </c>
      <c r="M80">
        <v>84.250476838167103</v>
      </c>
      <c r="N80">
        <v>13.1853142886666</v>
      </c>
      <c r="O80">
        <v>0.372950304934828</v>
      </c>
      <c r="P80">
        <v>35.938074742465901</v>
      </c>
      <c r="Q80">
        <v>8.9845186856164894</v>
      </c>
      <c r="R80">
        <f t="shared" si="1"/>
        <v>1818.7284788697348</v>
      </c>
      <c r="S80">
        <v>1.67755150000008</v>
      </c>
      <c r="T80">
        <v>0.15081813479603901</v>
      </c>
      <c r="U80">
        <v>4.5723575389597704</v>
      </c>
      <c r="V80">
        <v>1.1430893847399399</v>
      </c>
      <c r="W80">
        <v>8.5600654768118095E-2</v>
      </c>
      <c r="X80">
        <v>0.80105671839801595</v>
      </c>
    </row>
    <row r="81" spans="1:24" x14ac:dyDescent="0.25">
      <c r="A81">
        <v>330721</v>
      </c>
      <c r="B81" t="s">
        <v>180</v>
      </c>
      <c r="C81" t="s">
        <v>22</v>
      </c>
      <c r="D81">
        <v>5.0099999999999997E-3</v>
      </c>
      <c r="E81">
        <v>4</v>
      </c>
      <c r="F81">
        <v>1</v>
      </c>
      <c r="H81" s="1">
        <v>44521.846701388888</v>
      </c>
      <c r="I81" t="s">
        <v>181</v>
      </c>
      <c r="J81">
        <v>14</v>
      </c>
      <c r="K81">
        <v>5</v>
      </c>
      <c r="L81">
        <v>0.85057700000000003</v>
      </c>
      <c r="M81">
        <v>84.451726089332794</v>
      </c>
      <c r="N81">
        <v>13.0999570640698</v>
      </c>
      <c r="O81">
        <v>0.42329854377828602</v>
      </c>
      <c r="P81">
        <v>35.705423912139899</v>
      </c>
      <c r="Q81">
        <v>8.9263559780349802</v>
      </c>
      <c r="R81">
        <f t="shared" si="1"/>
        <v>1781.7077800469024</v>
      </c>
      <c r="S81">
        <v>1.6009973978513301</v>
      </c>
      <c r="T81">
        <v>0.146791478007812</v>
      </c>
      <c r="U81">
        <v>4.3637006207679399</v>
      </c>
      <c r="V81">
        <v>1.0909251551919801</v>
      </c>
      <c r="W81">
        <v>8.4803669172061905E-2</v>
      </c>
      <c r="X81">
        <v>0.76251577957391503</v>
      </c>
    </row>
    <row r="82" spans="1:24" x14ac:dyDescent="0.25">
      <c r="A82">
        <v>330722</v>
      </c>
      <c r="B82" t="s">
        <v>182</v>
      </c>
      <c r="C82" t="s">
        <v>22</v>
      </c>
      <c r="D82">
        <v>5.1900000000000002E-3</v>
      </c>
      <c r="E82">
        <v>4</v>
      </c>
      <c r="F82">
        <v>1</v>
      </c>
      <c r="H82" s="1">
        <v>44521.859884259262</v>
      </c>
      <c r="I82" t="s">
        <v>183</v>
      </c>
      <c r="J82">
        <v>14</v>
      </c>
      <c r="K82">
        <v>6</v>
      </c>
      <c r="L82">
        <v>0.80872699999999997</v>
      </c>
      <c r="M82">
        <v>84.441332394840302</v>
      </c>
      <c r="N82">
        <v>13.288657760831301</v>
      </c>
      <c r="O82">
        <v>0.457265606211741</v>
      </c>
      <c r="P82">
        <v>36.219749137591499</v>
      </c>
      <c r="Q82">
        <v>9.0549372843978695</v>
      </c>
      <c r="R82">
        <f t="shared" si="1"/>
        <v>1744.6892648165451</v>
      </c>
      <c r="S82">
        <v>1.4660621176342601</v>
      </c>
      <c r="T82">
        <v>0.144722492244338</v>
      </c>
      <c r="U82">
        <v>3.99591915726463</v>
      </c>
      <c r="V82">
        <v>0.99897978931615805</v>
      </c>
      <c r="W82">
        <v>8.2654181585382694E-2</v>
      </c>
      <c r="X82">
        <v>0.72129354510866495</v>
      </c>
    </row>
    <row r="83" spans="1:24" x14ac:dyDescent="0.25">
      <c r="A83">
        <v>330723</v>
      </c>
      <c r="B83" t="s">
        <v>184</v>
      </c>
      <c r="C83" t="s">
        <v>22</v>
      </c>
      <c r="D83">
        <v>4.9100000000000003E-3</v>
      </c>
      <c r="E83">
        <v>4</v>
      </c>
      <c r="F83">
        <v>1</v>
      </c>
      <c r="H83" s="1">
        <v>44521.87290509259</v>
      </c>
      <c r="I83" t="s">
        <v>185</v>
      </c>
      <c r="J83">
        <v>14</v>
      </c>
      <c r="K83">
        <v>7</v>
      </c>
      <c r="L83">
        <v>0.83940199999999998</v>
      </c>
      <c r="M83">
        <v>83.563305266655803</v>
      </c>
      <c r="N83">
        <v>14.1386160445826</v>
      </c>
      <c r="O83">
        <v>0.43230786726548098</v>
      </c>
      <c r="P83">
        <v>38.536407175518598</v>
      </c>
      <c r="Q83">
        <v>9.63410179387966</v>
      </c>
      <c r="R83">
        <f t="shared" si="1"/>
        <v>1962.1388582239633</v>
      </c>
      <c r="S83">
        <v>1.4915531226830301</v>
      </c>
      <c r="T83">
        <v>0.14506896840607</v>
      </c>
      <c r="U83">
        <v>4.0653977927106402</v>
      </c>
      <c r="V83">
        <v>1.01634944817766</v>
      </c>
      <c r="W83">
        <v>8.1968708312647506E-2</v>
      </c>
      <c r="X83">
        <v>0.72455685776581102</v>
      </c>
    </row>
    <row r="84" spans="1:24" x14ac:dyDescent="0.25">
      <c r="A84">
        <v>330724</v>
      </c>
      <c r="B84" t="s">
        <v>186</v>
      </c>
      <c r="C84" t="s">
        <v>22</v>
      </c>
      <c r="D84">
        <v>5.0499999999999998E-3</v>
      </c>
      <c r="E84">
        <v>4</v>
      </c>
      <c r="F84">
        <v>1</v>
      </c>
      <c r="H84" s="1">
        <v>44521.886064814818</v>
      </c>
      <c r="I84" t="s">
        <v>187</v>
      </c>
      <c r="J84">
        <v>14</v>
      </c>
      <c r="K84">
        <v>8</v>
      </c>
      <c r="L84">
        <v>0.76402700000000001</v>
      </c>
      <c r="M84">
        <v>84.762862628945399</v>
      </c>
      <c r="N84">
        <v>12.761067300235601</v>
      </c>
      <c r="O84">
        <v>0.39684229216237399</v>
      </c>
      <c r="P84">
        <v>34.7817412910439</v>
      </c>
      <c r="Q84">
        <v>8.6954353227609893</v>
      </c>
      <c r="R84">
        <f t="shared" si="1"/>
        <v>1721.8683807447503</v>
      </c>
      <c r="S84">
        <v>1.6694840963320601</v>
      </c>
      <c r="T84">
        <v>0.16048514905010999</v>
      </c>
      <c r="U84">
        <v>4.5503689120941999</v>
      </c>
      <c r="V84">
        <v>1.13759222802355</v>
      </c>
      <c r="W84">
        <v>8.2086444738159306E-2</v>
      </c>
      <c r="X84">
        <v>0.72449952974869403</v>
      </c>
    </row>
    <row r="85" spans="1:24" x14ac:dyDescent="0.25">
      <c r="A85">
        <v>330725</v>
      </c>
      <c r="B85" t="s">
        <v>188</v>
      </c>
      <c r="C85" t="s">
        <v>22</v>
      </c>
      <c r="D85">
        <v>4.9100000000000003E-3</v>
      </c>
      <c r="E85">
        <v>4</v>
      </c>
      <c r="F85">
        <v>1</v>
      </c>
      <c r="H85" s="1">
        <v>44521.899270833332</v>
      </c>
      <c r="I85" t="s">
        <v>189</v>
      </c>
      <c r="J85">
        <v>14</v>
      </c>
      <c r="K85">
        <v>9</v>
      </c>
      <c r="L85">
        <v>0.80872699999999997</v>
      </c>
      <c r="M85">
        <v>84.964432685513202</v>
      </c>
      <c r="N85">
        <v>12.839981153421</v>
      </c>
      <c r="O85">
        <v>0.42456617817415598</v>
      </c>
      <c r="P85">
        <v>34.9968299792545</v>
      </c>
      <c r="Q85">
        <v>8.7492074948136391</v>
      </c>
      <c r="R85">
        <f t="shared" si="1"/>
        <v>1781.9159867237554</v>
      </c>
      <c r="S85">
        <v>1.4156297226130801</v>
      </c>
      <c r="T85">
        <v>0.14478733232110999</v>
      </c>
      <c r="U85">
        <v>3.8584599248161102</v>
      </c>
      <c r="V85">
        <v>0.964614981204029</v>
      </c>
      <c r="W85">
        <v>8.2478458240202501E-2</v>
      </c>
      <c r="X85">
        <v>0.69747798021235596</v>
      </c>
    </row>
    <row r="86" spans="1:24" x14ac:dyDescent="0.25">
      <c r="A86">
        <v>330726</v>
      </c>
      <c r="B86" t="s">
        <v>190</v>
      </c>
      <c r="C86" t="s">
        <v>22</v>
      </c>
      <c r="D86">
        <v>4.9199999999999999E-3</v>
      </c>
      <c r="E86">
        <v>4</v>
      </c>
      <c r="F86">
        <v>1</v>
      </c>
      <c r="H86" s="1">
        <v>44521.912407407406</v>
      </c>
      <c r="I86" t="s">
        <v>191</v>
      </c>
      <c r="J86">
        <v>14</v>
      </c>
      <c r="K86">
        <v>10</v>
      </c>
      <c r="L86">
        <v>0.817052</v>
      </c>
      <c r="M86">
        <v>85.188910052054297</v>
      </c>
      <c r="N86">
        <v>12.6068098137945</v>
      </c>
      <c r="O86">
        <v>0.41513082817510499</v>
      </c>
      <c r="P86">
        <v>34.361294955375499</v>
      </c>
      <c r="Q86">
        <v>8.5903237388438907</v>
      </c>
      <c r="R86">
        <f t="shared" si="1"/>
        <v>1746.00075992762</v>
      </c>
      <c r="S86">
        <v>1.43456489219812</v>
      </c>
      <c r="T86">
        <v>0.143931070711278</v>
      </c>
      <c r="U86">
        <v>3.91006988457212</v>
      </c>
      <c r="V86">
        <v>0.97751747114303</v>
      </c>
      <c r="W86">
        <v>8.0829356143481704E-2</v>
      </c>
      <c r="X86">
        <v>0.68888588580945997</v>
      </c>
    </row>
    <row r="87" spans="1:24" x14ac:dyDescent="0.25">
      <c r="A87">
        <v>330727</v>
      </c>
      <c r="B87" t="s">
        <v>192</v>
      </c>
      <c r="C87" t="s">
        <v>22</v>
      </c>
      <c r="D87">
        <v>5.0099999999999997E-3</v>
      </c>
      <c r="E87">
        <v>4</v>
      </c>
      <c r="F87">
        <v>1</v>
      </c>
      <c r="H87" s="1">
        <v>44521.925613425927</v>
      </c>
      <c r="I87" t="s">
        <v>193</v>
      </c>
      <c r="J87">
        <v>14</v>
      </c>
      <c r="K87">
        <v>11</v>
      </c>
      <c r="L87">
        <v>0.81427700000000003</v>
      </c>
      <c r="M87">
        <v>85.357422498444905</v>
      </c>
      <c r="N87">
        <v>12.4870031374052</v>
      </c>
      <c r="O87">
        <v>0.42933761889966798</v>
      </c>
      <c r="P87">
        <v>34.034748223423399</v>
      </c>
      <c r="Q87">
        <v>8.5086870558558605</v>
      </c>
      <c r="R87">
        <f t="shared" si="1"/>
        <v>1698.3407297117487</v>
      </c>
      <c r="S87">
        <v>1.40013234189861</v>
      </c>
      <c r="T87">
        <v>0.14002515349073699</v>
      </c>
      <c r="U87">
        <v>3.8162200498889098</v>
      </c>
      <c r="V87">
        <v>0.95405501247222901</v>
      </c>
      <c r="W87">
        <v>8.0832758301479998E-2</v>
      </c>
      <c r="X87">
        <v>0.67460926394969301</v>
      </c>
    </row>
    <row r="88" spans="1:24" x14ac:dyDescent="0.25">
      <c r="A88">
        <v>330728</v>
      </c>
      <c r="B88" t="s">
        <v>194</v>
      </c>
      <c r="C88" t="s">
        <v>22</v>
      </c>
      <c r="D88">
        <v>5.0600000000000003E-3</v>
      </c>
      <c r="E88">
        <v>4</v>
      </c>
      <c r="F88">
        <v>1</v>
      </c>
      <c r="H88" s="1">
        <v>44521.938680555555</v>
      </c>
      <c r="I88" t="s">
        <v>195</v>
      </c>
      <c r="J88">
        <v>14</v>
      </c>
      <c r="K88">
        <v>12</v>
      </c>
      <c r="L88">
        <v>0.81142700000000001</v>
      </c>
      <c r="M88">
        <v>84.723638226299499</v>
      </c>
      <c r="N88">
        <v>13.1071684722034</v>
      </c>
      <c r="O88">
        <v>0.43068580178847898</v>
      </c>
      <c r="P88">
        <v>35.725079425753698</v>
      </c>
      <c r="Q88">
        <v>8.9312698564384405</v>
      </c>
      <c r="R88">
        <f t="shared" si="1"/>
        <v>1765.0730941577945</v>
      </c>
      <c r="S88">
        <v>1.41439723976777</v>
      </c>
      <c r="T88">
        <v>0.143596319536269</v>
      </c>
      <c r="U88">
        <v>3.8551006525496998</v>
      </c>
      <c r="V88">
        <v>0.96377516313742695</v>
      </c>
      <c r="W88">
        <v>8.1234895790772504E-2</v>
      </c>
      <c r="X88">
        <v>0.67356116593848703</v>
      </c>
    </row>
    <row r="89" spans="1:24" x14ac:dyDescent="0.25">
      <c r="A89">
        <v>330729</v>
      </c>
      <c r="B89" t="s">
        <v>196</v>
      </c>
      <c r="C89" t="s">
        <v>22</v>
      </c>
      <c r="D89">
        <v>4.9899999999999996E-3</v>
      </c>
      <c r="E89">
        <v>4</v>
      </c>
      <c r="F89">
        <v>1</v>
      </c>
      <c r="H89" s="1">
        <v>44521.951851851853</v>
      </c>
      <c r="I89" t="s">
        <v>197</v>
      </c>
      <c r="J89">
        <v>14</v>
      </c>
      <c r="K89">
        <v>13</v>
      </c>
      <c r="L89">
        <v>0.79755200000000004</v>
      </c>
      <c r="M89">
        <v>84.988186531128093</v>
      </c>
      <c r="N89">
        <v>12.8702193928616</v>
      </c>
      <c r="O89">
        <v>0.42674096294876801</v>
      </c>
      <c r="P89">
        <v>35.079247742328199</v>
      </c>
      <c r="Q89">
        <v>8.7698119355820605</v>
      </c>
      <c r="R89">
        <f t="shared" si="1"/>
        <v>1757.4773418000123</v>
      </c>
      <c r="S89">
        <v>1.3967972110148099</v>
      </c>
      <c r="T89">
        <v>0.14279045689636899</v>
      </c>
      <c r="U89">
        <v>3.8071297710867702</v>
      </c>
      <c r="V89">
        <v>0.95178244277169299</v>
      </c>
      <c r="W89">
        <v>8.03361809976018E-2</v>
      </c>
      <c r="X89">
        <v>0.664460683997806</v>
      </c>
    </row>
    <row r="90" spans="1:24" hidden="1" x14ac:dyDescent="0.25">
      <c r="A90">
        <v>330730</v>
      </c>
      <c r="B90" t="s">
        <v>198</v>
      </c>
      <c r="C90" t="s">
        <v>22</v>
      </c>
      <c r="D90">
        <v>4.9199999999999999E-3</v>
      </c>
      <c r="E90">
        <v>4</v>
      </c>
      <c r="G90">
        <v>1</v>
      </c>
      <c r="H90" s="1">
        <v>44521.965138888889</v>
      </c>
      <c r="I90" t="s">
        <v>199</v>
      </c>
      <c r="J90">
        <v>14</v>
      </c>
      <c r="K90">
        <v>14</v>
      </c>
      <c r="L90">
        <v>0.71946100000000002</v>
      </c>
      <c r="M90">
        <v>94.487818053572099</v>
      </c>
      <c r="N90">
        <v>3.1632427518298099</v>
      </c>
      <c r="O90">
        <v>5.3093280865604803E-2</v>
      </c>
      <c r="P90">
        <v>8.6217781355077197</v>
      </c>
      <c r="Q90">
        <v>2.1554445338769299</v>
      </c>
      <c r="R90">
        <f t="shared" si="1"/>
        <v>438.09848249531098</v>
      </c>
      <c r="S90">
        <v>1.5366018140866899</v>
      </c>
      <c r="T90">
        <v>0.13954322486503601</v>
      </c>
      <c r="U90">
        <v>4.1881831282188404</v>
      </c>
      <c r="V90">
        <v>1.0470457820547101</v>
      </c>
      <c r="W90">
        <v>8.6263050386867005E-2</v>
      </c>
      <c r="X90">
        <v>0.72607433012447298</v>
      </c>
    </row>
    <row r="91" spans="1:24" hidden="1" x14ac:dyDescent="0.25">
      <c r="A91">
        <v>330731</v>
      </c>
      <c r="B91" t="s">
        <v>200</v>
      </c>
      <c r="C91" t="s">
        <v>22</v>
      </c>
      <c r="D91">
        <v>4.96E-3</v>
      </c>
      <c r="E91">
        <v>4</v>
      </c>
      <c r="G91">
        <v>1</v>
      </c>
      <c r="H91" s="1">
        <v>44521.978518518517</v>
      </c>
      <c r="I91" t="s">
        <v>201</v>
      </c>
      <c r="J91">
        <v>14</v>
      </c>
      <c r="K91">
        <v>15</v>
      </c>
      <c r="L91">
        <v>0.72504100000000005</v>
      </c>
      <c r="M91">
        <v>94.4816001136019</v>
      </c>
      <c r="N91">
        <v>3.1725966435074802</v>
      </c>
      <c r="O91">
        <v>5.8602766992331697E-2</v>
      </c>
      <c r="P91">
        <v>8.6472732318615595</v>
      </c>
      <c r="Q91">
        <v>2.1618183079653899</v>
      </c>
      <c r="R91">
        <f t="shared" si="1"/>
        <v>435.85046531560278</v>
      </c>
      <c r="S91">
        <v>1.53434087078098</v>
      </c>
      <c r="T91">
        <v>0.13711593482859299</v>
      </c>
      <c r="U91">
        <v>4.1820206699163602</v>
      </c>
      <c r="V91">
        <v>1.0455051674790901</v>
      </c>
      <c r="W91">
        <v>8.7799920197248402E-2</v>
      </c>
      <c r="X91">
        <v>0.72366245191232503</v>
      </c>
    </row>
    <row r="92" spans="1:24" x14ac:dyDescent="0.25">
      <c r="A92" t="s">
        <v>203</v>
      </c>
      <c r="R92">
        <f>SUBTOTAL(101,Table1[calc % H2 umol/hg])</f>
        <v>1820.9242986029988</v>
      </c>
      <c r="X92">
        <f>SUBTOTAL(109,Table1[calc % CO2 Avg])</f>
        <v>60.557780857258791</v>
      </c>
    </row>
    <row r="93" spans="1:24" ht="15.75" thickBot="1" x14ac:dyDescent="0.3"/>
    <row r="94" spans="1:24" ht="15.75" thickTop="1" x14ac:dyDescent="0.25">
      <c r="K94" s="3">
        <f>SUBTOTAL(101,Table1[calc % H2 umol/hg])</f>
        <v>1820.9242986029988</v>
      </c>
      <c r="R94" s="3">
        <f>SUBTOTAL(107,Table1[calc % H2 umol/hg])</f>
        <v>78.935041017905718</v>
      </c>
    </row>
    <row r="95" spans="1:24" ht="15.75" thickBot="1" x14ac:dyDescent="0.3">
      <c r="K95">
        <f>((R94*2)/K94)*100</f>
        <v>8.6697773299487704</v>
      </c>
    </row>
    <row r="96" spans="1:24" ht="15.75" thickTop="1" x14ac:dyDescent="0.25">
      <c r="F96" t="s">
        <v>204</v>
      </c>
      <c r="G96" t="s">
        <v>206</v>
      </c>
      <c r="H96" t="s">
        <v>207</v>
      </c>
      <c r="I96" t="s">
        <v>208</v>
      </c>
      <c r="N96" s="3">
        <f>SUBTOTAL(101,Table1[calc % H2 umol/hg])</f>
        <v>1820.9242986029988</v>
      </c>
      <c r="O96" s="3">
        <f>SUBTOTAL(107,Table1[calc % H2 umol/hg])</f>
        <v>78.935041017905718</v>
      </c>
    </row>
    <row r="97" spans="3:14" x14ac:dyDescent="0.25">
      <c r="F97">
        <v>9</v>
      </c>
      <c r="G97">
        <v>1888.3802333630306</v>
      </c>
      <c r="H97">
        <v>69.810100065557592</v>
      </c>
      <c r="I97">
        <f>((Table2[[#This Row],[std]]*2)/Table2[[#This Row],[Avg]])*100</f>
        <v>7.3936486764884481</v>
      </c>
    </row>
    <row r="98" spans="3:14" x14ac:dyDescent="0.25">
      <c r="F98">
        <v>10</v>
      </c>
      <c r="G98">
        <v>1739.4019113063937</v>
      </c>
      <c r="H98">
        <v>118.01326897031734</v>
      </c>
      <c r="I98">
        <f>((Table2[[#This Row],[std]]*2)/Table2[[#This Row],[Avg]])*100</f>
        <v>13.569407760588511</v>
      </c>
      <c r="N98">
        <f>((O96*2)/N96)*100</f>
        <v>8.6697773299487704</v>
      </c>
    </row>
    <row r="99" spans="3:14" x14ac:dyDescent="0.25">
      <c r="F99">
        <v>11</v>
      </c>
      <c r="G99">
        <v>1776.1892079526663</v>
      </c>
      <c r="H99">
        <v>41.822555119970851</v>
      </c>
      <c r="I99">
        <f>((Table2[[#This Row],[std]]*2)/Table2[[#This Row],[Avg]])*100</f>
        <v>4.7092454939727775</v>
      </c>
    </row>
    <row r="100" spans="3:14" x14ac:dyDescent="0.25">
      <c r="F100">
        <v>12</v>
      </c>
      <c r="G100">
        <v>1810.750155755474</v>
      </c>
      <c r="H100">
        <v>91.774217003098414</v>
      </c>
      <c r="I100">
        <f>((Table2[[#This Row],[std]]*2)/Table2[[#This Row],[Avg]])*100</f>
        <v>10.136596339521919</v>
      </c>
    </row>
    <row r="101" spans="3:14" x14ac:dyDescent="0.25">
      <c r="F101">
        <v>13</v>
      </c>
      <c r="G101">
        <v>1873.091867130426</v>
      </c>
      <c r="H101">
        <v>91.340387345685002</v>
      </c>
      <c r="I101">
        <f>((Table2[[#This Row],[std]]*2)/Table2[[#This Row],[Avg]])*100</f>
        <v>9.7528998922640504</v>
      </c>
    </row>
    <row r="102" spans="3:14" x14ac:dyDescent="0.25">
      <c r="F102">
        <v>14</v>
      </c>
      <c r="G102">
        <v>1784.8825731215475</v>
      </c>
      <c r="H102">
        <v>64.884421025961728</v>
      </c>
      <c r="I102">
        <f>((Table2[[#This Row],[std]]*2)/Table2[[#This Row],[Avg]])*100</f>
        <v>7.2704414288147365</v>
      </c>
      <c r="K102" t="s">
        <v>210</v>
      </c>
    </row>
    <row r="103" spans="3:14" x14ac:dyDescent="0.25">
      <c r="F103" t="s">
        <v>203</v>
      </c>
      <c r="I103">
        <f>SUBTOTAL(101,Table2[2stdev%])</f>
        <v>8.8053732652750725</v>
      </c>
      <c r="K103" t="s">
        <v>209</v>
      </c>
    </row>
    <row r="107" spans="3:14" x14ac:dyDescent="0.25">
      <c r="F107" t="s">
        <v>204</v>
      </c>
      <c r="G107" t="s">
        <v>206</v>
      </c>
      <c r="H107" t="s">
        <v>207</v>
      </c>
      <c r="I107" t="s">
        <v>208</v>
      </c>
      <c r="K107">
        <v>1</v>
      </c>
    </row>
    <row r="108" spans="3:14" x14ac:dyDescent="0.25">
      <c r="F108">
        <v>9</v>
      </c>
      <c r="G108">
        <v>1888.3802333630306</v>
      </c>
      <c r="H108">
        <v>69.810100065557592</v>
      </c>
      <c r="I108">
        <f>((Table24[[#This Row],[std]]*2)/Table24[[#This Row],[Avg]])*100</f>
        <v>7.3936486764884481</v>
      </c>
    </row>
    <row r="109" spans="3:14" x14ac:dyDescent="0.25">
      <c r="C109" s="2"/>
      <c r="F109">
        <v>10</v>
      </c>
      <c r="G109">
        <v>1769.6016663240507</v>
      </c>
      <c r="H109">
        <v>47.529558409852584</v>
      </c>
      <c r="I109">
        <f>((Table24[[#This Row],[std]]*2)/Table24[[#This Row],[Avg]])*100</f>
        <v>5.3717804762904127</v>
      </c>
    </row>
    <row r="110" spans="3:14" x14ac:dyDescent="0.25">
      <c r="C110" s="2"/>
      <c r="F110">
        <v>11</v>
      </c>
      <c r="G110">
        <v>1776.1892079526663</v>
      </c>
      <c r="H110">
        <v>41.822555119970851</v>
      </c>
      <c r="I110">
        <f>((Table24[[#This Row],[std]]*2)/Table24[[#This Row],[Avg]])*100</f>
        <v>4.7092454939727775</v>
      </c>
    </row>
    <row r="111" spans="3:14" x14ac:dyDescent="0.25">
      <c r="C111" s="2"/>
      <c r="F111">
        <v>12</v>
      </c>
      <c r="G111">
        <v>1830.1630197966315</v>
      </c>
      <c r="H111">
        <v>61.997092009977344</v>
      </c>
      <c r="I111">
        <f>((Table24[[#This Row],[std]]*2)/Table24[[#This Row],[Avg]])*100</f>
        <v>6.7750349383484414</v>
      </c>
    </row>
    <row r="112" spans="3:14" x14ac:dyDescent="0.25">
      <c r="C112" s="2"/>
      <c r="F112">
        <v>13</v>
      </c>
      <c r="G112">
        <v>1873.091867130426</v>
      </c>
      <c r="H112">
        <v>91.340387345685002</v>
      </c>
      <c r="I112">
        <f>((Table24[[#This Row],[std]]*2)/Table24[[#This Row],[Avg]])*100</f>
        <v>9.7528998922640504</v>
      </c>
    </row>
    <row r="113" spans="3:9" x14ac:dyDescent="0.25">
      <c r="C113" s="2"/>
      <c r="F113">
        <v>14</v>
      </c>
      <c r="G113">
        <v>1784.8825731215475</v>
      </c>
      <c r="H113">
        <v>64.884421025961728</v>
      </c>
      <c r="I113">
        <f>((Table24[[#This Row],[std]]*2)/Table24[[#This Row],[Avg]])*100</f>
        <v>7.2704414288147365</v>
      </c>
    </row>
    <row r="114" spans="3:9" x14ac:dyDescent="0.25">
      <c r="C114" s="2"/>
      <c r="F114" t="s">
        <v>203</v>
      </c>
      <c r="I114">
        <f>SUBTOTAL(101,Table24[2stdev%])</f>
        <v>6.8788418176964781</v>
      </c>
    </row>
    <row r="115" spans="3:9" x14ac:dyDescent="0.25">
      <c r="C115" s="2"/>
    </row>
    <row r="116" spans="3:9" x14ac:dyDescent="0.25">
      <c r="C116" s="2"/>
    </row>
    <row r="117" spans="3:9" x14ac:dyDescent="0.25">
      <c r="C117" s="2"/>
    </row>
    <row r="118" spans="3:9" x14ac:dyDescent="0.25">
      <c r="C118" s="2"/>
    </row>
    <row r="119" spans="3:9" x14ac:dyDescent="0.25">
      <c r="C119" s="2"/>
    </row>
    <row r="120" spans="3:9" x14ac:dyDescent="0.25">
      <c r="C120" s="2"/>
    </row>
    <row r="121" spans="3:9" x14ac:dyDescent="0.25">
      <c r="C121" s="2"/>
    </row>
    <row r="122" spans="3:9" x14ac:dyDescent="0.25">
      <c r="C122" s="2"/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Gee</cp:lastModifiedBy>
  <dcterms:created xsi:type="dcterms:W3CDTF">2021-11-22T01:05:25Z</dcterms:created>
  <dcterms:modified xsi:type="dcterms:W3CDTF">2023-07-12T14:52:42Z</dcterms:modified>
</cp:coreProperties>
</file>