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temp_completed/"/>
    </mc:Choice>
  </mc:AlternateContent>
  <xr:revisionPtr revIDLastSave="19" documentId="11_2DE97EE6C267D4814CAB0FD04B5ED87656CC548C" xr6:coauthVersionLast="47" xr6:coauthVersionMax="47" xr10:uidLastSave="{8F0CA5FA-04B8-4057-9BAE-4E14A9C629E6}"/>
  <bookViews>
    <workbookView xWindow="-120" yWindow="-120" windowWidth="51840" windowHeight="212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4" i="1" l="1"/>
  <c r="V62" i="1"/>
  <c r="P2" i="1"/>
  <c r="P6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M64" i="1" l="1"/>
  <c r="M65" i="1" s="1"/>
</calcChain>
</file>

<file path=xl/sharedStrings.xml><?xml version="1.0" encoding="utf-8"?>
<sst xmlns="http://schemas.openxmlformats.org/spreadsheetml/2006/main" count="263" uniqueCount="204">
  <si>
    <t>form_id</t>
  </si>
  <si>
    <t>form_name</t>
  </si>
  <si>
    <t>form_status</t>
  </si>
  <si>
    <t>PCAT_Gee-pt/g-c3n4</t>
  </si>
  <si>
    <t>PCAT_Gee-T/M/W</t>
  </si>
  <si>
    <t>Acid Red 87 (1g/L)</t>
  </si>
  <si>
    <t>Water 1</t>
  </si>
  <si>
    <t>form_datetime</t>
  </si>
  <si>
    <t>sample_name</t>
  </si>
  <si>
    <t>Baratron_Avg</t>
  </si>
  <si>
    <t>calc_%_N2_Avg</t>
  </si>
  <si>
    <t>calc_%_H2_Avg</t>
  </si>
  <si>
    <t>calc_%_H2_2STD</t>
  </si>
  <si>
    <t>calc_%_H2_umol</t>
  </si>
  <si>
    <t>calc_%_H2_umol/h</t>
  </si>
  <si>
    <t>calc_%_O2_Avg</t>
  </si>
  <si>
    <t>calc_%_O2_2STD</t>
  </si>
  <si>
    <t>calc_%_O2_umol</t>
  </si>
  <si>
    <t>calc_%_O2_umol/h</t>
  </si>
  <si>
    <t>calc_%_Ar_Avg</t>
  </si>
  <si>
    <t>calc_%_CO2_Avg</t>
  </si>
  <si>
    <t>331949</t>
  </si>
  <si>
    <t>100122_JCG_4plate_delay_1</t>
  </si>
  <si>
    <t>Complete</t>
  </si>
  <si>
    <t>PlateAgilent 1_Vial1</t>
  </si>
  <si>
    <t>331950</t>
  </si>
  <si>
    <t>100122_JCG_4plate_delay_2</t>
  </si>
  <si>
    <t>PlateAgilent 1_Vial2</t>
  </si>
  <si>
    <t>331951</t>
  </si>
  <si>
    <t>100122_JCG_4plate_delay_3</t>
  </si>
  <si>
    <t>PlateAgilent 1_Vial3</t>
  </si>
  <si>
    <t>331952</t>
  </si>
  <si>
    <t>100122_JCG_4plate_delay_4</t>
  </si>
  <si>
    <t>PlateAgilent 1_Vial4</t>
  </si>
  <si>
    <t>331953</t>
  </si>
  <si>
    <t>100122_JCG_4plate_delay_5</t>
  </si>
  <si>
    <t>PlateAgilent 1_Vial5</t>
  </si>
  <si>
    <t>331954</t>
  </si>
  <si>
    <t>100122_JCG_4plate_delay_6</t>
  </si>
  <si>
    <t>PlateAgilent 1_Vial6</t>
  </si>
  <si>
    <t>331955</t>
  </si>
  <si>
    <t>100122_JCG_4plate_delay_7</t>
  </si>
  <si>
    <t>PlateAgilent 1_Vial7</t>
  </si>
  <si>
    <t>331956</t>
  </si>
  <si>
    <t>100122_JCG_4plate_delay_8</t>
  </si>
  <si>
    <t>PlateAgilent 1_Vial8</t>
  </si>
  <si>
    <t>331957</t>
  </si>
  <si>
    <t>100122_JCG_4plate_delay_9</t>
  </si>
  <si>
    <t>PlateAgilent 1_Vial9</t>
  </si>
  <si>
    <t>331958</t>
  </si>
  <si>
    <t>100122_JCG_4plate_delay_10</t>
  </si>
  <si>
    <t>PlateAgilent 1_Vial10</t>
  </si>
  <si>
    <t>331959</t>
  </si>
  <si>
    <t>100122_JCG_4plate_delay_11</t>
  </si>
  <si>
    <t>PlateAgilent 1_Vial11</t>
  </si>
  <si>
    <t>331960</t>
  </si>
  <si>
    <t>100122_JCG_4plate_delay_12</t>
  </si>
  <si>
    <t>PlateAgilent 1_Vial12</t>
  </si>
  <si>
    <t>331961</t>
  </si>
  <si>
    <t>100122_JCG_4plate_delay_13</t>
  </si>
  <si>
    <t>PlateAgilent 1_Vial13</t>
  </si>
  <si>
    <t>331962</t>
  </si>
  <si>
    <t>100122_JCG_4plate_delay_14</t>
  </si>
  <si>
    <t>PlateAgilent 1_Vial14</t>
  </si>
  <si>
    <t>331963</t>
  </si>
  <si>
    <t>100122_JCG_4plate_delay_15</t>
  </si>
  <si>
    <t>PlateAgilent 1_Vial15</t>
  </si>
  <si>
    <t>331964</t>
  </si>
  <si>
    <t>100122_JCG_4plate_delay_16</t>
  </si>
  <si>
    <t>PlateAgilent 2_Vial1</t>
  </si>
  <si>
    <t>331965</t>
  </si>
  <si>
    <t>100122_JCG_4plate_delay_17</t>
  </si>
  <si>
    <t>PlateAgilent 2_Vial2</t>
  </si>
  <si>
    <t>331966</t>
  </si>
  <si>
    <t>100122_JCG_4plate_delay_18</t>
  </si>
  <si>
    <t>PlateAgilent 2_Vial3</t>
  </si>
  <si>
    <t>331967</t>
  </si>
  <si>
    <t>100122_JCG_4plate_delay_19</t>
  </si>
  <si>
    <t>PlateAgilent 2_Vial4</t>
  </si>
  <si>
    <t>331968</t>
  </si>
  <si>
    <t>100122_JCG_4plate_delay_20</t>
  </si>
  <si>
    <t>PlateAgilent 2_Vial5</t>
  </si>
  <si>
    <t>331969</t>
  </si>
  <si>
    <t>100122_JCG_4plate_delay_21</t>
  </si>
  <si>
    <t>PlateAgilent 2_Vial6</t>
  </si>
  <si>
    <t>331970</t>
  </si>
  <si>
    <t>100122_JCG_4plate_delay_22</t>
  </si>
  <si>
    <t>PlateAgilent 2_Vial7</t>
  </si>
  <si>
    <t>331971</t>
  </si>
  <si>
    <t>100122_JCG_4plate_delay_23</t>
  </si>
  <si>
    <t>PlateAgilent 2_Vial8</t>
  </si>
  <si>
    <t>331972</t>
  </si>
  <si>
    <t>100122_JCG_4plate_delay_24</t>
  </si>
  <si>
    <t>PlateAgilent 2_Vial9</t>
  </si>
  <si>
    <t>331973</t>
  </si>
  <si>
    <t>100122_JCG_4plate_delay_25</t>
  </si>
  <si>
    <t>PlateAgilent 2_Vial10</t>
  </si>
  <si>
    <t>331974</t>
  </si>
  <si>
    <t>100122_JCG_4plate_delay_26</t>
  </si>
  <si>
    <t>PlateAgilent 2_Vial11</t>
  </si>
  <si>
    <t>331975</t>
  </si>
  <si>
    <t>100122_JCG_4plate_delay_27</t>
  </si>
  <si>
    <t>PlateAgilent 2_Vial12</t>
  </si>
  <si>
    <t>331976</t>
  </si>
  <si>
    <t>100122_JCG_4plate_delay_28</t>
  </si>
  <si>
    <t>PlateAgilent 2_Vial13</t>
  </si>
  <si>
    <t>331977</t>
  </si>
  <si>
    <t>100122_JCG_4plate_delay_29</t>
  </si>
  <si>
    <t>PlateAgilent 2_Vial14</t>
  </si>
  <si>
    <t>331978</t>
  </si>
  <si>
    <t>100122_JCG_4plate_delay_30</t>
  </si>
  <si>
    <t>PlateAgilent 2_Vial15</t>
  </si>
  <si>
    <t>331979</t>
  </si>
  <si>
    <t>100122_JCG_4plate_delay_31</t>
  </si>
  <si>
    <t>PlateAgilent 3_Vial1</t>
  </si>
  <si>
    <t>331980</t>
  </si>
  <si>
    <t>100122_JCG_4plate_delay_32</t>
  </si>
  <si>
    <t>PlateAgilent 3_Vial2</t>
  </si>
  <si>
    <t>331981</t>
  </si>
  <si>
    <t>100122_JCG_4plate_delay_33</t>
  </si>
  <si>
    <t>PlateAgilent 3_Vial3</t>
  </si>
  <si>
    <t>331982</t>
  </si>
  <si>
    <t>100122_JCG_4plate_delay_34</t>
  </si>
  <si>
    <t>PlateAgilent 3_Vial4</t>
  </si>
  <si>
    <t>331983</t>
  </si>
  <si>
    <t>100122_JCG_4plate_delay_35</t>
  </si>
  <si>
    <t>PlateAgilent 3_Vial5</t>
  </si>
  <si>
    <t>331984</t>
  </si>
  <si>
    <t>100122_JCG_4plate_delay_36</t>
  </si>
  <si>
    <t>PlateAgilent 3_Vial6</t>
  </si>
  <si>
    <t>331985</t>
  </si>
  <si>
    <t>100122_JCG_4plate_delay_37</t>
  </si>
  <si>
    <t>PlateAgilent 3_Vial7</t>
  </si>
  <si>
    <t>331986</t>
  </si>
  <si>
    <t>100122_JCG_4plate_delay_38</t>
  </si>
  <si>
    <t>PlateAgilent 3_Vial8</t>
  </si>
  <si>
    <t>331987</t>
  </si>
  <si>
    <t>100122_JCG_4plate_delay_39</t>
  </si>
  <si>
    <t>PlateAgilent 3_Vial9</t>
  </si>
  <si>
    <t>331988</t>
  </si>
  <si>
    <t>100122_JCG_4plate_delay_40</t>
  </si>
  <si>
    <t>PlateAgilent 3_Vial10</t>
  </si>
  <si>
    <t>331989</t>
  </si>
  <si>
    <t>100122_JCG_4plate_delay_41</t>
  </si>
  <si>
    <t>PlateAgilent 3_Vial11</t>
  </si>
  <si>
    <t>331990</t>
  </si>
  <si>
    <t>100122_JCG_4plate_delay_42</t>
  </si>
  <si>
    <t>PlateAgilent 3_Vial12</t>
  </si>
  <si>
    <t>331991</t>
  </si>
  <si>
    <t>100122_JCG_4plate_delay_43</t>
  </si>
  <si>
    <t>PlateAgilent 3_Vial13</t>
  </si>
  <si>
    <t>331992</t>
  </si>
  <si>
    <t>100122_JCG_4plate_delay_44</t>
  </si>
  <si>
    <t>PlateAgilent 3_Vial14</t>
  </si>
  <si>
    <t>331993</t>
  </si>
  <si>
    <t>100122_JCG_4plate_delay_45</t>
  </si>
  <si>
    <t>PlateAgilent 3_Vial15</t>
  </si>
  <si>
    <t>331994</t>
  </si>
  <si>
    <t>100122_JCG_4plate_delay_46</t>
  </si>
  <si>
    <t>PlateAgilent 4_Vial1</t>
  </si>
  <si>
    <t>331995</t>
  </si>
  <si>
    <t>100122_JCG_4plate_delay_47</t>
  </si>
  <si>
    <t>PlateAgilent 4_Vial2</t>
  </si>
  <si>
    <t>331996</t>
  </si>
  <si>
    <t>100122_JCG_4plate_delay_48</t>
  </si>
  <si>
    <t>PlateAgilent 4_Vial3</t>
  </si>
  <si>
    <t>331997</t>
  </si>
  <si>
    <t>100122_JCG_4plate_delay_49</t>
  </si>
  <si>
    <t>PlateAgilent 4_Vial4</t>
  </si>
  <si>
    <t>331998</t>
  </si>
  <si>
    <t>100122_JCG_4plate_delay_50</t>
  </si>
  <si>
    <t>PlateAgilent 4_Vial5</t>
  </si>
  <si>
    <t>331999</t>
  </si>
  <si>
    <t>100122_JCG_4plate_delay_51</t>
  </si>
  <si>
    <t>PlateAgilent 4_Vial6</t>
  </si>
  <si>
    <t>332000</t>
  </si>
  <si>
    <t>100122_JCG_4plate_delay_52</t>
  </si>
  <si>
    <t>PlateAgilent 4_Vial7</t>
  </si>
  <si>
    <t>332001</t>
  </si>
  <si>
    <t>100122_JCG_4plate_delay_53</t>
  </si>
  <si>
    <t>PlateAgilent 4_Vial8</t>
  </si>
  <si>
    <t>332002</t>
  </si>
  <si>
    <t>100122_JCG_4plate_delay_54</t>
  </si>
  <si>
    <t>PlateAgilent 4_Vial9</t>
  </si>
  <si>
    <t>332003</t>
  </si>
  <si>
    <t>100122_JCG_4plate_delay_55</t>
  </si>
  <si>
    <t>PlateAgilent 4_Vial10</t>
  </si>
  <si>
    <t>332004</t>
  </si>
  <si>
    <t>100122_JCG_4plate_delay_56</t>
  </si>
  <si>
    <t>PlateAgilent 4_Vial11</t>
  </si>
  <si>
    <t>332005</t>
  </si>
  <si>
    <t>100122_JCG_4plate_delay_57</t>
  </si>
  <si>
    <t>PlateAgilent 4_Vial12</t>
  </si>
  <si>
    <t>332006</t>
  </si>
  <si>
    <t>100122_JCG_4plate_delay_58</t>
  </si>
  <si>
    <t>PlateAgilent 4_Vial13</t>
  </si>
  <si>
    <t>332007</t>
  </si>
  <si>
    <t>100122_JCG_4plate_delay_59</t>
  </si>
  <si>
    <t>PlateAgilent 4_Vial14</t>
  </si>
  <si>
    <t>332008</t>
  </si>
  <si>
    <t>100122_JCG_4plate_delay_60</t>
  </si>
  <si>
    <t>PlateAgilent 4_Vial15</t>
  </si>
  <si>
    <t>h2 umol/hg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</si>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</sst>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831F8-9504-4784-98F9-897E08C09F01}" name="Table1" displayName="Table1" ref="A1:V62" totalsRowCount="1" headerRowDxfId="2" headerRowBorderDxfId="5" tableBorderDxfId="6">
  <autoFilter ref="A1:V61" xr:uid="{71A831F8-9504-4784-98F9-897E08C09F01}">
    <filterColumn colId="3">
      <customFilters>
        <customFilter operator="greaterThan" val="1E-3"/>
      </customFilters>
    </filterColumn>
    <filterColumn colId="5">
      <filters>
        <filter val="1"/>
      </filters>
    </filterColumn>
    <filterColumn colId="12">
      <customFilters>
        <customFilter operator="greaterThan" val="0.1"/>
      </customFilters>
    </filterColumn>
  </autoFilter>
  <tableColumns count="22">
    <tableColumn id="1" xr3:uid="{FFF28546-2293-493A-BE42-62FA2399BE23}" name="form_id" totalsRowLabel="Total" dataDxfId="4" totalsRowDxfId="0"/>
    <tableColumn id="2" xr3:uid="{822C4A94-CC86-4748-8DB3-A07E64F1297B}" name="form_name"/>
    <tableColumn id="3" xr3:uid="{8C1B1BEF-A777-488D-8AA6-E7032876859D}" name="form_status"/>
    <tableColumn id="4" xr3:uid="{F8FD98A9-1295-490F-A66E-0881F22500AB}" name="PCAT_Gee-pt/g-c3n4"/>
    <tableColumn id="5" xr3:uid="{0A52F5EB-B9A3-4B87-BB03-58660DC3A0EC}" name="PCAT_Gee-T/M/W"/>
    <tableColumn id="6" xr3:uid="{392D5962-352B-42BE-9D40-6471AEDD8298}" name="Acid Red 87 (1g/L)"/>
    <tableColumn id="7" xr3:uid="{C6C0CCA2-55D7-4EB4-B0D1-309F631D2CA6}" name="Water 1"/>
    <tableColumn id="8" xr3:uid="{87EA8277-1F7E-4099-81C1-D5556151132B}" name="form_datetime" dataDxfId="3"/>
    <tableColumn id="9" xr3:uid="{F5D291B1-A590-4337-A58C-14DF5D3C8E1E}" name="sample_name"/>
    <tableColumn id="10" xr3:uid="{2D6EFE01-201A-4E2E-BDC7-10BD4D1B4E28}" name="Baratron_Avg"/>
    <tableColumn id="11" xr3:uid="{F89DD76A-F25A-46AC-8BE1-941BCA54D2EF}" name="calc_%_N2_Avg"/>
    <tableColumn id="12" xr3:uid="{4D431BF8-379B-4EC8-AF02-BC02613D90AB}" name="calc_%_H2_Avg"/>
    <tableColumn id="13" xr3:uid="{F41B20A7-262D-42A4-A314-7F635F3F0015}" name="calc_%_H2_2STD"/>
    <tableColumn id="14" xr3:uid="{8C452644-A819-46EB-A69B-08BA1D37CE03}" name="calc_%_H2_umol"/>
    <tableColumn id="15" xr3:uid="{2489DE30-3EA2-4D44-9456-B95C07AD2DE3}" name="calc_%_H2_umol/h"/>
    <tableColumn id="22" xr3:uid="{6D411FB4-24FC-485C-A079-A511870FD158}" name="h2 umol/hg" totalsRowFunction="stdDev" dataDxfId="1">
      <calculatedColumnFormula>Table1[[#This Row],[calc_%_H2_umol/h]]/Table1[[#This Row],[PCAT_Gee-pt/g-c3n4]]</calculatedColumnFormula>
    </tableColumn>
    <tableColumn id="16" xr3:uid="{3E7623C6-518A-45C5-89A8-187733230A4F}" name="calc_%_O2_Avg"/>
    <tableColumn id="17" xr3:uid="{532FB021-F365-4425-970E-B4B4B44011BD}" name="calc_%_O2_2STD"/>
    <tableColumn id="18" xr3:uid="{D5EBB106-78DC-4CE6-A139-4533E1A3DC2A}" name="calc_%_O2_umol"/>
    <tableColumn id="19" xr3:uid="{D90A527E-A297-492F-98AD-13223745637A}" name="calc_%_O2_umol/h"/>
    <tableColumn id="20" xr3:uid="{8CB16780-30BE-4E6E-BB26-805A699366A6}" name="calc_%_Ar_Avg"/>
    <tableColumn id="21" xr3:uid="{36FF1B3E-9F48-44D3-BBFC-47F2735C2CFC}" name="calc_%_CO2_Avg" totalsRowFunction="su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5"/>
  <sheetViews>
    <sheetView tabSelected="1" workbookViewId="0">
      <selection activeCell="M35" sqref="M35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21.5703125" customWidth="1"/>
    <col min="5" max="5" width="19.7109375" customWidth="1"/>
    <col min="6" max="6" width="18.85546875" customWidth="1"/>
    <col min="7" max="7" width="10.140625" customWidth="1"/>
    <col min="8" max="8" width="16.5703125" customWidth="1"/>
    <col min="9" max="9" width="15.5703125" customWidth="1"/>
    <col min="10" max="10" width="15" customWidth="1"/>
    <col min="11" max="11" width="16.7109375" customWidth="1"/>
    <col min="12" max="12" width="16.5703125" customWidth="1"/>
    <col min="13" max="13" width="17.5703125" customWidth="1"/>
    <col min="14" max="14" width="17.85546875" customWidth="1"/>
    <col min="15" max="16" width="19.85546875" customWidth="1"/>
    <col min="17" max="17" width="16.7109375" customWidth="1"/>
    <col min="18" max="18" width="17.7109375" customWidth="1"/>
    <col min="19" max="19" width="18" customWidth="1"/>
    <col min="20" max="20" width="20" customWidth="1"/>
    <col min="21" max="21" width="16.28515625" customWidth="1"/>
    <col min="22" max="22" width="17.85546875" customWidth="1"/>
  </cols>
  <sheetData>
    <row r="1" spans="1:22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202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</row>
    <row r="2" spans="1:22" x14ac:dyDescent="0.25">
      <c r="A2" s="2" t="s">
        <v>21</v>
      </c>
      <c r="B2" t="s">
        <v>22</v>
      </c>
      <c r="C2" t="s">
        <v>23</v>
      </c>
      <c r="D2">
        <v>5.0899999999999999E-3</v>
      </c>
      <c r="E2">
        <v>4</v>
      </c>
      <c r="F2">
        <v>1</v>
      </c>
      <c r="G2">
        <v>0</v>
      </c>
      <c r="H2" s="1">
        <v>44571.996805555558</v>
      </c>
      <c r="I2" t="s">
        <v>24</v>
      </c>
      <c r="J2">
        <v>1.07362</v>
      </c>
      <c r="K2">
        <v>81.326032161216148</v>
      </c>
      <c r="L2">
        <v>15.527882038351169</v>
      </c>
      <c r="M2">
        <v>0.60407188121933608</v>
      </c>
      <c r="N2">
        <v>42.323009756856678</v>
      </c>
      <c r="O2">
        <v>10.580752439214169</v>
      </c>
      <c r="P2">
        <f>Table1[[#This Row],[calc_%_H2_umol/h]]/Table1[[#This Row],[PCAT_Gee-pt/g-c3n4]]</f>
        <v>2078.7332886471845</v>
      </c>
      <c r="Q2">
        <v>2.100734214037784</v>
      </c>
      <c r="R2">
        <v>0.15775298348227221</v>
      </c>
      <c r="S2">
        <v>5.7257901893956316</v>
      </c>
      <c r="T2">
        <v>1.4314475473489079</v>
      </c>
      <c r="U2">
        <v>6.8134259090166766E-2</v>
      </c>
      <c r="V2">
        <v>0.97721732730473354</v>
      </c>
    </row>
    <row r="3" spans="1:22" x14ac:dyDescent="0.25">
      <c r="A3" s="2" t="s">
        <v>25</v>
      </c>
      <c r="B3" t="s">
        <v>26</v>
      </c>
      <c r="C3" t="s">
        <v>23</v>
      </c>
      <c r="D3">
        <v>5.0899999999999999E-3</v>
      </c>
      <c r="E3">
        <v>4</v>
      </c>
      <c r="F3">
        <v>1</v>
      </c>
      <c r="G3">
        <v>0</v>
      </c>
      <c r="H3" s="1">
        <v>44572.00980324074</v>
      </c>
      <c r="I3" t="s">
        <v>27</v>
      </c>
      <c r="J3">
        <v>1.07362</v>
      </c>
      <c r="K3">
        <v>81.599464074148983</v>
      </c>
      <c r="L3">
        <v>15.33116900195488</v>
      </c>
      <c r="M3">
        <v>0.58373856223590348</v>
      </c>
      <c r="N3">
        <v>41.786845987828897</v>
      </c>
      <c r="O3">
        <v>10.44671149695723</v>
      </c>
      <c r="P3">
        <f>Table1[[#This Row],[calc_%_H2_umol/h]]/Table1[[#This Row],[PCAT_Gee-pt/g-c3n4]]</f>
        <v>2052.3991153157622</v>
      </c>
      <c r="Q3">
        <v>2.0619443822620731</v>
      </c>
      <c r="R3">
        <v>0.14384949025949131</v>
      </c>
      <c r="S3">
        <v>5.6200640881375516</v>
      </c>
      <c r="T3">
        <v>1.4050160220343879</v>
      </c>
      <c r="U3">
        <v>6.7719510169694797E-2</v>
      </c>
      <c r="V3">
        <v>0.93970303146435907</v>
      </c>
    </row>
    <row r="4" spans="1:22" x14ac:dyDescent="0.25">
      <c r="A4" s="2" t="s">
        <v>28</v>
      </c>
      <c r="B4" t="s">
        <v>29</v>
      </c>
      <c r="C4" t="s">
        <v>23</v>
      </c>
      <c r="D4">
        <v>5.0800000000000003E-3</v>
      </c>
      <c r="E4">
        <v>4</v>
      </c>
      <c r="F4">
        <v>1</v>
      </c>
      <c r="G4">
        <v>0</v>
      </c>
      <c r="H4" s="1">
        <v>44572.022777777784</v>
      </c>
      <c r="I4" t="s">
        <v>30</v>
      </c>
      <c r="J4">
        <v>1.04295</v>
      </c>
      <c r="K4">
        <v>81.707345693966516</v>
      </c>
      <c r="L4">
        <v>15.397532643897391</v>
      </c>
      <c r="M4">
        <v>0.57533036135104354</v>
      </c>
      <c r="N4">
        <v>41.967727646930683</v>
      </c>
      <c r="O4">
        <v>10.491931911732671</v>
      </c>
      <c r="P4">
        <f>Table1[[#This Row],[calc_%_H2_umol/h]]/Table1[[#This Row],[PCAT_Gee-pt/g-c3n4]]</f>
        <v>2065.3409275064309</v>
      </c>
      <c r="Q4">
        <v>1.950811800429457</v>
      </c>
      <c r="R4">
        <v>0.14375502937219531</v>
      </c>
      <c r="S4">
        <v>5.3171595881168958</v>
      </c>
      <c r="T4">
        <v>1.329289897029224</v>
      </c>
      <c r="U4">
        <v>6.4616134003757528E-2</v>
      </c>
      <c r="V4">
        <v>0.87969372770287091</v>
      </c>
    </row>
    <row r="5" spans="1:22" x14ac:dyDescent="0.25">
      <c r="A5" s="2" t="s">
        <v>31</v>
      </c>
      <c r="B5" t="s">
        <v>32</v>
      </c>
      <c r="C5" t="s">
        <v>23</v>
      </c>
      <c r="D5">
        <v>4.9699999999999996E-3</v>
      </c>
      <c r="E5">
        <v>4</v>
      </c>
      <c r="F5">
        <v>1</v>
      </c>
      <c r="G5">
        <v>0</v>
      </c>
      <c r="H5" s="1">
        <v>44572.035879629628</v>
      </c>
      <c r="I5" t="s">
        <v>33</v>
      </c>
      <c r="J5">
        <v>1.0624499999999999</v>
      </c>
      <c r="K5">
        <v>81.636552981898546</v>
      </c>
      <c r="L5">
        <v>15.34916952662182</v>
      </c>
      <c r="M5">
        <v>0.54700908296115058</v>
      </c>
      <c r="N5">
        <v>41.8359084664867</v>
      </c>
      <c r="O5">
        <v>10.45897711662167</v>
      </c>
      <c r="P5">
        <f>Table1[[#This Row],[calc_%_H2_umol/h]]/Table1[[#This Row],[PCAT_Gee-pt/g-c3n4]]</f>
        <v>2104.4219550546622</v>
      </c>
      <c r="Q5">
        <v>2.077959713055757</v>
      </c>
      <c r="R5">
        <v>0.15016184750051459</v>
      </c>
      <c r="S5">
        <v>5.6637156949546492</v>
      </c>
      <c r="T5">
        <v>1.4159289237386621</v>
      </c>
      <c r="U5">
        <v>6.2811750211698547E-2</v>
      </c>
      <c r="V5">
        <v>0.87350602821218182</v>
      </c>
    </row>
    <row r="6" spans="1:22" x14ac:dyDescent="0.25">
      <c r="A6" s="2" t="s">
        <v>34</v>
      </c>
      <c r="B6" t="s">
        <v>35</v>
      </c>
      <c r="C6" t="s">
        <v>23</v>
      </c>
      <c r="D6">
        <v>4.96E-3</v>
      </c>
      <c r="E6">
        <v>4</v>
      </c>
      <c r="F6">
        <v>1</v>
      </c>
      <c r="G6">
        <v>0</v>
      </c>
      <c r="H6" s="1">
        <v>44572.04891203704</v>
      </c>
      <c r="I6" t="s">
        <v>36</v>
      </c>
      <c r="J6">
        <v>1.0289999999999999</v>
      </c>
      <c r="K6">
        <v>82.167926052433131</v>
      </c>
      <c r="L6">
        <v>15.15360191216423</v>
      </c>
      <c r="M6">
        <v>0.5062572408125493</v>
      </c>
      <c r="N6">
        <v>41.302866675315769</v>
      </c>
      <c r="O6">
        <v>10.325716668828941</v>
      </c>
      <c r="P6">
        <f>Table1[[#This Row],[calc_%_H2_umol/h]]/Table1[[#This Row],[PCAT_Gee-pt/g-c3n4]]</f>
        <v>2081.7977154897058</v>
      </c>
      <c r="Q6">
        <v>1.8046762084227701</v>
      </c>
      <c r="R6">
        <v>0.13657836935891429</v>
      </c>
      <c r="S6">
        <v>4.9188504000996627</v>
      </c>
      <c r="T6">
        <v>1.2297126000249159</v>
      </c>
      <c r="U6">
        <v>5.9473593236384827E-2</v>
      </c>
      <c r="V6">
        <v>0.814322233743491</v>
      </c>
    </row>
    <row r="7" spans="1:22" x14ac:dyDescent="0.25">
      <c r="A7" s="2" t="s">
        <v>37</v>
      </c>
      <c r="B7" t="s">
        <v>38</v>
      </c>
      <c r="C7" t="s">
        <v>23</v>
      </c>
      <c r="D7">
        <v>5.0099999999999997E-3</v>
      </c>
      <c r="E7">
        <v>4</v>
      </c>
      <c r="F7">
        <v>1</v>
      </c>
      <c r="G7">
        <v>0</v>
      </c>
      <c r="H7" s="1">
        <v>44572.062025462961</v>
      </c>
      <c r="I7" t="s">
        <v>39</v>
      </c>
      <c r="J7">
        <v>1.04295</v>
      </c>
      <c r="K7">
        <v>81.875205547501778</v>
      </c>
      <c r="L7">
        <v>15.491098730602239</v>
      </c>
      <c r="M7">
        <v>0.51161368507829763</v>
      </c>
      <c r="N7">
        <v>42.222752665200368</v>
      </c>
      <c r="O7">
        <v>10.55568816630009</v>
      </c>
      <c r="P7">
        <f>Table1[[#This Row],[calc_%_H2_umol/h]]/Table1[[#This Row],[PCAT_Gee-pt/g-c3n4]]</f>
        <v>2106.9237856886407</v>
      </c>
      <c r="Q7">
        <v>1.771968576539277</v>
      </c>
      <c r="R7">
        <v>0.13760634598357041</v>
      </c>
      <c r="S7">
        <v>4.8297020268759496</v>
      </c>
      <c r="T7">
        <v>1.207425506718987</v>
      </c>
      <c r="U7">
        <v>5.8386301875946137E-2</v>
      </c>
      <c r="V7">
        <v>0.80334084348075452</v>
      </c>
    </row>
    <row r="8" spans="1:22" x14ac:dyDescent="0.25">
      <c r="A8" s="2" t="s">
        <v>40</v>
      </c>
      <c r="B8" t="s">
        <v>41</v>
      </c>
      <c r="C8" t="s">
        <v>23</v>
      </c>
      <c r="D8">
        <v>4.8900000000000002E-3</v>
      </c>
      <c r="E8">
        <v>4</v>
      </c>
      <c r="F8">
        <v>1</v>
      </c>
      <c r="G8">
        <v>0</v>
      </c>
      <c r="H8" s="1">
        <v>44572.075127314813</v>
      </c>
      <c r="I8" t="s">
        <v>42</v>
      </c>
      <c r="J8">
        <v>1.00387</v>
      </c>
      <c r="K8">
        <v>82.441923371258213</v>
      </c>
      <c r="L8">
        <v>15.00736082331411</v>
      </c>
      <c r="M8">
        <v>0.50748044535768233</v>
      </c>
      <c r="N8">
        <v>40.904269943644927</v>
      </c>
      <c r="O8">
        <v>10.22606748591123</v>
      </c>
      <c r="P8">
        <f>Table1[[#This Row],[calc_%_H2_umol/h]]/Table1[[#This Row],[PCAT_Gee-pt/g-c3n4]]</f>
        <v>2091.2203447671227</v>
      </c>
      <c r="Q8">
        <v>1.7175982779567911</v>
      </c>
      <c r="R8">
        <v>0.13300879463706911</v>
      </c>
      <c r="S8">
        <v>4.6815095900898873</v>
      </c>
      <c r="T8">
        <v>1.1703773975224721</v>
      </c>
      <c r="U8">
        <v>5.6491158412816288E-2</v>
      </c>
      <c r="V8">
        <v>0.77662636905806837</v>
      </c>
    </row>
    <row r="9" spans="1:22" x14ac:dyDescent="0.25">
      <c r="A9" s="2" t="s">
        <v>43</v>
      </c>
      <c r="B9" t="s">
        <v>44</v>
      </c>
      <c r="C9" t="s">
        <v>23</v>
      </c>
      <c r="D9">
        <v>5.0400000000000002E-3</v>
      </c>
      <c r="E9">
        <v>4</v>
      </c>
      <c r="F9">
        <v>1</v>
      </c>
      <c r="G9">
        <v>0</v>
      </c>
      <c r="H9" s="1">
        <v>44572.088310185187</v>
      </c>
      <c r="I9" t="s">
        <v>45</v>
      </c>
      <c r="J9">
        <v>1.0485</v>
      </c>
      <c r="K9">
        <v>82.304321783429543</v>
      </c>
      <c r="L9">
        <v>15.12602148637259</v>
      </c>
      <c r="M9">
        <v>0.51171183315866375</v>
      </c>
      <c r="N9">
        <v>41.22769308583365</v>
      </c>
      <c r="O9">
        <v>10.306923271458411</v>
      </c>
      <c r="P9">
        <f>Table1[[#This Row],[calc_%_H2_umol/h]]/Table1[[#This Row],[PCAT_Gee-pt/g-c3n4]]</f>
        <v>2045.0244586227004</v>
      </c>
      <c r="Q9">
        <v>1.7316983808028159</v>
      </c>
      <c r="R9">
        <v>0.13446075012546729</v>
      </c>
      <c r="S9">
        <v>4.7199410251594687</v>
      </c>
      <c r="T9">
        <v>1.1799852562898669</v>
      </c>
      <c r="U9">
        <v>5.5438700741292382E-2</v>
      </c>
      <c r="V9">
        <v>0.78251964865376211</v>
      </c>
    </row>
    <row r="10" spans="1:22" hidden="1" x14ac:dyDescent="0.25">
      <c r="A10" s="2" t="s">
        <v>46</v>
      </c>
      <c r="B10" t="s">
        <v>47</v>
      </c>
      <c r="C10" t="s">
        <v>23</v>
      </c>
      <c r="D10">
        <v>-5.9810000000000002E-2</v>
      </c>
      <c r="E10">
        <v>4</v>
      </c>
      <c r="F10">
        <v>1</v>
      </c>
      <c r="G10">
        <v>0</v>
      </c>
      <c r="H10" s="1">
        <v>44572.101851851847</v>
      </c>
      <c r="I10" t="s">
        <v>48</v>
      </c>
      <c r="J10">
        <v>0.88117699999999999</v>
      </c>
      <c r="K10">
        <v>96.74087170665257</v>
      </c>
      <c r="L10">
        <v>0.31510460924531869</v>
      </c>
      <c r="M10">
        <v>5.0617333677690779E-3</v>
      </c>
      <c r="N10">
        <v>0.85885347522489541</v>
      </c>
      <c r="O10">
        <v>0.21471336880622391</v>
      </c>
      <c r="P10">
        <f>Table1[[#This Row],[calc_%_H2_umol/h]]/Table1[[#This Row],[PCAT_Gee-pt/g-c3n4]]</f>
        <v>-3.589924240197691</v>
      </c>
      <c r="Q10">
        <v>2.0022936471698292</v>
      </c>
      <c r="R10">
        <v>0.12967758585663891</v>
      </c>
      <c r="S10">
        <v>5.4574792206664187</v>
      </c>
      <c r="T10">
        <v>1.3643698051666051</v>
      </c>
      <c r="U10">
        <v>6.347324963289927E-2</v>
      </c>
      <c r="V10">
        <v>0.87825678729936785</v>
      </c>
    </row>
    <row r="11" spans="1:22" hidden="1" x14ac:dyDescent="0.25">
      <c r="A11" s="2" t="s">
        <v>49</v>
      </c>
      <c r="B11" t="s">
        <v>50</v>
      </c>
      <c r="C11" t="s">
        <v>23</v>
      </c>
      <c r="D11">
        <v>0</v>
      </c>
      <c r="E11">
        <v>0</v>
      </c>
      <c r="F11">
        <v>0</v>
      </c>
      <c r="G11">
        <v>0</v>
      </c>
      <c r="H11" s="1">
        <v>44572.11582175926</v>
      </c>
      <c r="I11" t="s">
        <v>51</v>
      </c>
      <c r="J11">
        <v>1.0485</v>
      </c>
      <c r="K11">
        <v>99.726764667045501</v>
      </c>
      <c r="L11">
        <v>3.853218256445002E-2</v>
      </c>
      <c r="M11">
        <v>3.8226141820149303E-4</v>
      </c>
      <c r="N11">
        <v>0.1050238490091832</v>
      </c>
      <c r="O11">
        <v>2.62559622522958E-2</v>
      </c>
      <c r="P11" t="e">
        <f>Table1[[#This Row],[calc_%_H2_umol/h]]/Table1[[#This Row],[PCAT_Gee-pt/g-c3n4]]</f>
        <v>#DIV/0!</v>
      </c>
      <c r="Q11">
        <v>0.21426751336522029</v>
      </c>
      <c r="R11">
        <v>3.1025996227978771E-2</v>
      </c>
      <c r="S11">
        <v>0.58401049391901305</v>
      </c>
      <c r="T11">
        <v>0.14600262347975329</v>
      </c>
      <c r="U11">
        <v>1.532797520711246E-2</v>
      </c>
      <c r="V11">
        <v>5.1076618177091576E-3</v>
      </c>
    </row>
    <row r="12" spans="1:22" hidden="1" x14ac:dyDescent="0.25">
      <c r="A12" s="2" t="s">
        <v>52</v>
      </c>
      <c r="B12" t="s">
        <v>53</v>
      </c>
      <c r="C12" t="s">
        <v>23</v>
      </c>
      <c r="D12">
        <v>0</v>
      </c>
      <c r="E12">
        <v>0</v>
      </c>
      <c r="F12">
        <v>0</v>
      </c>
      <c r="G12">
        <v>0</v>
      </c>
      <c r="H12" s="1">
        <v>44572.130324074067</v>
      </c>
      <c r="I12" t="s">
        <v>54</v>
      </c>
      <c r="J12">
        <v>1.04295</v>
      </c>
      <c r="K12">
        <v>99.812327172668745</v>
      </c>
      <c r="L12">
        <v>3.0960662149293671E-2</v>
      </c>
      <c r="M12">
        <v>2.1079261833518829E-4</v>
      </c>
      <c r="N12">
        <v>8.4386808386808107E-2</v>
      </c>
      <c r="O12">
        <v>2.109670209670203E-2</v>
      </c>
      <c r="P12" t="e">
        <f>Table1[[#This Row],[calc_%_H2_umol/h]]/Table1[[#This Row],[PCAT_Gee-pt/g-c3n4]]</f>
        <v>#DIV/0!</v>
      </c>
      <c r="Q12">
        <v>0.13825291702110351</v>
      </c>
      <c r="R12">
        <v>2.128323369510492E-2</v>
      </c>
      <c r="S12">
        <v>0.37682406019999498</v>
      </c>
      <c r="T12">
        <v>9.4206015049998745E-2</v>
      </c>
      <c r="U12">
        <v>1.510246520203895E-2</v>
      </c>
      <c r="V12">
        <v>3.35678295882647E-3</v>
      </c>
    </row>
    <row r="13" spans="1:22" x14ac:dyDescent="0.25">
      <c r="A13" s="2" t="s">
        <v>55</v>
      </c>
      <c r="B13" t="s">
        <v>56</v>
      </c>
      <c r="C13" t="s">
        <v>23</v>
      </c>
      <c r="D13">
        <v>5.1399999999999996E-3</v>
      </c>
      <c r="E13">
        <v>4</v>
      </c>
      <c r="F13">
        <v>1</v>
      </c>
      <c r="G13">
        <v>0</v>
      </c>
      <c r="H13" s="1">
        <v>44572.143865740742</v>
      </c>
      <c r="I13" t="s">
        <v>57</v>
      </c>
      <c r="J13">
        <v>1.01505</v>
      </c>
      <c r="K13">
        <v>82.771433118366929</v>
      </c>
      <c r="L13">
        <v>14.92760708214648</v>
      </c>
      <c r="M13">
        <v>0.51611018748603543</v>
      </c>
      <c r="N13">
        <v>40.686892045149392</v>
      </c>
      <c r="O13">
        <v>10.17172301128735</v>
      </c>
      <c r="P13">
        <f>Table1[[#This Row],[calc_%_H2_umol/h]]/Table1[[#This Row],[PCAT_Gee-pt/g-c3n4]]</f>
        <v>1978.9344379936479</v>
      </c>
      <c r="Q13">
        <v>1.520274506967727</v>
      </c>
      <c r="R13">
        <v>0.13242170727259769</v>
      </c>
      <c r="S13">
        <v>4.1436811944204983</v>
      </c>
      <c r="T13">
        <v>1.035920298605125</v>
      </c>
      <c r="U13">
        <v>5.4596172367947469E-2</v>
      </c>
      <c r="V13">
        <v>0.72608912015092719</v>
      </c>
    </row>
    <row r="14" spans="1:22" x14ac:dyDescent="0.25">
      <c r="A14" s="2" t="s">
        <v>58</v>
      </c>
      <c r="B14" t="s">
        <v>59</v>
      </c>
      <c r="C14" t="s">
        <v>23</v>
      </c>
      <c r="D14">
        <v>4.8999999999999998E-3</v>
      </c>
      <c r="E14">
        <v>4</v>
      </c>
      <c r="F14">
        <v>1</v>
      </c>
      <c r="G14">
        <v>0</v>
      </c>
      <c r="H14" s="1">
        <v>44572.157118055547</v>
      </c>
      <c r="I14" t="s">
        <v>60</v>
      </c>
      <c r="J14">
        <v>1.0233699999999999</v>
      </c>
      <c r="K14">
        <v>82.831819981567833</v>
      </c>
      <c r="L14">
        <v>14.79666307944658</v>
      </c>
      <c r="M14">
        <v>0.48330770900882469</v>
      </c>
      <c r="N14">
        <v>40.329989262774951</v>
      </c>
      <c r="O14">
        <v>10.08249731569374</v>
      </c>
      <c r="P14">
        <f>Table1[[#This Row],[calc_%_H2_umol/h]]/Table1[[#This Row],[PCAT_Gee-pt/g-c3n4]]</f>
        <v>2057.6525134068856</v>
      </c>
      <c r="Q14">
        <v>1.592347743264789</v>
      </c>
      <c r="R14">
        <v>0.12906355858153989</v>
      </c>
      <c r="S14">
        <v>4.340125002756686</v>
      </c>
      <c r="T14">
        <v>1.0850312506891719</v>
      </c>
      <c r="U14">
        <v>5.4168993639334542E-2</v>
      </c>
      <c r="V14">
        <v>0.72500020208147409</v>
      </c>
    </row>
    <row r="15" spans="1:22" hidden="1" x14ac:dyDescent="0.25">
      <c r="A15" s="2" t="s">
        <v>61</v>
      </c>
      <c r="B15" t="s">
        <v>62</v>
      </c>
      <c r="C15" t="s">
        <v>23</v>
      </c>
      <c r="D15">
        <v>4.8199999999999996E-3</v>
      </c>
      <c r="E15">
        <v>4</v>
      </c>
      <c r="F15">
        <v>0</v>
      </c>
      <c r="G15">
        <v>1</v>
      </c>
      <c r="H15" s="1">
        <v>44572.170682870368</v>
      </c>
      <c r="I15" t="s">
        <v>63</v>
      </c>
      <c r="J15">
        <v>0.900752</v>
      </c>
      <c r="K15">
        <v>94.390088195620166</v>
      </c>
      <c r="L15">
        <v>2.9012326682944369</v>
      </c>
      <c r="M15">
        <v>4.6227507179295239E-2</v>
      </c>
      <c r="N15">
        <v>7.9076398329063542</v>
      </c>
      <c r="O15">
        <v>1.976909958226589</v>
      </c>
      <c r="P15">
        <f>Table1[[#This Row],[calc_%_H2_umol/h]]/Table1[[#This Row],[PCAT_Gee-pt/g-c3n4]]</f>
        <v>410.14729423788157</v>
      </c>
      <c r="Q15">
        <v>1.8396839151977029</v>
      </c>
      <c r="R15">
        <v>0.1270806687199422</v>
      </c>
      <c r="S15">
        <v>5.0142678892164207</v>
      </c>
      <c r="T15">
        <v>1.253566972304105</v>
      </c>
      <c r="U15">
        <v>5.8984630922070062E-2</v>
      </c>
      <c r="V15">
        <v>0.81001058996563269</v>
      </c>
    </row>
    <row r="16" spans="1:22" hidden="1" x14ac:dyDescent="0.25">
      <c r="A16" s="2" t="s">
        <v>64</v>
      </c>
      <c r="B16" t="s">
        <v>65</v>
      </c>
      <c r="C16" t="s">
        <v>23</v>
      </c>
      <c r="D16">
        <v>5.1399999999999996E-3</v>
      </c>
      <c r="E16">
        <v>4</v>
      </c>
      <c r="F16">
        <v>0</v>
      </c>
      <c r="G16">
        <v>1</v>
      </c>
      <c r="H16" s="1">
        <v>44572.184189814812</v>
      </c>
      <c r="I16" t="s">
        <v>66</v>
      </c>
      <c r="J16">
        <v>0.911852</v>
      </c>
      <c r="K16">
        <v>94.497621695080028</v>
      </c>
      <c r="L16">
        <v>2.679080399758937</v>
      </c>
      <c r="M16">
        <v>4.836743824646253E-2</v>
      </c>
      <c r="N16">
        <v>7.3021385413899607</v>
      </c>
      <c r="O16">
        <v>1.8255346353474899</v>
      </c>
      <c r="P16">
        <f>Table1[[#This Row],[calc_%_H2_umol/h]]/Table1[[#This Row],[PCAT_Gee-pt/g-c3n4]]</f>
        <v>355.16238041779962</v>
      </c>
      <c r="Q16">
        <v>1.928285766507698</v>
      </c>
      <c r="R16">
        <v>0.1228406727259136</v>
      </c>
      <c r="S16">
        <v>5.25576231892724</v>
      </c>
      <c r="T16">
        <v>1.31394057973181</v>
      </c>
      <c r="U16">
        <v>5.9500828917401591E-2</v>
      </c>
      <c r="V16">
        <v>0.83551130973592458</v>
      </c>
    </row>
    <row r="17" spans="1:22" x14ac:dyDescent="0.25">
      <c r="A17" s="2" t="s">
        <v>67</v>
      </c>
      <c r="B17" t="s">
        <v>68</v>
      </c>
      <c r="C17" t="s">
        <v>23</v>
      </c>
      <c r="D17">
        <v>4.8700000000000002E-3</v>
      </c>
      <c r="E17">
        <v>4</v>
      </c>
      <c r="F17">
        <v>1</v>
      </c>
      <c r="G17">
        <v>0</v>
      </c>
      <c r="H17" s="1">
        <v>44572.339386574073</v>
      </c>
      <c r="I17" t="s">
        <v>69</v>
      </c>
      <c r="J17">
        <v>1.0345500000000001</v>
      </c>
      <c r="K17">
        <v>82.339682773599179</v>
      </c>
      <c r="L17">
        <v>14.545814165822801</v>
      </c>
      <c r="M17">
        <v>0.55017014985283041</v>
      </c>
      <c r="N17">
        <v>39.646271999044153</v>
      </c>
      <c r="O17">
        <v>9.9115679997610364</v>
      </c>
      <c r="P17">
        <f>Table1[[#This Row],[calc_%_H2_umol/h]]/Table1[[#This Row],[PCAT_Gee-pt/g-c3n4]]</f>
        <v>2035.2295687394324</v>
      </c>
      <c r="Q17">
        <v>2.0780779778797571</v>
      </c>
      <c r="R17">
        <v>0.15395306867219991</v>
      </c>
      <c r="S17">
        <v>5.6640380391924321</v>
      </c>
      <c r="T17">
        <v>1.416009509798108</v>
      </c>
      <c r="U17">
        <v>6.9063246821790089E-2</v>
      </c>
      <c r="V17">
        <v>0.96736183587648572</v>
      </c>
    </row>
    <row r="18" spans="1:22" x14ac:dyDescent="0.25">
      <c r="A18" s="2" t="s">
        <v>70</v>
      </c>
      <c r="B18" t="s">
        <v>71</v>
      </c>
      <c r="C18" t="s">
        <v>23</v>
      </c>
      <c r="D18">
        <v>4.8999999999999998E-3</v>
      </c>
      <c r="E18">
        <v>4</v>
      </c>
      <c r="F18">
        <v>1</v>
      </c>
      <c r="G18">
        <v>0</v>
      </c>
      <c r="H18" s="1">
        <v>44572.352361111109</v>
      </c>
      <c r="I18" t="s">
        <v>72</v>
      </c>
      <c r="J18">
        <v>1.04295</v>
      </c>
      <c r="K18">
        <v>82.508907644695498</v>
      </c>
      <c r="L18">
        <v>14.456088021628981</v>
      </c>
      <c r="M18">
        <v>0.5500412267220095</v>
      </c>
      <c r="N18">
        <v>39.401713181120293</v>
      </c>
      <c r="O18">
        <v>9.8504282952800715</v>
      </c>
      <c r="P18">
        <f>Table1[[#This Row],[calc_%_H2_umol/h]]/Table1[[#This Row],[PCAT_Gee-pt/g-c3n4]]</f>
        <v>2010.2914888326677</v>
      </c>
      <c r="Q18">
        <v>2.0339331061890991</v>
      </c>
      <c r="R18">
        <v>0.14627757149464349</v>
      </c>
      <c r="S18">
        <v>5.5437161671776636</v>
      </c>
      <c r="T18">
        <v>1.3859290417944159</v>
      </c>
      <c r="U18">
        <v>7.1837658004510155E-2</v>
      </c>
      <c r="V18">
        <v>0.92923356948191793</v>
      </c>
    </row>
    <row r="19" spans="1:22" x14ac:dyDescent="0.25">
      <c r="A19" s="2" t="s">
        <v>73</v>
      </c>
      <c r="B19" t="s">
        <v>74</v>
      </c>
      <c r="C19" t="s">
        <v>23</v>
      </c>
      <c r="D19">
        <v>4.96E-3</v>
      </c>
      <c r="E19">
        <v>4</v>
      </c>
      <c r="F19">
        <v>1</v>
      </c>
      <c r="G19">
        <v>0</v>
      </c>
      <c r="H19" s="1">
        <v>44572.365324074082</v>
      </c>
      <c r="I19" t="s">
        <v>75</v>
      </c>
      <c r="J19">
        <v>1.0179</v>
      </c>
      <c r="K19">
        <v>82.574362391811434</v>
      </c>
      <c r="L19">
        <v>14.45976553057236</v>
      </c>
      <c r="M19">
        <v>0.51043850019385162</v>
      </c>
      <c r="N19">
        <v>39.411736650290607</v>
      </c>
      <c r="O19">
        <v>9.8529341625726534</v>
      </c>
      <c r="P19">
        <f>Table1[[#This Row],[calc_%_H2_umol/h]]/Table1[[#This Row],[PCAT_Gee-pt/g-c3n4]]</f>
        <v>1986.4786618090027</v>
      </c>
      <c r="Q19">
        <v>2.011992558535141</v>
      </c>
      <c r="R19">
        <v>0.14494155037361739</v>
      </c>
      <c r="S19">
        <v>5.4839147074463392</v>
      </c>
      <c r="T19">
        <v>1.370978676861585</v>
      </c>
      <c r="U19">
        <v>6.9585072222908939E-2</v>
      </c>
      <c r="V19">
        <v>0.88429444685816316</v>
      </c>
    </row>
    <row r="20" spans="1:22" x14ac:dyDescent="0.25">
      <c r="A20" s="2" t="s">
        <v>76</v>
      </c>
      <c r="B20" t="s">
        <v>77</v>
      </c>
      <c r="C20" t="s">
        <v>23</v>
      </c>
      <c r="D20">
        <v>5.1000000000000004E-3</v>
      </c>
      <c r="E20">
        <v>4</v>
      </c>
      <c r="F20">
        <v>1</v>
      </c>
      <c r="G20">
        <v>0</v>
      </c>
      <c r="H20" s="1">
        <v>44572.378379629627</v>
      </c>
      <c r="I20" t="s">
        <v>78</v>
      </c>
      <c r="J20">
        <v>1.0179</v>
      </c>
      <c r="K20">
        <v>82.497314851348165</v>
      </c>
      <c r="L20">
        <v>14.73431179238637</v>
      </c>
      <c r="M20">
        <v>0.49237612378436052</v>
      </c>
      <c r="N20">
        <v>40.160043733559547</v>
      </c>
      <c r="O20">
        <v>10.04001093338989</v>
      </c>
      <c r="P20">
        <f>Table1[[#This Row],[calc_%_H2_umol/h]]/Table1[[#This Row],[PCAT_Gee-pt/g-c3n4]]</f>
        <v>1968.6295947823312</v>
      </c>
      <c r="Q20">
        <v>1.858227847941599</v>
      </c>
      <c r="R20">
        <v>0.1399203585026304</v>
      </c>
      <c r="S20">
        <v>5.0648114884343958</v>
      </c>
      <c r="T20">
        <v>1.2662028721085989</v>
      </c>
      <c r="U20">
        <v>6.6290725625055252E-2</v>
      </c>
      <c r="V20">
        <v>0.84385478269879988</v>
      </c>
    </row>
    <row r="21" spans="1:22" x14ac:dyDescent="0.25">
      <c r="A21" s="2" t="s">
        <v>79</v>
      </c>
      <c r="B21" t="s">
        <v>80</v>
      </c>
      <c r="C21" t="s">
        <v>23</v>
      </c>
      <c r="D21">
        <v>4.9500000000000004E-3</v>
      </c>
      <c r="E21">
        <v>4</v>
      </c>
      <c r="F21">
        <v>1</v>
      </c>
      <c r="G21">
        <v>0</v>
      </c>
      <c r="H21" s="1">
        <v>44572.391388888893</v>
      </c>
      <c r="I21" t="s">
        <v>81</v>
      </c>
      <c r="J21">
        <v>1.0206</v>
      </c>
      <c r="K21">
        <v>83.055209029882263</v>
      </c>
      <c r="L21">
        <v>14.26048345256177</v>
      </c>
      <c r="M21">
        <v>0.49292295503739419</v>
      </c>
      <c r="N21">
        <v>38.868570665954941</v>
      </c>
      <c r="O21">
        <v>9.7171426664887353</v>
      </c>
      <c r="P21">
        <f>Table1[[#This Row],[calc_%_H2_umol/h]]/Table1[[#This Row],[PCAT_Gee-pt/g-c3n4]]</f>
        <v>1963.0591245431788</v>
      </c>
      <c r="Q21">
        <v>1.80534040549104</v>
      </c>
      <c r="R21">
        <v>0.13949558239599941</v>
      </c>
      <c r="S21">
        <v>4.9206607448029169</v>
      </c>
      <c r="T21">
        <v>1.230165186200729</v>
      </c>
      <c r="U21">
        <v>6.3550254777771265E-2</v>
      </c>
      <c r="V21">
        <v>0.81541685728715851</v>
      </c>
    </row>
    <row r="22" spans="1:22" x14ac:dyDescent="0.25">
      <c r="A22" s="2" t="s">
        <v>82</v>
      </c>
      <c r="B22" t="s">
        <v>83</v>
      </c>
      <c r="C22" t="s">
        <v>23</v>
      </c>
      <c r="D22">
        <v>5.0499999999999998E-3</v>
      </c>
      <c r="E22">
        <v>4</v>
      </c>
      <c r="F22">
        <v>1</v>
      </c>
      <c r="G22">
        <v>0</v>
      </c>
      <c r="H22" s="1">
        <v>44572.404467592591</v>
      </c>
      <c r="I22" t="s">
        <v>84</v>
      </c>
      <c r="J22">
        <v>1.0095000000000001</v>
      </c>
      <c r="K22">
        <v>82.58171594578981</v>
      </c>
      <c r="L22">
        <v>14.60022593836511</v>
      </c>
      <c r="M22">
        <v>0.48077903126340049</v>
      </c>
      <c r="N22">
        <v>39.79457747782795</v>
      </c>
      <c r="O22">
        <v>9.9486443694569875</v>
      </c>
      <c r="P22">
        <f>Table1[[#This Row],[calc_%_H2_umol/h]]/Table1[[#This Row],[PCAT_Gee-pt/g-c3n4]]</f>
        <v>1970.0285880112847</v>
      </c>
      <c r="Q22">
        <v>1.945172260461794</v>
      </c>
      <c r="R22">
        <v>0.14156844104933411</v>
      </c>
      <c r="S22">
        <v>5.3017883800869736</v>
      </c>
      <c r="T22">
        <v>1.325447095021743</v>
      </c>
      <c r="U22">
        <v>6.1502920399646208E-2</v>
      </c>
      <c r="V22">
        <v>0.81138293498363667</v>
      </c>
    </row>
    <row r="23" spans="1:22" x14ac:dyDescent="0.25">
      <c r="A23" s="2" t="s">
        <v>85</v>
      </c>
      <c r="B23" t="s">
        <v>86</v>
      </c>
      <c r="C23" t="s">
        <v>23</v>
      </c>
      <c r="D23">
        <v>4.9399999999999999E-3</v>
      </c>
      <c r="E23">
        <v>4</v>
      </c>
      <c r="F23">
        <v>1</v>
      </c>
      <c r="G23">
        <v>0</v>
      </c>
      <c r="H23" s="1">
        <v>44572.417546296303</v>
      </c>
      <c r="I23" t="s">
        <v>87</v>
      </c>
      <c r="J23">
        <v>1.00387</v>
      </c>
      <c r="K23">
        <v>83.181752647148073</v>
      </c>
      <c r="L23">
        <v>14.246122359820911</v>
      </c>
      <c r="M23">
        <v>0.48087338952824149</v>
      </c>
      <c r="N23">
        <v>38.829427873223182</v>
      </c>
      <c r="O23">
        <v>9.7073569683057954</v>
      </c>
      <c r="P23">
        <f>Table1[[#This Row],[calc_%_H2_umol/h]]/Table1[[#This Row],[PCAT_Gee-pt/g-c3n4]]</f>
        <v>1965.0520178756672</v>
      </c>
      <c r="Q23">
        <v>1.7248454590294711</v>
      </c>
      <c r="R23">
        <v>0.13623844190860049</v>
      </c>
      <c r="S23">
        <v>4.7012626069205901</v>
      </c>
      <c r="T23">
        <v>1.175315651730148</v>
      </c>
      <c r="U23">
        <v>6.0452544834540628E-2</v>
      </c>
      <c r="V23">
        <v>0.78682698916699889</v>
      </c>
    </row>
    <row r="24" spans="1:22" x14ac:dyDescent="0.25">
      <c r="A24" s="2" t="s">
        <v>88</v>
      </c>
      <c r="B24" t="s">
        <v>89</v>
      </c>
      <c r="C24" t="s">
        <v>23</v>
      </c>
      <c r="D24">
        <v>4.9899999999999996E-3</v>
      </c>
      <c r="E24">
        <v>4</v>
      </c>
      <c r="F24">
        <v>1</v>
      </c>
      <c r="G24">
        <v>0</v>
      </c>
      <c r="H24" s="1">
        <v>44572.430567129632</v>
      </c>
      <c r="I24" t="s">
        <v>90</v>
      </c>
      <c r="J24">
        <v>0.98715200000000003</v>
      </c>
      <c r="K24">
        <v>83.152981298607401</v>
      </c>
      <c r="L24">
        <v>14.336677218209649</v>
      </c>
      <c r="M24">
        <v>0.46306126551193399</v>
      </c>
      <c r="N24">
        <v>39.076245446003028</v>
      </c>
      <c r="O24">
        <v>9.7690613615007571</v>
      </c>
      <c r="P24">
        <f>Table1[[#This Row],[calc_%_H2_umol/h]]/Table1[[#This Row],[PCAT_Gee-pt/g-c3n4]]</f>
        <v>1957.727727755663</v>
      </c>
      <c r="Q24">
        <v>1.680129351013411</v>
      </c>
      <c r="R24">
        <v>0.135076422848913</v>
      </c>
      <c r="S24">
        <v>4.5793837652873171</v>
      </c>
      <c r="T24">
        <v>1.144845941321829</v>
      </c>
      <c r="U24">
        <v>5.9648044076449538E-2</v>
      </c>
      <c r="V24">
        <v>0.77056408809307897</v>
      </c>
    </row>
    <row r="25" spans="1:22" x14ac:dyDescent="0.25">
      <c r="A25" s="2" t="s">
        <v>91</v>
      </c>
      <c r="B25" t="s">
        <v>92</v>
      </c>
      <c r="C25" t="s">
        <v>23</v>
      </c>
      <c r="D25">
        <v>4.9500000000000004E-3</v>
      </c>
      <c r="E25">
        <v>4</v>
      </c>
      <c r="F25">
        <v>1</v>
      </c>
      <c r="G25">
        <v>0</v>
      </c>
      <c r="H25" s="1">
        <v>44572.443692129629</v>
      </c>
      <c r="I25" t="s">
        <v>93</v>
      </c>
      <c r="J25">
        <v>0.96210200000000001</v>
      </c>
      <c r="K25">
        <v>83.344009470893312</v>
      </c>
      <c r="L25">
        <v>14.054513233816991</v>
      </c>
      <c r="M25">
        <v>0.44702009481932548</v>
      </c>
      <c r="N25">
        <v>38.30717539285672</v>
      </c>
      <c r="O25">
        <v>9.5767938482141801</v>
      </c>
      <c r="P25">
        <f>Table1[[#This Row],[calc_%_H2_umol/h]]/Table1[[#This Row],[PCAT_Gee-pt/g-c3n4]]</f>
        <v>1934.7058279220564</v>
      </c>
      <c r="Q25">
        <v>1.7797938399434829</v>
      </c>
      <c r="R25">
        <v>0.140843730628706</v>
      </c>
      <c r="S25">
        <v>4.8510306728940096</v>
      </c>
      <c r="T25">
        <v>1.212757668223502</v>
      </c>
      <c r="U25">
        <v>5.8779426054252862E-2</v>
      </c>
      <c r="V25">
        <v>0.76290402929196444</v>
      </c>
    </row>
    <row r="26" spans="1:22" hidden="1" x14ac:dyDescent="0.25">
      <c r="A26" s="2" t="s">
        <v>94</v>
      </c>
      <c r="B26" t="s">
        <v>95</v>
      </c>
      <c r="C26" t="s">
        <v>23</v>
      </c>
      <c r="D26">
        <v>0</v>
      </c>
      <c r="E26">
        <v>0</v>
      </c>
      <c r="F26">
        <v>0</v>
      </c>
      <c r="G26">
        <v>0</v>
      </c>
      <c r="H26" s="1">
        <v>44572.45753472222</v>
      </c>
      <c r="I26" t="s">
        <v>96</v>
      </c>
      <c r="J26">
        <v>1.0206</v>
      </c>
      <c r="K26">
        <v>99.711742157567727</v>
      </c>
      <c r="L26">
        <v>4.5687466544926017E-2</v>
      </c>
      <c r="M26">
        <v>9.0096520315797107E-5</v>
      </c>
      <c r="N26">
        <v>0.1245263898560818</v>
      </c>
      <c r="O26">
        <v>3.1131597464020441E-2</v>
      </c>
      <c r="P26" t="e">
        <f>Table1[[#This Row],[calc_%_H2_umol/h]]/Table1[[#This Row],[PCAT_Gee-pt/g-c3n4]]</f>
        <v>#DIV/0!</v>
      </c>
      <c r="Q26">
        <v>0.21945183194199089</v>
      </c>
      <c r="R26">
        <v>3.4129311563830811E-2</v>
      </c>
      <c r="S26">
        <v>0.59814094423834152</v>
      </c>
      <c r="T26">
        <v>0.14953523605958541</v>
      </c>
      <c r="U26">
        <v>1.5140822227009409E-2</v>
      </c>
      <c r="V26">
        <v>7.9777217183367687E-3</v>
      </c>
    </row>
    <row r="27" spans="1:22" hidden="1" x14ac:dyDescent="0.25">
      <c r="A27" s="2" t="s">
        <v>97</v>
      </c>
      <c r="B27" t="s">
        <v>98</v>
      </c>
      <c r="C27" t="s">
        <v>23</v>
      </c>
      <c r="D27">
        <v>-7.0540000000000005E-2</v>
      </c>
      <c r="E27">
        <v>4</v>
      </c>
      <c r="F27">
        <v>1</v>
      </c>
      <c r="G27">
        <v>0</v>
      </c>
      <c r="H27" s="1">
        <v>44572.471550925933</v>
      </c>
      <c r="I27" t="s">
        <v>99</v>
      </c>
      <c r="J27">
        <v>0.83940199999999998</v>
      </c>
      <c r="K27">
        <v>97.09121653090142</v>
      </c>
      <c r="L27">
        <v>0.27642018914067018</v>
      </c>
      <c r="M27">
        <v>4.7497470297660884E-3</v>
      </c>
      <c r="N27">
        <v>0.75341468547342272</v>
      </c>
      <c r="O27">
        <v>0.18835367136835571</v>
      </c>
      <c r="P27">
        <f>Table1[[#This Row],[calc_%_H2_umol/h]]/Table1[[#This Row],[PCAT_Gee-pt/g-c3n4]]</f>
        <v>-2.6701682927183965</v>
      </c>
      <c r="Q27">
        <v>1.7439250147437759</v>
      </c>
      <c r="R27">
        <v>0.12770835414135839</v>
      </c>
      <c r="S27">
        <v>4.7532661075048059</v>
      </c>
      <c r="T27">
        <v>1.188316526876201</v>
      </c>
      <c r="U27">
        <v>6.6667845307828655E-2</v>
      </c>
      <c r="V27">
        <v>0.82177041990630684</v>
      </c>
    </row>
    <row r="28" spans="1:22" hidden="1" x14ac:dyDescent="0.25">
      <c r="A28" s="2" t="s">
        <v>100</v>
      </c>
      <c r="B28" t="s">
        <v>101</v>
      </c>
      <c r="C28" t="s">
        <v>23</v>
      </c>
      <c r="D28">
        <v>0</v>
      </c>
      <c r="E28">
        <v>0</v>
      </c>
      <c r="F28">
        <v>0</v>
      </c>
      <c r="G28">
        <v>0</v>
      </c>
      <c r="H28" s="1">
        <v>44572.485659722217</v>
      </c>
      <c r="I28" t="s">
        <v>102</v>
      </c>
      <c r="J28">
        <v>0.97597699999999998</v>
      </c>
      <c r="K28">
        <v>99.746957542083834</v>
      </c>
      <c r="L28">
        <v>3.6976721740975951E-2</v>
      </c>
      <c r="M28">
        <v>1.8747863419368529E-4</v>
      </c>
      <c r="N28">
        <v>0.1007842635044951</v>
      </c>
      <c r="O28">
        <v>2.519606587612376E-2</v>
      </c>
      <c r="P28" t="e">
        <f>Table1[[#This Row],[calc_%_H2_umol/h]]/Table1[[#This Row],[PCAT_Gee-pt/g-c3n4]]</f>
        <v>#DIV/0!</v>
      </c>
      <c r="Q28">
        <v>0.19577397021801721</v>
      </c>
      <c r="R28">
        <v>3.1118720865617549E-2</v>
      </c>
      <c r="S28">
        <v>0.53360423728177264</v>
      </c>
      <c r="T28">
        <v>0.13340105932044319</v>
      </c>
      <c r="U28">
        <v>1.5357115629871351E-2</v>
      </c>
      <c r="V28">
        <v>4.9346503273024409E-3</v>
      </c>
    </row>
    <row r="29" spans="1:22" hidden="1" x14ac:dyDescent="0.25">
      <c r="A29" s="2" t="s">
        <v>103</v>
      </c>
      <c r="B29" t="s">
        <v>104</v>
      </c>
      <c r="C29" t="s">
        <v>23</v>
      </c>
      <c r="D29">
        <v>0</v>
      </c>
      <c r="E29">
        <v>0</v>
      </c>
      <c r="F29">
        <v>0</v>
      </c>
      <c r="G29">
        <v>0</v>
      </c>
      <c r="H29" s="1">
        <v>44572.500104166669</v>
      </c>
      <c r="I29" t="s">
        <v>105</v>
      </c>
      <c r="J29">
        <v>0.95647700000000002</v>
      </c>
      <c r="K29">
        <v>99.813528272112521</v>
      </c>
      <c r="L29">
        <v>3.2284478625734109E-2</v>
      </c>
      <c r="M29">
        <v>3.9037902811554889E-4</v>
      </c>
      <c r="N29">
        <v>8.7995020859719567E-2</v>
      </c>
      <c r="O29">
        <v>2.1998755214929892E-2</v>
      </c>
      <c r="P29" t="e">
        <f>Table1[[#This Row],[calc_%_H2_umol/h]]/Table1[[#This Row],[PCAT_Gee-pt/g-c3n4]]</f>
        <v>#DIV/0!</v>
      </c>
      <c r="Q29">
        <v>0.13586237468480139</v>
      </c>
      <c r="R29">
        <v>2.126389475203801E-2</v>
      </c>
      <c r="S29">
        <v>0.37030836498968828</v>
      </c>
      <c r="T29">
        <v>9.2577091247422083E-2</v>
      </c>
      <c r="U29">
        <v>1.4958158561005779E-2</v>
      </c>
      <c r="V29">
        <v>3.3667160159447668E-3</v>
      </c>
    </row>
    <row r="30" spans="1:22" hidden="1" x14ac:dyDescent="0.25">
      <c r="A30" s="2" t="s">
        <v>106</v>
      </c>
      <c r="B30" t="s">
        <v>107</v>
      </c>
      <c r="C30" t="s">
        <v>23</v>
      </c>
      <c r="D30">
        <v>5.0899999999999999E-3</v>
      </c>
      <c r="E30">
        <v>4</v>
      </c>
      <c r="F30">
        <v>0</v>
      </c>
      <c r="G30">
        <v>1</v>
      </c>
      <c r="H30" s="1">
        <v>44572.513877314806</v>
      </c>
      <c r="I30" t="s">
        <v>108</v>
      </c>
      <c r="J30">
        <v>0.84772700000000001</v>
      </c>
      <c r="K30">
        <v>94.838266280690405</v>
      </c>
      <c r="L30">
        <v>2.6716474749225592</v>
      </c>
      <c r="M30">
        <v>5.9536248540484907E-2</v>
      </c>
      <c r="N30">
        <v>7.2818792587914052</v>
      </c>
      <c r="O30">
        <v>1.8204698146978511</v>
      </c>
      <c r="P30">
        <f>Table1[[#This Row],[calc_%_H2_umol/h]]/Table1[[#This Row],[PCAT_Gee-pt/g-c3n4]]</f>
        <v>357.65615219997073</v>
      </c>
      <c r="Q30">
        <v>1.634419729621978</v>
      </c>
      <c r="R30">
        <v>0.1322111692606607</v>
      </c>
      <c r="S30">
        <v>4.4547969898755913</v>
      </c>
      <c r="T30">
        <v>1.113699247468898</v>
      </c>
      <c r="U30">
        <v>6.38452650248236E-2</v>
      </c>
      <c r="V30">
        <v>0.7918212497402346</v>
      </c>
    </row>
    <row r="31" spans="1:22" hidden="1" x14ac:dyDescent="0.25">
      <c r="A31" s="2" t="s">
        <v>109</v>
      </c>
      <c r="B31" t="s">
        <v>110</v>
      </c>
      <c r="C31" t="s">
        <v>23</v>
      </c>
      <c r="D31">
        <v>4.8599999999999997E-3</v>
      </c>
      <c r="E31">
        <v>4</v>
      </c>
      <c r="F31">
        <v>0</v>
      </c>
      <c r="G31">
        <v>1</v>
      </c>
      <c r="H31" s="1">
        <v>44572.527465277781</v>
      </c>
      <c r="I31" t="s">
        <v>111</v>
      </c>
      <c r="J31">
        <v>0.85327699999999995</v>
      </c>
      <c r="K31">
        <v>94.77753379159725</v>
      </c>
      <c r="L31">
        <v>2.5154867302476749</v>
      </c>
      <c r="M31">
        <v>4.3532616140946348E-2</v>
      </c>
      <c r="N31">
        <v>6.8562453761930211</v>
      </c>
      <c r="O31">
        <v>1.7140613440482551</v>
      </c>
      <c r="P31">
        <f>Table1[[#This Row],[calc_%_H2_umol/h]]/Table1[[#This Row],[PCAT_Gee-pt/g-c3n4]]</f>
        <v>352.68751935149282</v>
      </c>
      <c r="Q31">
        <v>1.8130635938512829</v>
      </c>
      <c r="R31">
        <v>0.1300824555220931</v>
      </c>
      <c r="S31">
        <v>4.941711173671278</v>
      </c>
      <c r="T31">
        <v>1.2354277934178191</v>
      </c>
      <c r="U31">
        <v>6.6151590024966039E-2</v>
      </c>
      <c r="V31">
        <v>0.82776429427881681</v>
      </c>
    </row>
    <row r="32" spans="1:22" x14ac:dyDescent="0.25">
      <c r="A32" s="2" t="s">
        <v>112</v>
      </c>
      <c r="B32" t="s">
        <v>113</v>
      </c>
      <c r="C32" t="s">
        <v>23</v>
      </c>
      <c r="D32">
        <v>5.0699999999999999E-3</v>
      </c>
      <c r="E32">
        <v>4</v>
      </c>
      <c r="F32">
        <v>1</v>
      </c>
      <c r="G32">
        <v>0</v>
      </c>
      <c r="H32" s="1">
        <v>44572.682199074072</v>
      </c>
      <c r="I32" t="s">
        <v>114</v>
      </c>
      <c r="J32">
        <v>1.0011000000000001</v>
      </c>
      <c r="K32">
        <v>81.610987431661698</v>
      </c>
      <c r="L32">
        <v>15.1793748045047</v>
      </c>
      <c r="M32">
        <v>0.53586920891013234</v>
      </c>
      <c r="N32">
        <v>41.373113626657492</v>
      </c>
      <c r="O32">
        <v>10.343278406664369</v>
      </c>
      <c r="P32">
        <f>Table1[[#This Row],[calc_%_H2_umol/h]]/Table1[[#This Row],[PCAT_Gee-pt/g-c3n4]]</f>
        <v>2040.0943602888303</v>
      </c>
      <c r="Q32">
        <v>2.1255560440730741</v>
      </c>
      <c r="R32">
        <v>0.15217534575756719</v>
      </c>
      <c r="S32">
        <v>5.7934449121821636</v>
      </c>
      <c r="T32">
        <v>1.4483612280455409</v>
      </c>
      <c r="U32">
        <v>7.31733109187548E-2</v>
      </c>
      <c r="V32">
        <v>1.0109084088417619</v>
      </c>
    </row>
    <row r="33" spans="1:22" x14ac:dyDescent="0.25">
      <c r="A33" s="2" t="s">
        <v>115</v>
      </c>
      <c r="B33" t="s">
        <v>116</v>
      </c>
      <c r="C33" t="s">
        <v>23</v>
      </c>
      <c r="D33">
        <v>5.0400000000000002E-3</v>
      </c>
      <c r="E33">
        <v>4</v>
      </c>
      <c r="F33">
        <v>1</v>
      </c>
      <c r="G33">
        <v>0</v>
      </c>
      <c r="H33" s="1">
        <v>44572.695104166669</v>
      </c>
      <c r="I33" t="s">
        <v>117</v>
      </c>
      <c r="J33">
        <v>1.0011000000000001</v>
      </c>
      <c r="K33">
        <v>81.851958561503139</v>
      </c>
      <c r="L33">
        <v>14.917245467279811</v>
      </c>
      <c r="M33">
        <v>0.48974022719894422</v>
      </c>
      <c r="N33">
        <v>40.658650284552813</v>
      </c>
      <c r="O33">
        <v>10.1646625711382</v>
      </c>
      <c r="P33">
        <f>Table1[[#This Row],[calc_%_H2_umol/h]]/Table1[[#This Row],[PCAT_Gee-pt/g-c3n4]]</f>
        <v>2016.7981291940871</v>
      </c>
      <c r="Q33">
        <v>2.1540402132897571</v>
      </c>
      <c r="R33">
        <v>0.15219022324160361</v>
      </c>
      <c r="S33">
        <v>5.8710817572262064</v>
      </c>
      <c r="T33">
        <v>1.467770439306552</v>
      </c>
      <c r="U33">
        <v>7.5865863624625468E-2</v>
      </c>
      <c r="V33">
        <v>1.0008898943026729</v>
      </c>
    </row>
    <row r="34" spans="1:22" x14ac:dyDescent="0.25">
      <c r="A34" s="2" t="s">
        <v>118</v>
      </c>
      <c r="B34" t="s">
        <v>119</v>
      </c>
      <c r="C34" t="s">
        <v>23</v>
      </c>
      <c r="D34">
        <v>4.9100000000000003E-3</v>
      </c>
      <c r="E34">
        <v>4</v>
      </c>
      <c r="F34">
        <v>1</v>
      </c>
      <c r="G34">
        <v>0</v>
      </c>
      <c r="H34" s="1">
        <v>44572.707997685182</v>
      </c>
      <c r="I34" t="s">
        <v>120</v>
      </c>
      <c r="J34">
        <v>0.98715200000000003</v>
      </c>
      <c r="K34">
        <v>82.099170256295139</v>
      </c>
      <c r="L34">
        <v>14.75807414998418</v>
      </c>
      <c r="M34">
        <v>0.48420735765506467</v>
      </c>
      <c r="N34">
        <v>40.224810743636922</v>
      </c>
      <c r="O34">
        <v>10.056202685909231</v>
      </c>
      <c r="P34">
        <f>Table1[[#This Row],[calc_%_H2_umol/h]]/Table1[[#This Row],[PCAT_Gee-pt/g-c3n4]]</f>
        <v>2048.1064533420022</v>
      </c>
      <c r="Q34">
        <v>2.1039783609939162</v>
      </c>
      <c r="R34">
        <v>0.14844262425507371</v>
      </c>
      <c r="S34">
        <v>5.7346324811478464</v>
      </c>
      <c r="T34">
        <v>1.433658120286962</v>
      </c>
      <c r="U34">
        <v>7.4832388183502796E-2</v>
      </c>
      <c r="V34">
        <v>0.96394484454326157</v>
      </c>
    </row>
    <row r="35" spans="1:22" hidden="1" x14ac:dyDescent="0.25">
      <c r="A35" s="2" t="s">
        <v>121</v>
      </c>
      <c r="B35" t="s">
        <v>122</v>
      </c>
      <c r="C35" t="s">
        <v>23</v>
      </c>
      <c r="D35">
        <v>5.8199999999999997E-3</v>
      </c>
      <c r="E35">
        <v>4</v>
      </c>
      <c r="F35">
        <v>1</v>
      </c>
      <c r="G35">
        <v>0</v>
      </c>
      <c r="H35" s="1">
        <v>44572.721250000002</v>
      </c>
      <c r="I35" t="s">
        <v>123</v>
      </c>
      <c r="J35">
        <v>0.79755200000000004</v>
      </c>
      <c r="K35">
        <v>96.324754952811247</v>
      </c>
      <c r="L35">
        <v>0.33363504745469158</v>
      </c>
      <c r="M35">
        <v>7.7984360410505403E-3</v>
      </c>
      <c r="N35">
        <v>0.90936029355318548</v>
      </c>
      <c r="O35">
        <v>0.2273400733882964</v>
      </c>
      <c r="P35">
        <f>Table1[[#This Row],[calc_%_H2_umol/h]]/Table1[[#This Row],[PCAT_Gee-pt/g-c3n4]]</f>
        <v>39.061868279776014</v>
      </c>
      <c r="Q35">
        <v>2.2262462116276498</v>
      </c>
      <c r="R35">
        <v>0.143734657787076</v>
      </c>
      <c r="S35">
        <v>6.0678874236146108</v>
      </c>
      <c r="T35">
        <v>1.5169718559036529</v>
      </c>
      <c r="U35">
        <v>8.3047798169997744E-2</v>
      </c>
      <c r="V35">
        <v>1.032315989936412</v>
      </c>
    </row>
    <row r="36" spans="1:22" hidden="1" x14ac:dyDescent="0.25">
      <c r="A36" s="2" t="s">
        <v>124</v>
      </c>
      <c r="B36" t="s">
        <v>125</v>
      </c>
      <c r="C36" t="s">
        <v>23</v>
      </c>
      <c r="D36">
        <v>0</v>
      </c>
      <c r="E36">
        <v>0</v>
      </c>
      <c r="F36">
        <v>0</v>
      </c>
      <c r="G36">
        <v>0</v>
      </c>
      <c r="H36" s="1">
        <v>44572.734814814823</v>
      </c>
      <c r="I36" t="s">
        <v>126</v>
      </c>
      <c r="J36">
        <v>0.93420199999999998</v>
      </c>
      <c r="K36">
        <v>99.66640117840241</v>
      </c>
      <c r="L36">
        <v>4.8094851345542727E-2</v>
      </c>
      <c r="M36">
        <v>2.432620638989933E-4</v>
      </c>
      <c r="N36">
        <v>0.13108799111975469</v>
      </c>
      <c r="O36">
        <v>3.277199777993868E-2</v>
      </c>
      <c r="P36" t="e">
        <f>Table1[[#This Row],[calc_%_H2_umol/h]]/Table1[[#This Row],[PCAT_Gee-pt/g-c3n4]]</f>
        <v>#DIV/0!</v>
      </c>
      <c r="Q36">
        <v>0.26414395590485379</v>
      </c>
      <c r="R36">
        <v>3.6905937561937427E-2</v>
      </c>
      <c r="S36">
        <v>0.71995441460495113</v>
      </c>
      <c r="T36">
        <v>0.17998860365123781</v>
      </c>
      <c r="U36">
        <v>1.534221527284842E-2</v>
      </c>
      <c r="V36">
        <v>6.017799074341754E-3</v>
      </c>
    </row>
    <row r="37" spans="1:22" hidden="1" x14ac:dyDescent="0.25">
      <c r="A37" s="2" t="s">
        <v>127</v>
      </c>
      <c r="B37" t="s">
        <v>128</v>
      </c>
      <c r="C37" t="s">
        <v>23</v>
      </c>
      <c r="D37">
        <v>0</v>
      </c>
      <c r="E37">
        <v>0</v>
      </c>
      <c r="F37">
        <v>0</v>
      </c>
      <c r="G37">
        <v>0</v>
      </c>
      <c r="H37" s="1">
        <v>44572.749282407407</v>
      </c>
      <c r="I37" t="s">
        <v>129</v>
      </c>
      <c r="J37">
        <v>0.92857699999999999</v>
      </c>
      <c r="K37">
        <v>99.782840437526531</v>
      </c>
      <c r="L37">
        <v>3.8510249368325547E-2</v>
      </c>
      <c r="M37">
        <v>3.0574722317951722E-4</v>
      </c>
      <c r="N37">
        <v>0.1049640675868822</v>
      </c>
      <c r="O37">
        <v>2.6241016896720551E-2</v>
      </c>
      <c r="P37" t="e">
        <f>Table1[[#This Row],[calc_%_H2_umol/h]]/Table1[[#This Row],[PCAT_Gee-pt/g-c3n4]]</f>
        <v>#DIV/0!</v>
      </c>
      <c r="Q37">
        <v>0.15944757534663409</v>
      </c>
      <c r="R37">
        <v>2.71451164810739E-2</v>
      </c>
      <c r="S37">
        <v>0.434592513675439</v>
      </c>
      <c r="T37">
        <v>0.10864812841885969</v>
      </c>
      <c r="U37">
        <v>1.5092379985355651E-2</v>
      </c>
      <c r="V37">
        <v>4.109357773142655E-3</v>
      </c>
    </row>
    <row r="38" spans="1:22" x14ac:dyDescent="0.25">
      <c r="A38" s="2" t="s">
        <v>130</v>
      </c>
      <c r="B38" t="s">
        <v>131</v>
      </c>
      <c r="C38" t="s">
        <v>23</v>
      </c>
      <c r="D38">
        <v>5.0299999999999997E-3</v>
      </c>
      <c r="E38">
        <v>4</v>
      </c>
      <c r="F38">
        <v>1</v>
      </c>
      <c r="G38">
        <v>0</v>
      </c>
      <c r="H38" s="1">
        <v>44572.762789351851</v>
      </c>
      <c r="I38" t="s">
        <v>132</v>
      </c>
      <c r="J38">
        <v>0.91470200000000002</v>
      </c>
      <c r="K38">
        <v>83.550410840565334</v>
      </c>
      <c r="L38">
        <v>13.985253882656981</v>
      </c>
      <c r="M38">
        <v>0.51619500441706179</v>
      </c>
      <c r="N38">
        <v>38.11840114871584</v>
      </c>
      <c r="O38">
        <v>9.52960028717896</v>
      </c>
      <c r="P38">
        <f>Table1[[#This Row],[calc_%_H2_umol/h]]/Table1[[#This Row],[PCAT_Gee-pt/g-c3n4]]</f>
        <v>1894.552740989853</v>
      </c>
      <c r="Q38">
        <v>1.5815302629641901</v>
      </c>
      <c r="R38">
        <v>0.14244097123911681</v>
      </c>
      <c r="S38">
        <v>4.3106407290369289</v>
      </c>
      <c r="T38">
        <v>1.077660182259232</v>
      </c>
      <c r="U38">
        <v>6.7495494819319587E-2</v>
      </c>
      <c r="V38">
        <v>0.81530951899417736</v>
      </c>
    </row>
    <row r="39" spans="1:22" x14ac:dyDescent="0.25">
      <c r="A39" s="2" t="s">
        <v>133</v>
      </c>
      <c r="B39" t="s">
        <v>134</v>
      </c>
      <c r="C39" t="s">
        <v>23</v>
      </c>
      <c r="D39">
        <v>4.9899999999999996E-3</v>
      </c>
      <c r="E39">
        <v>4</v>
      </c>
      <c r="F39">
        <v>1</v>
      </c>
      <c r="G39">
        <v>0</v>
      </c>
      <c r="H39" s="1">
        <v>44572.775972222233</v>
      </c>
      <c r="I39" t="s">
        <v>135</v>
      </c>
      <c r="J39">
        <v>0.900752</v>
      </c>
      <c r="K39">
        <v>82.87642323565828</v>
      </c>
      <c r="L39">
        <v>14.163830695668439</v>
      </c>
      <c r="M39">
        <v>0.46683402082742842</v>
      </c>
      <c r="N39">
        <v>38.605132576786033</v>
      </c>
      <c r="O39">
        <v>9.6512831441965066</v>
      </c>
      <c r="P39">
        <f>Table1[[#This Row],[calc_%_H2_umol/h]]/Table1[[#This Row],[PCAT_Gee-pt/g-c3n4]]</f>
        <v>1934.1248785964945</v>
      </c>
      <c r="Q39">
        <v>2.0328360887275361</v>
      </c>
      <c r="R39">
        <v>0.16201194184450701</v>
      </c>
      <c r="S39">
        <v>5.5407261212322814</v>
      </c>
      <c r="T39">
        <v>1.3851815303080699</v>
      </c>
      <c r="U39">
        <v>6.966902895931304E-2</v>
      </c>
      <c r="V39">
        <v>0.85724095098643505</v>
      </c>
    </row>
    <row r="40" spans="1:22" x14ac:dyDescent="0.25">
      <c r="A40" s="2" t="s">
        <v>136</v>
      </c>
      <c r="B40" t="s">
        <v>137</v>
      </c>
      <c r="C40" t="s">
        <v>23</v>
      </c>
      <c r="D40">
        <v>4.8399999999999997E-3</v>
      </c>
      <c r="E40">
        <v>4</v>
      </c>
      <c r="F40">
        <v>1</v>
      </c>
      <c r="G40">
        <v>0</v>
      </c>
      <c r="H40" s="1">
        <v>44572.789131944453</v>
      </c>
      <c r="I40" t="s">
        <v>138</v>
      </c>
      <c r="J40">
        <v>0.90907700000000002</v>
      </c>
      <c r="K40">
        <v>83.788384615070669</v>
      </c>
      <c r="L40">
        <v>13.71729096260434</v>
      </c>
      <c r="M40">
        <v>0.50734575916100688</v>
      </c>
      <c r="N40">
        <v>37.388037712681637</v>
      </c>
      <c r="O40">
        <v>9.347009428170411</v>
      </c>
      <c r="P40">
        <f>Table1[[#This Row],[calc_%_H2_umol/h]]/Table1[[#This Row],[PCAT_Gee-pt/g-c3n4]]</f>
        <v>1931.2002950765313</v>
      </c>
      <c r="Q40">
        <v>1.640902965914357</v>
      </c>
      <c r="R40">
        <v>0.14279981020120169</v>
      </c>
      <c r="S40">
        <v>4.4724677882614001</v>
      </c>
      <c r="T40">
        <v>1.11811694706535</v>
      </c>
      <c r="U40">
        <v>6.5268619767623964E-2</v>
      </c>
      <c r="V40">
        <v>0.78815283664300062</v>
      </c>
    </row>
    <row r="41" spans="1:22" hidden="1" x14ac:dyDescent="0.25">
      <c r="A41" s="2" t="s">
        <v>139</v>
      </c>
      <c r="B41" t="s">
        <v>140</v>
      </c>
      <c r="C41" t="s">
        <v>23</v>
      </c>
      <c r="D41">
        <v>0</v>
      </c>
      <c r="E41">
        <v>0</v>
      </c>
      <c r="F41">
        <v>0</v>
      </c>
      <c r="G41">
        <v>0</v>
      </c>
      <c r="H41" s="1">
        <v>44572.803067129629</v>
      </c>
      <c r="I41" t="s">
        <v>141</v>
      </c>
      <c r="J41">
        <v>0.90630200000000005</v>
      </c>
      <c r="K41">
        <v>99.718090347895213</v>
      </c>
      <c r="L41">
        <v>4.7493692363648199E-2</v>
      </c>
      <c r="M41">
        <v>3.0840668386360908E-4</v>
      </c>
      <c r="N41">
        <v>0.12944946389541689</v>
      </c>
      <c r="O41">
        <v>3.236236597385423E-2</v>
      </c>
      <c r="P41" t="e">
        <f>Table1[[#This Row],[calc_%_H2_umol/h]]/Table1[[#This Row],[PCAT_Gee-pt/g-c3n4]]</f>
        <v>#DIV/0!</v>
      </c>
      <c r="Q41">
        <v>0.21050403356548231</v>
      </c>
      <c r="R41">
        <v>3.5860918877731227E-2</v>
      </c>
      <c r="S41">
        <v>0.57375270139517465</v>
      </c>
      <c r="T41">
        <v>0.14343817534879369</v>
      </c>
      <c r="U41">
        <v>1.4997775550644941E-2</v>
      </c>
      <c r="V41">
        <v>8.914150625020505E-3</v>
      </c>
    </row>
    <row r="42" spans="1:22" x14ac:dyDescent="0.25">
      <c r="A42" s="2" t="s">
        <v>142</v>
      </c>
      <c r="B42" t="s">
        <v>143</v>
      </c>
      <c r="C42" t="s">
        <v>23</v>
      </c>
      <c r="D42">
        <v>5.0000000000000001E-3</v>
      </c>
      <c r="E42">
        <v>4</v>
      </c>
      <c r="F42">
        <v>1</v>
      </c>
      <c r="G42">
        <v>0</v>
      </c>
      <c r="H42" s="1">
        <v>44572.816643518519</v>
      </c>
      <c r="I42" t="s">
        <v>144</v>
      </c>
      <c r="J42">
        <v>0.89235200000000003</v>
      </c>
      <c r="K42">
        <v>83.780991325734647</v>
      </c>
      <c r="L42">
        <v>13.967005746592751</v>
      </c>
      <c r="M42">
        <v>0.53441643663763994</v>
      </c>
      <c r="N42">
        <v>38.068663777013541</v>
      </c>
      <c r="O42">
        <v>9.5171659442533851</v>
      </c>
      <c r="P42">
        <f>Table1[[#This Row],[calc_%_H2_umol/h]]/Table1[[#This Row],[PCAT_Gee-pt/g-c3n4]]</f>
        <v>1903.433188850677</v>
      </c>
      <c r="Q42">
        <v>1.457465569056231</v>
      </c>
      <c r="R42">
        <v>0.138934024360794</v>
      </c>
      <c r="S42">
        <v>3.9724882857237049</v>
      </c>
      <c r="T42">
        <v>0.99312207143092623</v>
      </c>
      <c r="U42">
        <v>6.3953484874595318E-2</v>
      </c>
      <c r="V42">
        <v>0.73058387374177736</v>
      </c>
    </row>
    <row r="43" spans="1:22" x14ac:dyDescent="0.25">
      <c r="A43" s="2" t="s">
        <v>145</v>
      </c>
      <c r="B43" t="s">
        <v>146</v>
      </c>
      <c r="C43" t="s">
        <v>23</v>
      </c>
      <c r="D43">
        <v>4.9899999999999996E-3</v>
      </c>
      <c r="E43">
        <v>4</v>
      </c>
      <c r="F43">
        <v>1</v>
      </c>
      <c r="G43">
        <v>0</v>
      </c>
      <c r="H43" s="1">
        <v>44572.829918981479</v>
      </c>
      <c r="I43" t="s">
        <v>147</v>
      </c>
      <c r="J43">
        <v>0.900752</v>
      </c>
      <c r="K43">
        <v>84.040271817189151</v>
      </c>
      <c r="L43">
        <v>13.62230156671685</v>
      </c>
      <c r="M43">
        <v>0.48853959724937929</v>
      </c>
      <c r="N43">
        <v>37.129133303244799</v>
      </c>
      <c r="O43">
        <v>9.2822833258111999</v>
      </c>
      <c r="P43">
        <f>Table1[[#This Row],[calc_%_H2_umol/h]]/Table1[[#This Row],[PCAT_Gee-pt/g-c3n4]]</f>
        <v>1860.1770192006413</v>
      </c>
      <c r="Q43">
        <v>1.5373106969505681</v>
      </c>
      <c r="R43">
        <v>0.13876588365765</v>
      </c>
      <c r="S43">
        <v>4.1901152691438028</v>
      </c>
      <c r="T43">
        <v>1.0475288172859509</v>
      </c>
      <c r="U43">
        <v>6.3450360071176451E-2</v>
      </c>
      <c r="V43">
        <v>0.73666555907226883</v>
      </c>
    </row>
    <row r="44" spans="1:22" x14ac:dyDescent="0.25">
      <c r="A44" s="2" t="s">
        <v>148</v>
      </c>
      <c r="B44" t="s">
        <v>149</v>
      </c>
      <c r="C44" t="s">
        <v>23</v>
      </c>
      <c r="D44">
        <v>5.1500000000000001E-3</v>
      </c>
      <c r="E44">
        <v>4</v>
      </c>
      <c r="F44">
        <v>1</v>
      </c>
      <c r="G44">
        <v>0</v>
      </c>
      <c r="H44" s="1">
        <v>44572.84306712963</v>
      </c>
      <c r="I44" t="s">
        <v>150</v>
      </c>
      <c r="J44">
        <v>0.89512700000000001</v>
      </c>
      <c r="K44">
        <v>83.796474244950815</v>
      </c>
      <c r="L44">
        <v>13.849815728304799</v>
      </c>
      <c r="M44">
        <v>0.49421505113613928</v>
      </c>
      <c r="N44">
        <v>37.749249044524127</v>
      </c>
      <c r="O44">
        <v>9.4373122611310318</v>
      </c>
      <c r="P44">
        <f>Table1[[#This Row],[calc_%_H2_umol/h]]/Table1[[#This Row],[PCAT_Gee-pt/g-c3n4]]</f>
        <v>1832.4878176953459</v>
      </c>
      <c r="Q44">
        <v>1.5565739983014379</v>
      </c>
      <c r="R44">
        <v>0.13746709676850971</v>
      </c>
      <c r="S44">
        <v>4.2426195893729588</v>
      </c>
      <c r="T44">
        <v>1.0606548973432399</v>
      </c>
      <c r="U44">
        <v>6.2949520392933861E-2</v>
      </c>
      <c r="V44">
        <v>0.73418650805001962</v>
      </c>
    </row>
    <row r="45" spans="1:22" hidden="1" x14ac:dyDescent="0.25">
      <c r="A45" s="2" t="s">
        <v>151</v>
      </c>
      <c r="B45" t="s">
        <v>152</v>
      </c>
      <c r="C45" t="s">
        <v>23</v>
      </c>
      <c r="D45">
        <v>3.517E-2</v>
      </c>
      <c r="E45">
        <v>4</v>
      </c>
      <c r="F45">
        <v>0</v>
      </c>
      <c r="G45">
        <v>1</v>
      </c>
      <c r="H45" s="1">
        <v>44572.856631944444</v>
      </c>
      <c r="I45" t="s">
        <v>153</v>
      </c>
      <c r="J45">
        <v>0.77250099999999999</v>
      </c>
      <c r="K45">
        <v>96.866468714368267</v>
      </c>
      <c r="L45">
        <v>9.0683509258709605E-2</v>
      </c>
      <c r="M45">
        <v>7.3917525475023643E-3</v>
      </c>
      <c r="N45">
        <v>0.24716822536796579</v>
      </c>
      <c r="O45">
        <v>6.1792056341991447E-2</v>
      </c>
      <c r="P45">
        <f>Table1[[#This Row],[calc_%_H2_umol/h]]/Table1[[#This Row],[PCAT_Gee-pt/g-c3n4]]</f>
        <v>1.7569535496727735</v>
      </c>
      <c r="Q45">
        <v>2.1656516664050249</v>
      </c>
      <c r="R45">
        <v>0.13668394212409679</v>
      </c>
      <c r="S45">
        <v>5.902730094216083</v>
      </c>
      <c r="T45">
        <v>1.475682523554021</v>
      </c>
      <c r="U45">
        <v>6.8243666915199425E-2</v>
      </c>
      <c r="V45">
        <v>0.80895244305280278</v>
      </c>
    </row>
    <row r="46" spans="1:22" hidden="1" x14ac:dyDescent="0.25">
      <c r="A46" s="2" t="s">
        <v>154</v>
      </c>
      <c r="B46" t="s">
        <v>155</v>
      </c>
      <c r="C46" t="s">
        <v>23</v>
      </c>
      <c r="D46">
        <v>0</v>
      </c>
      <c r="E46">
        <v>0</v>
      </c>
      <c r="F46">
        <v>0</v>
      </c>
      <c r="G46">
        <v>0</v>
      </c>
      <c r="H46" s="1">
        <v>44572.870740740742</v>
      </c>
      <c r="I46" t="s">
        <v>156</v>
      </c>
      <c r="J46">
        <v>0.92302700000000004</v>
      </c>
      <c r="K46">
        <v>99.730300937585611</v>
      </c>
      <c r="L46">
        <v>4.0874668734189892E-2</v>
      </c>
      <c r="M46">
        <v>2.8723328162134828E-4</v>
      </c>
      <c r="N46">
        <v>0.1114085616681499</v>
      </c>
      <c r="O46">
        <v>2.7852140417037478E-2</v>
      </c>
      <c r="P46" t="e">
        <f>Table1[[#This Row],[calc_%_H2_umol/h]]/Table1[[#This Row],[PCAT_Gee-pt/g-c3n4]]</f>
        <v>#DIV/0!</v>
      </c>
      <c r="Q46">
        <v>0.20922684291417271</v>
      </c>
      <c r="R46">
        <v>3.4684033955686047E-2</v>
      </c>
      <c r="S46">
        <v>0.57027157291524178</v>
      </c>
      <c r="T46">
        <v>0.14256789322881039</v>
      </c>
      <c r="U46">
        <v>1.4724648327796439E-2</v>
      </c>
      <c r="V46">
        <v>4.872902438218237E-3</v>
      </c>
    </row>
    <row r="47" spans="1:22" hidden="1" x14ac:dyDescent="0.25">
      <c r="A47" s="2" t="s">
        <v>157</v>
      </c>
      <c r="B47" t="s">
        <v>158</v>
      </c>
      <c r="C47" t="s">
        <v>23</v>
      </c>
      <c r="D47">
        <v>0</v>
      </c>
      <c r="E47">
        <v>0</v>
      </c>
      <c r="F47">
        <v>0</v>
      </c>
      <c r="G47">
        <v>0</v>
      </c>
      <c r="H47" s="1">
        <v>44572.886018518519</v>
      </c>
      <c r="I47" t="s">
        <v>159</v>
      </c>
      <c r="J47">
        <v>0.92025199999999996</v>
      </c>
      <c r="K47">
        <v>99.807747625124719</v>
      </c>
      <c r="L47">
        <v>3.4149343498992672E-2</v>
      </c>
      <c r="M47">
        <v>1.3807498621292599E-4</v>
      </c>
      <c r="N47">
        <v>9.3077922316029321E-2</v>
      </c>
      <c r="O47">
        <v>2.326948057900733E-2</v>
      </c>
      <c r="P47" t="e">
        <f>Table1[[#This Row],[calc_%_H2_umol/h]]/Table1[[#This Row],[PCAT_Gee-pt/g-c3n4]]</f>
        <v>#DIV/0!</v>
      </c>
      <c r="Q47">
        <v>0.13893161633028059</v>
      </c>
      <c r="R47">
        <v>2.120467610190761E-2</v>
      </c>
      <c r="S47">
        <v>0.37867393241137109</v>
      </c>
      <c r="T47">
        <v>9.4668483102842774E-2</v>
      </c>
      <c r="U47">
        <v>1.537476595081594E-2</v>
      </c>
      <c r="V47">
        <v>3.7966490951841679E-3</v>
      </c>
    </row>
    <row r="48" spans="1:22" x14ac:dyDescent="0.25">
      <c r="A48" s="2" t="s">
        <v>160</v>
      </c>
      <c r="B48" t="s">
        <v>161</v>
      </c>
      <c r="C48" t="s">
        <v>23</v>
      </c>
      <c r="D48">
        <v>5.0699999999999999E-3</v>
      </c>
      <c r="E48">
        <v>4</v>
      </c>
      <c r="F48">
        <v>1</v>
      </c>
      <c r="G48">
        <v>0</v>
      </c>
      <c r="H48" s="1">
        <v>44572.899664351848</v>
      </c>
      <c r="I48" t="s">
        <v>162</v>
      </c>
      <c r="J48">
        <v>0.83662700000000001</v>
      </c>
      <c r="K48">
        <v>85.445674429617952</v>
      </c>
      <c r="L48">
        <v>12.080500506889839</v>
      </c>
      <c r="M48">
        <v>0.5358558813740002</v>
      </c>
      <c r="N48">
        <v>32.926779039023508</v>
      </c>
      <c r="O48">
        <v>8.2316947597558787</v>
      </c>
      <c r="P48">
        <f>Table1[[#This Row],[calc_%_H2_umol/h]]/Table1[[#This Row],[PCAT_Gee-pt/g-c3n4]]</f>
        <v>1623.6084338768992</v>
      </c>
      <c r="Q48">
        <v>1.6868255093076241</v>
      </c>
      <c r="R48">
        <v>0.16811424928630531</v>
      </c>
      <c r="S48">
        <v>4.5976349068222344</v>
      </c>
      <c r="T48">
        <v>1.149408726705559</v>
      </c>
      <c r="U48">
        <v>6.3415664422382181E-2</v>
      </c>
      <c r="V48">
        <v>0.72358388976218446</v>
      </c>
    </row>
    <row r="49" spans="1:22" x14ac:dyDescent="0.25">
      <c r="A49" s="2" t="s">
        <v>163</v>
      </c>
      <c r="B49" t="s">
        <v>164</v>
      </c>
      <c r="C49" t="s">
        <v>23</v>
      </c>
      <c r="D49">
        <v>5.0000000000000001E-3</v>
      </c>
      <c r="E49">
        <v>4</v>
      </c>
      <c r="F49">
        <v>1</v>
      </c>
      <c r="G49">
        <v>0</v>
      </c>
      <c r="H49" s="1">
        <v>44572.912962962961</v>
      </c>
      <c r="I49" t="s">
        <v>165</v>
      </c>
      <c r="J49">
        <v>0.89235200000000003</v>
      </c>
      <c r="K49">
        <v>84.531623921666863</v>
      </c>
      <c r="L49">
        <v>13.22744625275387</v>
      </c>
      <c r="M49">
        <v>0.56670265742036452</v>
      </c>
      <c r="N49">
        <v>36.052910205714348</v>
      </c>
      <c r="O49">
        <v>9.0132275514285869</v>
      </c>
      <c r="P49">
        <f>Table1[[#This Row],[calc_%_H2_umol/h]]/Table1[[#This Row],[PCAT_Gee-pt/g-c3n4]]</f>
        <v>1802.6455102857174</v>
      </c>
      <c r="Q49">
        <v>1.469061309176763</v>
      </c>
      <c r="R49">
        <v>0.13685596818115309</v>
      </c>
      <c r="S49">
        <v>4.0040937951580968</v>
      </c>
      <c r="T49">
        <v>1.001023448789524</v>
      </c>
      <c r="U49">
        <v>6.2794216399887512E-2</v>
      </c>
      <c r="V49">
        <v>0.70907430000262561</v>
      </c>
    </row>
    <row r="50" spans="1:22" hidden="1" x14ac:dyDescent="0.25">
      <c r="A50" s="2" t="s">
        <v>166</v>
      </c>
      <c r="B50" t="s">
        <v>167</v>
      </c>
      <c r="C50" t="s">
        <v>23</v>
      </c>
      <c r="D50">
        <v>-3.2199999999999999E-2</v>
      </c>
      <c r="E50">
        <v>4</v>
      </c>
      <c r="F50">
        <v>1</v>
      </c>
      <c r="G50">
        <v>0</v>
      </c>
      <c r="H50" s="1">
        <v>44572.92659722222</v>
      </c>
      <c r="I50" t="s">
        <v>168</v>
      </c>
      <c r="J50">
        <v>0.75847600000000004</v>
      </c>
      <c r="K50">
        <v>97.15947320256025</v>
      </c>
      <c r="L50">
        <v>0.28678008790506759</v>
      </c>
      <c r="M50">
        <v>3.3299123808909021E-3</v>
      </c>
      <c r="N50">
        <v>0.78165176863793351</v>
      </c>
      <c r="O50">
        <v>0.1954129421594834</v>
      </c>
      <c r="P50">
        <f>Table1[[#This Row],[calc_%_H2_umol/h]]/Table1[[#This Row],[PCAT_Gee-pt/g-c3n4]]</f>
        <v>-6.0687249117851989</v>
      </c>
      <c r="Q50">
        <v>1.6857005618084611</v>
      </c>
      <c r="R50">
        <v>0.12821333523563219</v>
      </c>
      <c r="S50">
        <v>4.5945687343805934</v>
      </c>
      <c r="T50">
        <v>1.1486421835951479</v>
      </c>
      <c r="U50">
        <v>7.0282933087635474E-2</v>
      </c>
      <c r="V50">
        <v>0.79776321463859001</v>
      </c>
    </row>
    <row r="51" spans="1:22" hidden="1" x14ac:dyDescent="0.25">
      <c r="A51" s="2" t="s">
        <v>169</v>
      </c>
      <c r="B51" t="s">
        <v>170</v>
      </c>
      <c r="C51" t="s">
        <v>23</v>
      </c>
      <c r="D51">
        <v>0</v>
      </c>
      <c r="E51">
        <v>0</v>
      </c>
      <c r="F51">
        <v>0</v>
      </c>
      <c r="G51">
        <v>0</v>
      </c>
      <c r="H51" s="1">
        <v>44572.940694444442</v>
      </c>
      <c r="I51" t="s">
        <v>171</v>
      </c>
      <c r="J51">
        <v>0.93420199999999998</v>
      </c>
      <c r="K51">
        <v>99.750628191673954</v>
      </c>
      <c r="L51">
        <v>3.816969469857022E-2</v>
      </c>
      <c r="M51">
        <v>1.6213008167147641E-4</v>
      </c>
      <c r="N51">
        <v>0.1040358470752117</v>
      </c>
      <c r="O51">
        <v>2.6008961768802911E-2</v>
      </c>
      <c r="P51" t="e">
        <f>Table1[[#This Row],[calc_%_H2_umol/h]]/Table1[[#This Row],[PCAT_Gee-pt/g-c3n4]]</f>
        <v>#DIV/0!</v>
      </c>
      <c r="Q51">
        <v>0.1915456169567766</v>
      </c>
      <c r="R51">
        <v>3.2268035328265401E-2</v>
      </c>
      <c r="S51">
        <v>0.52207937923036996</v>
      </c>
      <c r="T51">
        <v>0.13051984480759249</v>
      </c>
      <c r="U51">
        <v>1.514492834884771E-2</v>
      </c>
      <c r="V51">
        <v>4.5115683218556017E-3</v>
      </c>
    </row>
    <row r="52" spans="1:22" hidden="1" x14ac:dyDescent="0.25">
      <c r="A52" s="2" t="s">
        <v>172</v>
      </c>
      <c r="B52" t="s">
        <v>173</v>
      </c>
      <c r="C52" t="s">
        <v>23</v>
      </c>
      <c r="D52">
        <v>0</v>
      </c>
      <c r="E52">
        <v>0</v>
      </c>
      <c r="F52">
        <v>0</v>
      </c>
      <c r="G52">
        <v>0</v>
      </c>
      <c r="H52" s="1">
        <v>44572.95517361111</v>
      </c>
      <c r="I52" t="s">
        <v>174</v>
      </c>
      <c r="J52">
        <v>0.94530199999999998</v>
      </c>
      <c r="K52">
        <v>99.829155576611555</v>
      </c>
      <c r="L52">
        <v>3.194942480865065E-2</v>
      </c>
      <c r="M52">
        <v>1.4992804324069631E-4</v>
      </c>
      <c r="N52">
        <v>8.7081793548069983E-2</v>
      </c>
      <c r="O52">
        <v>2.1770448387017499E-2</v>
      </c>
      <c r="P52" t="e">
        <f>Table1[[#This Row],[calc_%_H2_umol/h]]/Table1[[#This Row],[PCAT_Gee-pt/g-c3n4]]</f>
        <v>#DIV/0!</v>
      </c>
      <c r="Q52">
        <v>0.1202465885384877</v>
      </c>
      <c r="R52">
        <v>1.9520090600145149E-2</v>
      </c>
      <c r="S52">
        <v>0.32774576258202598</v>
      </c>
      <c r="T52">
        <v>8.1936440645506495E-2</v>
      </c>
      <c r="U52">
        <v>1.5119630920812459E-2</v>
      </c>
      <c r="V52">
        <v>3.5287791204899198E-3</v>
      </c>
    </row>
    <row r="53" spans="1:22" hidden="1" x14ac:dyDescent="0.25">
      <c r="A53" s="2" t="s">
        <v>175</v>
      </c>
      <c r="B53" t="s">
        <v>176</v>
      </c>
      <c r="C53" t="s">
        <v>23</v>
      </c>
      <c r="D53">
        <v>0</v>
      </c>
      <c r="E53">
        <v>0</v>
      </c>
      <c r="F53">
        <v>0</v>
      </c>
      <c r="G53">
        <v>0</v>
      </c>
      <c r="H53" s="1">
        <v>44572.969525462962</v>
      </c>
      <c r="I53" t="s">
        <v>177</v>
      </c>
      <c r="J53">
        <v>0.93975200000000003</v>
      </c>
      <c r="K53">
        <v>99.855559493136354</v>
      </c>
      <c r="L53">
        <v>2.902722313377628E-2</v>
      </c>
      <c r="M53">
        <v>1.867982597521117E-4</v>
      </c>
      <c r="N53">
        <v>7.9117000301202708E-2</v>
      </c>
      <c r="O53">
        <v>1.9779250075300681E-2</v>
      </c>
      <c r="P53" t="e">
        <f>Table1[[#This Row],[calc_%_H2_umol/h]]/Table1[[#This Row],[PCAT_Gee-pt/g-c3n4]]</f>
        <v>#DIV/0!</v>
      </c>
      <c r="Q53">
        <v>9.7607392095144019E-2</v>
      </c>
      <c r="R53">
        <v>1.486837481291369E-2</v>
      </c>
      <c r="S53">
        <v>0.26604005606052189</v>
      </c>
      <c r="T53">
        <v>6.6510014015130473E-2</v>
      </c>
      <c r="U53">
        <v>1.461284405344751E-2</v>
      </c>
      <c r="V53">
        <v>3.1930475812773601E-3</v>
      </c>
    </row>
    <row r="54" spans="1:22" hidden="1" x14ac:dyDescent="0.25">
      <c r="A54" s="2" t="s">
        <v>178</v>
      </c>
      <c r="B54" t="s">
        <v>179</v>
      </c>
      <c r="C54" t="s">
        <v>23</v>
      </c>
      <c r="D54">
        <v>0</v>
      </c>
      <c r="E54">
        <v>0</v>
      </c>
      <c r="F54">
        <v>0</v>
      </c>
      <c r="G54">
        <v>0</v>
      </c>
      <c r="H54" s="1">
        <v>44572.9844212963</v>
      </c>
      <c r="I54" t="s">
        <v>180</v>
      </c>
      <c r="J54">
        <v>0.911852</v>
      </c>
      <c r="K54">
        <v>99.865893242345194</v>
      </c>
      <c r="L54">
        <v>2.8242525594670779E-2</v>
      </c>
      <c r="M54">
        <v>5.7489151481420172E-5</v>
      </c>
      <c r="N54">
        <v>7.6978217850272271E-2</v>
      </c>
      <c r="O54">
        <v>1.9244554462568071E-2</v>
      </c>
      <c r="P54" t="e">
        <f>Table1[[#This Row],[calc_%_H2_umol/h]]/Table1[[#This Row],[PCAT_Gee-pt/g-c3n4]]</f>
        <v>#DIV/0!</v>
      </c>
      <c r="Q54">
        <v>8.8111521151550048E-2</v>
      </c>
      <c r="R54">
        <v>1.200492910435191E-2</v>
      </c>
      <c r="S54">
        <v>0.2401579790584574</v>
      </c>
      <c r="T54">
        <v>6.003949476461435E-2</v>
      </c>
      <c r="U54">
        <v>1.4776051883163759E-2</v>
      </c>
      <c r="V54">
        <v>2.9766590254107529E-3</v>
      </c>
    </row>
    <row r="55" spans="1:22" hidden="1" x14ac:dyDescent="0.25">
      <c r="A55" s="2" t="s">
        <v>181</v>
      </c>
      <c r="B55" t="s">
        <v>182</v>
      </c>
      <c r="C55" t="s">
        <v>23</v>
      </c>
      <c r="D55">
        <v>0</v>
      </c>
      <c r="E55">
        <v>0</v>
      </c>
      <c r="F55">
        <v>0</v>
      </c>
      <c r="G55">
        <v>0</v>
      </c>
      <c r="H55" s="1">
        <v>44572.999803240738</v>
      </c>
      <c r="I55" t="s">
        <v>183</v>
      </c>
      <c r="J55">
        <v>0.83662700000000001</v>
      </c>
      <c r="K55">
        <v>99.867518799182108</v>
      </c>
      <c r="L55">
        <v>2.898247769027976E-2</v>
      </c>
      <c r="M55">
        <v>1.9411708809905179E-4</v>
      </c>
      <c r="N55">
        <v>7.899504150237871E-2</v>
      </c>
      <c r="O55">
        <v>1.9748760375594681E-2</v>
      </c>
      <c r="P55" t="e">
        <f>Table1[[#This Row],[calc_%_H2_umol/h]]/Table1[[#This Row],[PCAT_Gee-pt/g-c3n4]]</f>
        <v>#DIV/0!</v>
      </c>
      <c r="Q55">
        <v>8.4727667171528853E-2</v>
      </c>
      <c r="R55">
        <v>1.1339934503910539E-2</v>
      </c>
      <c r="S55">
        <v>0.23093489991228031</v>
      </c>
      <c r="T55">
        <v>5.7733724978070063E-2</v>
      </c>
      <c r="U55">
        <v>1.5224777672391349E-2</v>
      </c>
      <c r="V55">
        <v>3.546278283696051E-3</v>
      </c>
    </row>
    <row r="56" spans="1:22" hidden="1" x14ac:dyDescent="0.25">
      <c r="A56" s="2" t="s">
        <v>184</v>
      </c>
      <c r="B56" t="s">
        <v>185</v>
      </c>
      <c r="C56" t="s">
        <v>23</v>
      </c>
      <c r="D56">
        <v>0</v>
      </c>
      <c r="E56">
        <v>0</v>
      </c>
      <c r="F56">
        <v>0</v>
      </c>
      <c r="G56">
        <v>0</v>
      </c>
      <c r="H56" s="1">
        <v>44573.015752314823</v>
      </c>
      <c r="I56" t="s">
        <v>186</v>
      </c>
      <c r="J56">
        <v>0.84772700000000001</v>
      </c>
      <c r="K56">
        <v>99.875072536207114</v>
      </c>
      <c r="L56">
        <v>2.817723533000761E-2</v>
      </c>
      <c r="M56">
        <v>1.003468402679413E-4</v>
      </c>
      <c r="N56">
        <v>7.6800261803108685E-2</v>
      </c>
      <c r="O56">
        <v>1.9200065450777171E-2</v>
      </c>
      <c r="P56" t="e">
        <f>Table1[[#This Row],[calc_%_H2_umol/h]]/Table1[[#This Row],[PCAT_Gee-pt/g-c3n4]]</f>
        <v>#DIV/0!</v>
      </c>
      <c r="Q56">
        <v>7.9145336974863381E-2</v>
      </c>
      <c r="R56">
        <v>9.2644736199158691E-3</v>
      </c>
      <c r="S56">
        <v>0.21571962362437799</v>
      </c>
      <c r="T56">
        <v>5.3929905906094491E-2</v>
      </c>
      <c r="U56">
        <v>1.4856242181530199E-2</v>
      </c>
      <c r="V56">
        <v>2.748649306485738E-3</v>
      </c>
    </row>
    <row r="57" spans="1:22" hidden="1" x14ac:dyDescent="0.25">
      <c r="A57" s="2" t="s">
        <v>187</v>
      </c>
      <c r="B57" t="s">
        <v>188</v>
      </c>
      <c r="C57" t="s">
        <v>23</v>
      </c>
      <c r="D57">
        <v>0</v>
      </c>
      <c r="E57">
        <v>0</v>
      </c>
      <c r="F57">
        <v>0</v>
      </c>
      <c r="G57">
        <v>0</v>
      </c>
      <c r="H57" s="1">
        <v>44573.032152777778</v>
      </c>
      <c r="I57" t="s">
        <v>189</v>
      </c>
      <c r="J57">
        <v>0.83377699999999999</v>
      </c>
      <c r="K57">
        <v>99.878063260751162</v>
      </c>
      <c r="L57">
        <v>2.7683387703551641E-2</v>
      </c>
      <c r="M57">
        <v>1.8723819452739601E-4</v>
      </c>
      <c r="N57">
        <v>7.5454223891352645E-2</v>
      </c>
      <c r="O57">
        <v>1.8863555972838161E-2</v>
      </c>
      <c r="P57" t="e">
        <f>Table1[[#This Row],[calc_%_H2_umol/h]]/Table1[[#This Row],[PCAT_Gee-pt/g-c3n4]]</f>
        <v>#DIV/0!</v>
      </c>
      <c r="Q57">
        <v>7.6928019053501578E-2</v>
      </c>
      <c r="R57">
        <v>8.7951030691409849E-3</v>
      </c>
      <c r="S57">
        <v>0.20967607127203061</v>
      </c>
      <c r="T57">
        <v>5.241901781800766E-2</v>
      </c>
      <c r="U57">
        <v>1.4678417330750379E-2</v>
      </c>
      <c r="V57">
        <v>2.6469151610409121E-3</v>
      </c>
    </row>
    <row r="58" spans="1:22" hidden="1" x14ac:dyDescent="0.25">
      <c r="A58" s="2" t="s">
        <v>190</v>
      </c>
      <c r="B58" t="s">
        <v>191</v>
      </c>
      <c r="C58" t="s">
        <v>23</v>
      </c>
      <c r="D58">
        <v>0</v>
      </c>
      <c r="E58">
        <v>0</v>
      </c>
      <c r="F58">
        <v>0</v>
      </c>
      <c r="G58">
        <v>0</v>
      </c>
      <c r="H58" s="1">
        <v>44573.048518518517</v>
      </c>
      <c r="I58" t="s">
        <v>192</v>
      </c>
      <c r="J58">
        <v>0.83940199999999998</v>
      </c>
      <c r="K58">
        <v>99.879406438005219</v>
      </c>
      <c r="L58">
        <v>2.6865411499314679E-2</v>
      </c>
      <c r="M58">
        <v>1.502382423531456E-4</v>
      </c>
      <c r="N58">
        <v>7.3224736651090666E-2</v>
      </c>
      <c r="O58">
        <v>1.830618416277267E-2</v>
      </c>
      <c r="P58" t="e">
        <f>Table1[[#This Row],[calc_%_H2_umol/h]]/Table1[[#This Row],[PCAT_Gee-pt/g-c3n4]]</f>
        <v>#DIV/0!</v>
      </c>
      <c r="Q58">
        <v>7.5973688571850495E-2</v>
      </c>
      <c r="R58">
        <v>7.9465826648490046E-3</v>
      </c>
      <c r="S58">
        <v>0.2070749349299057</v>
      </c>
      <c r="T58">
        <v>5.1768733732476417E-2</v>
      </c>
      <c r="U58">
        <v>1.47499628883506E-2</v>
      </c>
      <c r="V58">
        <v>3.0044990352607178E-3</v>
      </c>
    </row>
    <row r="59" spans="1:22" hidden="1" x14ac:dyDescent="0.25">
      <c r="A59" s="2" t="s">
        <v>193</v>
      </c>
      <c r="B59" t="s">
        <v>194</v>
      </c>
      <c r="C59" t="s">
        <v>23</v>
      </c>
      <c r="D59">
        <v>0</v>
      </c>
      <c r="E59">
        <v>0</v>
      </c>
      <c r="F59">
        <v>0</v>
      </c>
      <c r="G59">
        <v>0</v>
      </c>
      <c r="H59" s="1">
        <v>44573.065324074072</v>
      </c>
      <c r="I59" t="s">
        <v>195</v>
      </c>
      <c r="J59">
        <v>0.86722699999999997</v>
      </c>
      <c r="K59">
        <v>99.879612751920533</v>
      </c>
      <c r="L59">
        <v>2.5862164643390501E-2</v>
      </c>
      <c r="M59">
        <v>2.4707002224201292E-4</v>
      </c>
      <c r="N59">
        <v>7.049027316360762E-2</v>
      </c>
      <c r="O59">
        <v>1.7622568290901901E-2</v>
      </c>
      <c r="P59" t="e">
        <f>Table1[[#This Row],[calc_%_H2_umol/h]]/Table1[[#This Row],[PCAT_Gee-pt/g-c3n4]]</f>
        <v>#DIV/0!</v>
      </c>
      <c r="Q59">
        <v>7.7190945645429859E-2</v>
      </c>
      <c r="R59">
        <v>6.4993418944031206E-3</v>
      </c>
      <c r="S59">
        <v>0.2103927076225667</v>
      </c>
      <c r="T59">
        <v>5.2598176905641669E-2</v>
      </c>
      <c r="U59">
        <v>1.4689294042475201E-2</v>
      </c>
      <c r="V59">
        <v>2.644843748173511E-3</v>
      </c>
    </row>
    <row r="60" spans="1:22" hidden="1" x14ac:dyDescent="0.25">
      <c r="A60" s="2" t="s">
        <v>196</v>
      </c>
      <c r="B60" t="s">
        <v>197</v>
      </c>
      <c r="C60" t="s">
        <v>23</v>
      </c>
      <c r="D60">
        <v>0</v>
      </c>
      <c r="E60">
        <v>0</v>
      </c>
      <c r="F60">
        <v>0</v>
      </c>
      <c r="G60">
        <v>0</v>
      </c>
      <c r="H60" s="1">
        <v>44573.082129629627</v>
      </c>
      <c r="I60" t="s">
        <v>198</v>
      </c>
      <c r="J60">
        <v>0.85890200000000005</v>
      </c>
      <c r="K60">
        <v>99.885927603836819</v>
      </c>
      <c r="L60">
        <v>2.6216503989747671E-2</v>
      </c>
      <c r="M60">
        <v>1.9318232301258651E-4</v>
      </c>
      <c r="N60">
        <v>7.1456065380219869E-2</v>
      </c>
      <c r="O60">
        <v>1.7864016345054971E-2</v>
      </c>
      <c r="P60" t="e">
        <f>Table1[[#This Row],[calc_%_H2_umol/h]]/Table1[[#This Row],[PCAT_Gee-pt/g-c3n4]]</f>
        <v>#DIV/0!</v>
      </c>
      <c r="Q60">
        <v>7.0260101868476615E-2</v>
      </c>
      <c r="R60">
        <v>6.5367438153562758E-3</v>
      </c>
      <c r="S60">
        <v>0.191501904094387</v>
      </c>
      <c r="T60">
        <v>4.787547602359675E-2</v>
      </c>
      <c r="U60">
        <v>1.466855974954567E-2</v>
      </c>
      <c r="V60">
        <v>2.9272305554016629E-3</v>
      </c>
    </row>
    <row r="61" spans="1:22" hidden="1" x14ac:dyDescent="0.25">
      <c r="A61" s="2" t="s">
        <v>199</v>
      </c>
      <c r="B61" t="s">
        <v>200</v>
      </c>
      <c r="C61" t="s">
        <v>23</v>
      </c>
      <c r="D61">
        <v>0</v>
      </c>
      <c r="E61">
        <v>0</v>
      </c>
      <c r="F61">
        <v>0</v>
      </c>
      <c r="G61">
        <v>0</v>
      </c>
      <c r="H61" s="1">
        <v>44573.098854166667</v>
      </c>
      <c r="I61" t="s">
        <v>201</v>
      </c>
      <c r="J61">
        <v>0.85327699999999995</v>
      </c>
      <c r="K61">
        <v>99.887283373798439</v>
      </c>
      <c r="L61">
        <v>2.5605394800148781E-2</v>
      </c>
      <c r="M61">
        <v>2.735659191660758E-4</v>
      </c>
      <c r="N61">
        <v>6.979041773232951E-2</v>
      </c>
      <c r="O61">
        <v>1.7447604433082381E-2</v>
      </c>
      <c r="P61" t="e">
        <f>Table1[[#This Row],[calc_%_H2_umol/h]]/Table1[[#This Row],[PCAT_Gee-pt/g-c3n4]]</f>
        <v>#DIV/0!</v>
      </c>
      <c r="Q61">
        <v>6.8837201133870832E-2</v>
      </c>
      <c r="R61">
        <v>5.2311855807306322E-3</v>
      </c>
      <c r="S61">
        <v>0.18762362619885539</v>
      </c>
      <c r="T61">
        <v>4.6905906549713848E-2</v>
      </c>
      <c r="U61">
        <v>1.523521153956848E-2</v>
      </c>
      <c r="V61">
        <v>3.0388187279835948E-3</v>
      </c>
    </row>
    <row r="62" spans="1:22" x14ac:dyDescent="0.25">
      <c r="A62" s="5" t="s">
        <v>203</v>
      </c>
      <c r="P62">
        <f>SUBTOTAL(107,Table1[h2 umol/hg])</f>
        <v>104.36607428121471</v>
      </c>
      <c r="V62">
        <f>SUBTOTAL(109,Table1[calc_%_CO2_Avg])</f>
        <v>24.940398650531012</v>
      </c>
    </row>
    <row r="64" spans="1:22" x14ac:dyDescent="0.25">
      <c r="M64">
        <f>SUBTOTAL(101,Table1[h2 umol/hg])</f>
        <v>1978.0293323387036</v>
      </c>
      <c r="N64">
        <f>SUBTOTAL(107,Table1[h2 umol/hg])</f>
        <v>104.36607428121471</v>
      </c>
    </row>
    <row r="65" spans="13:13" x14ac:dyDescent="0.25">
      <c r="M65">
        <f>((N64*2)/M64)*100</f>
        <v>10.552530498404542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Gee</cp:lastModifiedBy>
  <dcterms:created xsi:type="dcterms:W3CDTF">2022-01-16T19:12:46Z</dcterms:created>
  <dcterms:modified xsi:type="dcterms:W3CDTF">2022-01-16T19:18:26Z</dcterms:modified>
</cp:coreProperties>
</file>