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heuniversityofliverpool-my.sharepoint.com/personal/sgjgee2_liverpool_ac_uk/Documents/PhD/Project Results Storage/Project Software/Bayesian Optimiser/fe_optimizer-master/Optimizer/temp_completed/"/>
    </mc:Choice>
  </mc:AlternateContent>
  <xr:revisionPtr revIDLastSave="33" documentId="13_ncr:40009_{B3D5F91C-F13D-4408-926E-53867E79FF17}" xr6:coauthVersionLast="47" xr6:coauthVersionMax="47" xr10:uidLastSave="{0F33F54A-2CD6-4518-8580-B8957C1285B5}"/>
  <bookViews>
    <workbookView xWindow="3465" yWindow="4605" windowWidth="38700" windowHeight="15435" xr2:uid="{00000000-000D-0000-FFFF-FFFF00000000}"/>
  </bookViews>
  <sheets>
    <sheet name="776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62" i="1" l="1"/>
  <c r="W62" i="1"/>
  <c r="Q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P64" i="1" l="1"/>
  <c r="O64" i="1"/>
  <c r="Q62" i="1"/>
  <c r="O65" i="1" l="1"/>
</calcChain>
</file>

<file path=xl/sharedStrings.xml><?xml version="1.0" encoding="utf-8"?>
<sst xmlns="http://schemas.openxmlformats.org/spreadsheetml/2006/main" count="263" uniqueCount="151">
  <si>
    <t>form_id</t>
  </si>
  <si>
    <t>form_name</t>
  </si>
  <si>
    <t>form_status</t>
  </si>
  <si>
    <t>PCAT_Gee-pt/g-c3n4</t>
  </si>
  <si>
    <t>PCAT_Gee-T/M/W</t>
  </si>
  <si>
    <t>Rhodamine B (1g/L)</t>
  </si>
  <si>
    <t>Water 1</t>
  </si>
  <si>
    <t>form_datetime</t>
  </si>
  <si>
    <t>sample_name</t>
  </si>
  <si>
    <t>Baratron Avg</t>
  </si>
  <si>
    <t>calc % N2 Avg</t>
  </si>
  <si>
    <t>calc % H2 Avg</t>
  </si>
  <si>
    <t>calc % H2 2STD</t>
  </si>
  <si>
    <t>calc % H2 umol</t>
  </si>
  <si>
    <t>calc % H2 umol/h</t>
  </si>
  <si>
    <t>calc % O2 Avg</t>
  </si>
  <si>
    <t>calc % O2 2STD</t>
  </si>
  <si>
    <t>calc % O2 umol</t>
  </si>
  <si>
    <t>calc % O2 umol/h</t>
  </si>
  <si>
    <t>calc % Ar Avg</t>
  </si>
  <si>
    <t>calc % CO2 Avg</t>
  </si>
  <si>
    <t>070621_JCG_4plate_4hour_1</t>
  </si>
  <si>
    <t>Complete</t>
  </si>
  <si>
    <t>PlateAgilent 1_Vial1</t>
  </si>
  <si>
    <t>070621_JCG_4plate_4hour_2</t>
  </si>
  <si>
    <t>PlateAgilent 1_Vial2</t>
  </si>
  <si>
    <t>070621_JCG_4plate_4hour_3</t>
  </si>
  <si>
    <t>PlateAgilent 1_Vial3</t>
  </si>
  <si>
    <t>070621_JCG_4plate_4hour_4</t>
  </si>
  <si>
    <t>PlateAgilent 1_Vial4</t>
  </si>
  <si>
    <t>070621_JCG_4plate_4hour_5</t>
  </si>
  <si>
    <t>PlateAgilent 1_Vial5</t>
  </si>
  <si>
    <t>070621_JCG_4plate_4hour_6</t>
  </si>
  <si>
    <t>PlateAgilent 1_Vial6</t>
  </si>
  <si>
    <t>070621_JCG_4plate_4hour_7</t>
  </si>
  <si>
    <t>PlateAgilent 1_Vial7</t>
  </si>
  <si>
    <t>070621_JCG_4plate_4hour_8</t>
  </si>
  <si>
    <t>PlateAgilent 1_Vial8</t>
  </si>
  <si>
    <t>070621_JCG_4plate_4hour_9</t>
  </si>
  <si>
    <t>PlateAgilent 1_Vial9</t>
  </si>
  <si>
    <t>070621_JCG_4plate_4hour_10</t>
  </si>
  <si>
    <t>PlateAgilent 1_Vial10</t>
  </si>
  <si>
    <t>070621_JCG_4plate_4hour_11</t>
  </si>
  <si>
    <t>PlateAgilent 1_Vial11</t>
  </si>
  <si>
    <t>070621_JCG_4plate_4hour_12</t>
  </si>
  <si>
    <t>PlateAgilent 1_Vial12</t>
  </si>
  <si>
    <t>070621_JCG_4plate_4hour_13</t>
  </si>
  <si>
    <t>PlateAgilent 1_Vial13</t>
  </si>
  <si>
    <t>070621_JCG_4plate_4hour_14</t>
  </si>
  <si>
    <t>PlateAgilent 1_Vial14</t>
  </si>
  <si>
    <t>070621_JCG_4plate_4hour_15</t>
  </si>
  <si>
    <t>PlateAgilent 1_Vial15</t>
  </si>
  <si>
    <t>070621_JCG_4plate_4hour_16</t>
  </si>
  <si>
    <t>PlateAgilent 2_Vial1</t>
  </si>
  <si>
    <t>070621_JCG_4plate_4hour_17</t>
  </si>
  <si>
    <t>PlateAgilent 2_Vial2</t>
  </si>
  <si>
    <t>070621_JCG_4plate_4hour_18</t>
  </si>
  <si>
    <t>PlateAgilent 2_Vial3</t>
  </si>
  <si>
    <t>070621_JCG_4plate_4hour_19</t>
  </si>
  <si>
    <t>PlateAgilent 2_Vial4</t>
  </si>
  <si>
    <t>070621_JCG_4plate_4hour_20</t>
  </si>
  <si>
    <t>PlateAgilent 2_Vial5</t>
  </si>
  <si>
    <t>070621_JCG_4plate_4hour_21</t>
  </si>
  <si>
    <t>PlateAgilent 2_Vial6</t>
  </si>
  <si>
    <t>070621_JCG_4plate_4hour_22</t>
  </si>
  <si>
    <t>PlateAgilent 2_Vial7</t>
  </si>
  <si>
    <t>070621_JCG_4plate_4hour_23</t>
  </si>
  <si>
    <t>PlateAgilent 2_Vial8</t>
  </si>
  <si>
    <t>070621_JCG_4plate_4hour_24</t>
  </si>
  <si>
    <t>PlateAgilent 2_Vial9</t>
  </si>
  <si>
    <t>070621_JCG_4plate_4hour_25</t>
  </si>
  <si>
    <t>PlateAgilent 2_Vial10</t>
  </si>
  <si>
    <t>070621_JCG_4plate_4hour_26</t>
  </si>
  <si>
    <t>PlateAgilent 2_Vial11</t>
  </si>
  <si>
    <t>070621_JCG_4plate_4hour_27</t>
  </si>
  <si>
    <t>PlateAgilent 2_Vial12</t>
  </si>
  <si>
    <t>070621_JCG_4plate_4hour_28</t>
  </si>
  <si>
    <t>PlateAgilent 2_Vial13</t>
  </si>
  <si>
    <t>070621_JCG_4plate_4hour_29</t>
  </si>
  <si>
    <t>PlateAgilent 2_Vial14</t>
  </si>
  <si>
    <t>070621_JCG_4plate_4hour_30</t>
  </si>
  <si>
    <t>PlateAgilent 2_Vial15</t>
  </si>
  <si>
    <t>070621_JCG_4plate_4hour_31</t>
  </si>
  <si>
    <t>PlateAgilent 3_Vial1</t>
  </si>
  <si>
    <t>070621_JCG_4plate_4hour_32</t>
  </si>
  <si>
    <t>PlateAgilent 3_Vial2</t>
  </si>
  <si>
    <t>070621_JCG_4plate_4hour_33</t>
  </si>
  <si>
    <t>PlateAgilent 3_Vial3</t>
  </si>
  <si>
    <t>070621_JCG_4plate_4hour_34</t>
  </si>
  <si>
    <t>PlateAgilent 3_Vial4</t>
  </si>
  <si>
    <t>070621_JCG_4plate_4hour_35</t>
  </si>
  <si>
    <t>PlateAgilent 3_Vial5</t>
  </si>
  <si>
    <t>070621_JCG_4plate_4hour_36</t>
  </si>
  <si>
    <t>PlateAgilent 3_Vial6</t>
  </si>
  <si>
    <t>070621_JCG_4plate_4hour_37</t>
  </si>
  <si>
    <t>PlateAgilent 3_Vial7</t>
  </si>
  <si>
    <t>070621_JCG_4plate_4hour_38</t>
  </si>
  <si>
    <t>PlateAgilent 3_Vial8</t>
  </si>
  <si>
    <t>070621_JCG_4plate_4hour_39</t>
  </si>
  <si>
    <t>PlateAgilent 3_Vial9</t>
  </si>
  <si>
    <t>070621_JCG_4plate_4hour_40</t>
  </si>
  <si>
    <t>PlateAgilent 3_Vial10</t>
  </si>
  <si>
    <t>070621_JCG_4plate_4hour_41</t>
  </si>
  <si>
    <t>PlateAgilent 3_Vial11</t>
  </si>
  <si>
    <t>070621_JCG_4plate_4hour_42</t>
  </si>
  <si>
    <t>PlateAgilent 3_Vial12</t>
  </si>
  <si>
    <t>070621_JCG_4plate_4hour_43</t>
  </si>
  <si>
    <t>PlateAgilent 3_Vial13</t>
  </si>
  <si>
    <t>070621_JCG_4plate_4hour_44</t>
  </si>
  <si>
    <t>PlateAgilent 3_Vial14</t>
  </si>
  <si>
    <t>070621_JCG_4plate_4hour_45</t>
  </si>
  <si>
    <t>PlateAgilent 3_Vial15</t>
  </si>
  <si>
    <t>070621_JCG_4plate_4hour_46</t>
  </si>
  <si>
    <t>PlateAgilent 4_Vial1</t>
  </si>
  <si>
    <t>070621_JCG_4plate_4hour_47</t>
  </si>
  <si>
    <t>PlateAgilent 4_Vial2</t>
  </si>
  <si>
    <t>070621_JCG_4plate_4hour_48</t>
  </si>
  <si>
    <t>PlateAgilent 4_Vial3</t>
  </si>
  <si>
    <t>070621_JCG_4plate_4hour_49</t>
  </si>
  <si>
    <t>PlateAgilent 4_Vial4</t>
  </si>
  <si>
    <t>070621_JCG_4plate_4hour_50</t>
  </si>
  <si>
    <t>PlateAgilent 4_Vial5</t>
  </si>
  <si>
    <t>070621_JCG_4plate_4hour_51</t>
  </si>
  <si>
    <t>PlateAgilent 4_Vial6</t>
  </si>
  <si>
    <t>070621_JCG_4plate_4hour_52</t>
  </si>
  <si>
    <t>PlateAgilent 4_Vial7</t>
  </si>
  <si>
    <t>070621_JCG_4plate_4hour_53</t>
  </si>
  <si>
    <t>PlateAgilent 4_Vial8</t>
  </si>
  <si>
    <t>070621_JCG_4plate_4hour_54</t>
  </si>
  <si>
    <t>PlateAgilent 4_Vial9</t>
  </si>
  <si>
    <t>070621_JCG_4plate_4hour_55</t>
  </si>
  <si>
    <t>PlateAgilent 4_Vial10</t>
  </si>
  <si>
    <t>070621_JCG_4plate_4hour_56</t>
  </si>
  <si>
    <t>PlateAgilent 4_Vial11</t>
  </si>
  <si>
    <t>070621_JCG_4plate_4hour_57</t>
  </si>
  <si>
    <t>PlateAgilent 4_Vial12</t>
  </si>
  <si>
    <t>070621_JCG_4plate_4hour_58</t>
  </si>
  <si>
    <t>PlateAgilent 4_Vial13</t>
  </si>
  <si>
    <t>070621_JCG_4plate_4hour_59</t>
  </si>
  <si>
    <t>PlateAgilent 4_Vial14</t>
  </si>
  <si>
    <t>070621_JCG_4plate_4hour_60</t>
  </si>
  <si>
    <t>PlateAgilent 4_Vial15</t>
  </si>
  <si>
    <t>h2 umol/hg</t>
  </si>
  <si>
    <t>Total</t>
  </si>
  <si>
    <t>Plate</t>
  </si>
  <si>
    <t>Plate 1</t>
  </si>
  <si>
    <t>Plate 2</t>
  </si>
  <si>
    <t>Plate 3</t>
  </si>
  <si>
    <t>Plate 4</t>
  </si>
  <si>
    <t>2std%</t>
  </si>
  <si>
    <t>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</si>
</sst>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uble">
        <color theme="4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16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0" formatCode="General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MN 776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'776'!$Q$2:$Q$59</c:f>
              <c:numCache>
                <c:formatCode>General</c:formatCode>
                <c:ptCount val="52"/>
                <c:pt idx="0">
                  <c:v>601.84525325096854</c:v>
                </c:pt>
                <c:pt idx="1">
                  <c:v>633.81570792405341</c:v>
                </c:pt>
                <c:pt idx="2">
                  <c:v>659.92002662259176</c:v>
                </c:pt>
                <c:pt idx="3">
                  <c:v>615.84085719198845</c:v>
                </c:pt>
                <c:pt idx="4">
                  <c:v>616.84297779458655</c:v>
                </c:pt>
                <c:pt idx="5">
                  <c:v>641.49282284854974</c:v>
                </c:pt>
                <c:pt idx="6">
                  <c:v>683.16108259483508</c:v>
                </c:pt>
                <c:pt idx="7">
                  <c:v>665.55846398316055</c:v>
                </c:pt>
                <c:pt idx="8">
                  <c:v>644.72445611905448</c:v>
                </c:pt>
                <c:pt idx="9">
                  <c:v>641.73886753958413</c:v>
                </c:pt>
                <c:pt idx="10">
                  <c:v>610.80396468110348</c:v>
                </c:pt>
                <c:pt idx="11">
                  <c:v>613.75484078611248</c:v>
                </c:pt>
                <c:pt idx="12">
                  <c:v>627.96113665378004</c:v>
                </c:pt>
                <c:pt idx="13">
                  <c:v>629.52749184141715</c:v>
                </c:pt>
                <c:pt idx="14">
                  <c:v>575.76498853478358</c:v>
                </c:pt>
                <c:pt idx="15">
                  <c:v>607.79945692087244</c:v>
                </c:pt>
                <c:pt idx="16">
                  <c:v>623.88002858971367</c:v>
                </c:pt>
                <c:pt idx="17">
                  <c:v>611.65386699892576</c:v>
                </c:pt>
                <c:pt idx="18">
                  <c:v>616.91710969498797</c:v>
                </c:pt>
                <c:pt idx="19">
                  <c:v>602.44080998334493</c:v>
                </c:pt>
                <c:pt idx="20">
                  <c:v>653.6988043915054</c:v>
                </c:pt>
                <c:pt idx="21">
                  <c:v>605.70349452384232</c:v>
                </c:pt>
                <c:pt idx="22">
                  <c:v>590.29355329897101</c:v>
                </c:pt>
                <c:pt idx="23">
                  <c:v>565.1732665902523</c:v>
                </c:pt>
                <c:pt idx="24">
                  <c:v>604.1480244971109</c:v>
                </c:pt>
                <c:pt idx="25">
                  <c:v>609.64672765916555</c:v>
                </c:pt>
                <c:pt idx="26">
                  <c:v>628.38057935514701</c:v>
                </c:pt>
                <c:pt idx="27">
                  <c:v>640.97363523494698</c:v>
                </c:pt>
                <c:pt idx="28">
                  <c:v>642.88478803478199</c:v>
                </c:pt>
                <c:pt idx="29">
                  <c:v>642.83542661731565</c:v>
                </c:pt>
                <c:pt idx="30">
                  <c:v>588.50753560117244</c:v>
                </c:pt>
                <c:pt idx="31">
                  <c:v>655.17896957038488</c:v>
                </c:pt>
                <c:pt idx="32">
                  <c:v>638.51555494058812</c:v>
                </c:pt>
                <c:pt idx="33">
                  <c:v>629.50256617887555</c:v>
                </c:pt>
                <c:pt idx="34">
                  <c:v>611.37058078958091</c:v>
                </c:pt>
                <c:pt idx="35">
                  <c:v>594.16737216221031</c:v>
                </c:pt>
                <c:pt idx="36">
                  <c:v>570.83267669833265</c:v>
                </c:pt>
                <c:pt idx="37">
                  <c:v>611.08982844688614</c:v>
                </c:pt>
                <c:pt idx="38">
                  <c:v>564.73062882340514</c:v>
                </c:pt>
                <c:pt idx="39">
                  <c:v>647.66763675895902</c:v>
                </c:pt>
                <c:pt idx="40">
                  <c:v>616.6889614012382</c:v>
                </c:pt>
                <c:pt idx="41">
                  <c:v>637.75399458101674</c:v>
                </c:pt>
                <c:pt idx="42">
                  <c:v>590.96450887342394</c:v>
                </c:pt>
                <c:pt idx="43">
                  <c:v>590.93007283443444</c:v>
                </c:pt>
                <c:pt idx="44">
                  <c:v>617.26316509657374</c:v>
                </c:pt>
                <c:pt idx="45">
                  <c:v>650.46537113041029</c:v>
                </c:pt>
                <c:pt idx="46">
                  <c:v>677.44280591840516</c:v>
                </c:pt>
                <c:pt idx="47">
                  <c:v>629.30298071840366</c:v>
                </c:pt>
                <c:pt idx="48">
                  <c:v>611.1300075887076</c:v>
                </c:pt>
                <c:pt idx="49">
                  <c:v>605.20550997327416</c:v>
                </c:pt>
                <c:pt idx="50">
                  <c:v>628.86346878324889</c:v>
                </c:pt>
                <c:pt idx="51">
                  <c:v>613.78008947963326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D85-407F-8CE2-8B528EC0D9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4368960"/>
        <c:axId val="804369376"/>
      </c:scatterChart>
      <c:valAx>
        <c:axId val="804368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Sample #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4369376"/>
        <c:crosses val="autoZero"/>
        <c:crossBetween val="midCat"/>
      </c:valAx>
      <c:valAx>
        <c:axId val="804369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H2</a:t>
                </a:r>
                <a:r>
                  <a:rPr lang="en-GB" baseline="0"/>
                  <a:t> umol/hg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43689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171450</xdr:colOff>
      <xdr:row>22</xdr:row>
      <xdr:rowOff>157162</xdr:rowOff>
    </xdr:from>
    <xdr:to>
      <xdr:col>13</xdr:col>
      <xdr:colOff>752475</xdr:colOff>
      <xdr:row>39</xdr:row>
      <xdr:rowOff>42862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102CD0-BC85-4678-8136-C04BFE18B1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W62" totalsRowCount="1">
  <autoFilter ref="A1:W61" xr:uid="{00000000-0009-0000-0100-000001000000}">
    <filterColumn colId="5">
      <customFilters>
        <customFilter operator="notEqual" val=" "/>
      </customFilters>
    </filterColumn>
  </autoFilter>
  <tableColumns count="23">
    <tableColumn id="1" xr3:uid="{00000000-0010-0000-0000-000001000000}" name="form_id" totalsRowLabel="Total"/>
    <tableColumn id="2" xr3:uid="{00000000-0010-0000-0000-000002000000}" name="form_name"/>
    <tableColumn id="3" xr3:uid="{00000000-0010-0000-0000-000003000000}" name="form_status"/>
    <tableColumn id="4" xr3:uid="{00000000-0010-0000-0000-000004000000}" name="PCAT_Gee-pt/g-c3n4" totalsRowFunction="average"/>
    <tableColumn id="5" xr3:uid="{00000000-0010-0000-0000-000005000000}" name="PCAT_Gee-T/M/W"/>
    <tableColumn id="6" xr3:uid="{00000000-0010-0000-0000-000006000000}" name="Rhodamine B (1g/L)"/>
    <tableColumn id="7" xr3:uid="{00000000-0010-0000-0000-000007000000}" name="Water 1"/>
    <tableColumn id="8" xr3:uid="{00000000-0010-0000-0000-000008000000}" name="form_datetime" dataDxfId="1"/>
    <tableColumn id="9" xr3:uid="{00000000-0010-0000-0000-000009000000}" name="sample_name"/>
    <tableColumn id="23" xr3:uid="{47B5EEC0-AD75-4861-A0B9-51B9C21AE42D}" name="Plate"/>
    <tableColumn id="10" xr3:uid="{00000000-0010-0000-0000-00000A000000}" name="Baratron Avg"/>
    <tableColumn id="11" xr3:uid="{00000000-0010-0000-0000-00000B000000}" name="calc % N2 Avg"/>
    <tableColumn id="12" xr3:uid="{00000000-0010-0000-0000-00000C000000}" name="calc % H2 Avg"/>
    <tableColumn id="13" xr3:uid="{00000000-0010-0000-0000-00000D000000}" name="calc % H2 2STD"/>
    <tableColumn id="14" xr3:uid="{00000000-0010-0000-0000-00000E000000}" name="calc % H2 umol"/>
    <tableColumn id="15" xr3:uid="{00000000-0010-0000-0000-00000F000000}" name="calc % H2 umol/h"/>
    <tableColumn id="22" xr3:uid="{00000000-0010-0000-0000-000016000000}" name="h2 umol/hg" totalsRowFunction="stdDev" dataDxfId="0">
      <calculatedColumnFormula>Table1[[#This Row],[calc % H2 umol/h]]/Table1[[#This Row],[PCAT_Gee-pt/g-c3n4]]</calculatedColumnFormula>
    </tableColumn>
    <tableColumn id="16" xr3:uid="{00000000-0010-0000-0000-000010000000}" name="calc % O2 Avg"/>
    <tableColumn id="17" xr3:uid="{00000000-0010-0000-0000-000011000000}" name="calc % O2 2STD"/>
    <tableColumn id="18" xr3:uid="{00000000-0010-0000-0000-000012000000}" name="calc % O2 umol"/>
    <tableColumn id="19" xr3:uid="{00000000-0010-0000-0000-000013000000}" name="calc % O2 umol/h"/>
    <tableColumn id="20" xr3:uid="{00000000-0010-0000-0000-000014000000}" name="calc % Ar Avg"/>
    <tableColumn id="21" xr3:uid="{00000000-0010-0000-0000-000015000000}" name="calc % CO2 Avg" totalsRowFunction="sum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7264BFF-B697-426D-924F-41CF20613FAB}" name="Table2" displayName="Table2" ref="O68:P73">
  <autoFilter ref="O68:P73" xr:uid="{57264BFF-B697-426D-924F-41CF20613FAB}"/>
  <tableColumns count="2">
    <tableColumn id="1" xr3:uid="{6FE9F999-3BB9-4C5A-81B4-D3910DF70CDE}" name="Plate" totalsRowLabel="Total"/>
    <tableColumn id="2" xr3:uid="{EE31AAD2-C37A-4795-8325-7F61668E5B74}" name="2std%" totalsRowFunction="averag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3"/>
  <sheetViews>
    <sheetView tabSelected="1" topLeftCell="E1" workbookViewId="0">
      <selection activeCell="Q2" sqref="Q2:Q59"/>
    </sheetView>
  </sheetViews>
  <sheetFormatPr defaultRowHeight="15" x14ac:dyDescent="0.25"/>
  <cols>
    <col min="1" max="1" width="10.140625" customWidth="1"/>
    <col min="2" max="2" width="13.42578125" customWidth="1"/>
    <col min="3" max="3" width="13.7109375" customWidth="1"/>
    <col min="4" max="4" width="21.5703125" customWidth="1"/>
    <col min="5" max="5" width="19.7109375" customWidth="1"/>
    <col min="6" max="6" width="20.42578125" customWidth="1"/>
    <col min="7" max="7" width="10.140625" customWidth="1"/>
    <col min="8" max="8" width="16.5703125" customWidth="1"/>
    <col min="9" max="10" width="15.5703125" customWidth="1"/>
    <col min="11" max="11" width="14.42578125" customWidth="1"/>
    <col min="12" max="12" width="15" customWidth="1"/>
    <col min="13" max="13" width="14.85546875" customWidth="1"/>
    <col min="14" max="14" width="15.85546875" customWidth="1"/>
    <col min="15" max="15" width="16.140625" customWidth="1"/>
    <col min="16" max="17" width="18.140625" customWidth="1"/>
    <col min="18" max="18" width="15" customWidth="1"/>
    <col min="19" max="19" width="16" customWidth="1"/>
    <col min="20" max="20" width="16.28515625" customWidth="1"/>
    <col min="21" max="21" width="18.28515625" customWidth="1"/>
    <col min="22" max="22" width="14.5703125" customWidth="1"/>
    <col min="23" max="23" width="16.140625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144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142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</row>
    <row r="2" spans="1:23" x14ac:dyDescent="0.25">
      <c r="A2">
        <v>323281</v>
      </c>
      <c r="B2" t="s">
        <v>21</v>
      </c>
      <c r="C2" t="s">
        <v>22</v>
      </c>
      <c r="D2">
        <v>4.7800000000000004E-3</v>
      </c>
      <c r="E2">
        <v>4</v>
      </c>
      <c r="F2">
        <v>1</v>
      </c>
      <c r="H2" s="1">
        <v>44354.951666666668</v>
      </c>
      <c r="I2" t="s">
        <v>23</v>
      </c>
      <c r="J2" t="s">
        <v>145</v>
      </c>
      <c r="K2">
        <v>0.69714100000000001</v>
      </c>
      <c r="L2">
        <v>90.556259992687998</v>
      </c>
      <c r="M2">
        <v>4.2219045086088203</v>
      </c>
      <c r="N2">
        <v>7.7019298130442698E-2</v>
      </c>
      <c r="O2">
        <v>11.5072812421585</v>
      </c>
      <c r="P2">
        <v>2.8768203105396299</v>
      </c>
      <c r="Q2">
        <f>Table1[[#This Row],[calc % H2 umol/h]]/Table1[[#This Row],[PCAT_Gee-pt/g-c3n4]]</f>
        <v>601.84525325096854</v>
      </c>
      <c r="R2">
        <v>3.53269578475386</v>
      </c>
      <c r="S2">
        <v>0.178967655808665</v>
      </c>
      <c r="T2">
        <v>9.6287644249788809</v>
      </c>
      <c r="U2">
        <v>2.4071911062447202</v>
      </c>
      <c r="V2">
        <v>9.9915055668007902E-2</v>
      </c>
      <c r="W2">
        <v>1.5892246582812399</v>
      </c>
    </row>
    <row r="3" spans="1:23" x14ac:dyDescent="0.25">
      <c r="A3">
        <v>323282</v>
      </c>
      <c r="B3" t="s">
        <v>24</v>
      </c>
      <c r="C3" t="s">
        <v>22</v>
      </c>
      <c r="D3">
        <v>5.0600000000000003E-3</v>
      </c>
      <c r="E3">
        <v>4</v>
      </c>
      <c r="F3">
        <v>1</v>
      </c>
      <c r="H3" s="1">
        <v>44354.967013888891</v>
      </c>
      <c r="I3" t="s">
        <v>25</v>
      </c>
      <c r="J3" t="s">
        <v>145</v>
      </c>
      <c r="K3">
        <v>0.68598099999999995</v>
      </c>
      <c r="L3">
        <v>90.163778055506796</v>
      </c>
      <c r="M3">
        <v>4.7066205312326703</v>
      </c>
      <c r="N3">
        <v>7.5594193038386104E-2</v>
      </c>
      <c r="O3">
        <v>12.8284299283828</v>
      </c>
      <c r="P3">
        <v>3.2071074820957102</v>
      </c>
      <c r="Q3">
        <f>Table1[[#This Row],[calc % H2 umol/h]]/Table1[[#This Row],[PCAT_Gee-pt/g-c3n4]]</f>
        <v>633.81570792405341</v>
      </c>
      <c r="R3">
        <v>3.5122136241063799</v>
      </c>
      <c r="S3">
        <v>0.17631892339701</v>
      </c>
      <c r="T3">
        <v>9.5729379650158393</v>
      </c>
      <c r="U3">
        <v>2.3932344912539598</v>
      </c>
      <c r="V3">
        <v>9.9268276010540904E-2</v>
      </c>
      <c r="W3">
        <v>1.5181195131434999</v>
      </c>
    </row>
    <row r="4" spans="1:23" x14ac:dyDescent="0.25">
      <c r="A4">
        <v>323283</v>
      </c>
      <c r="B4" t="s">
        <v>26</v>
      </c>
      <c r="C4" t="s">
        <v>22</v>
      </c>
      <c r="D4">
        <v>4.8500000000000001E-3</v>
      </c>
      <c r="E4">
        <v>4</v>
      </c>
      <c r="F4">
        <v>1</v>
      </c>
      <c r="H4" s="1">
        <v>44354.982245370367</v>
      </c>
      <c r="I4" t="s">
        <v>27</v>
      </c>
      <c r="J4" t="s">
        <v>145</v>
      </c>
      <c r="K4">
        <v>0.69994599999999996</v>
      </c>
      <c r="L4">
        <v>90.100127580671398</v>
      </c>
      <c r="M4">
        <v>4.6970882153231601</v>
      </c>
      <c r="N4">
        <v>6.6839719784486898E-2</v>
      </c>
      <c r="O4">
        <v>12.802448516478201</v>
      </c>
      <c r="P4">
        <v>3.2006121291195702</v>
      </c>
      <c r="Q4">
        <f>Table1[[#This Row],[calc % H2 umol/h]]/Table1[[#This Row],[PCAT_Gee-pt/g-c3n4]]</f>
        <v>659.92002662259176</v>
      </c>
      <c r="R4">
        <v>3.5850376234158001</v>
      </c>
      <c r="S4">
        <v>0.17581649446331199</v>
      </c>
      <c r="T4">
        <v>9.7714280633881501</v>
      </c>
      <c r="U4">
        <v>2.44285701584703</v>
      </c>
      <c r="V4">
        <v>9.9981312698124505E-2</v>
      </c>
      <c r="W4">
        <v>1.5177652678914799</v>
      </c>
    </row>
    <row r="5" spans="1:23" x14ac:dyDescent="0.25">
      <c r="A5">
        <v>323284</v>
      </c>
      <c r="B5" t="s">
        <v>28</v>
      </c>
      <c r="C5" t="s">
        <v>22</v>
      </c>
      <c r="D5">
        <v>5.2300000000000003E-3</v>
      </c>
      <c r="E5">
        <v>4</v>
      </c>
      <c r="F5">
        <v>1</v>
      </c>
      <c r="H5" s="1">
        <v>44354.997523148151</v>
      </c>
      <c r="I5" t="s">
        <v>29</v>
      </c>
      <c r="J5" t="s">
        <v>145</v>
      </c>
      <c r="K5">
        <v>0.70900224999999995</v>
      </c>
      <c r="L5">
        <v>90.096433404667806</v>
      </c>
      <c r="M5">
        <v>4.7267850915342704</v>
      </c>
      <c r="N5">
        <v>7.0578764628250995E-2</v>
      </c>
      <c r="O5">
        <v>12.8833907324564</v>
      </c>
      <c r="P5">
        <v>3.2208476831141</v>
      </c>
      <c r="Q5">
        <f>Table1[[#This Row],[calc % H2 umol/h]]/Table1[[#This Row],[PCAT_Gee-pt/g-c3n4]]</f>
        <v>615.84085719198845</v>
      </c>
      <c r="R5">
        <v>3.57964621685147</v>
      </c>
      <c r="S5">
        <v>0.17142297642913801</v>
      </c>
      <c r="T5">
        <v>9.7567331711896106</v>
      </c>
      <c r="U5">
        <v>2.4391832927974</v>
      </c>
      <c r="V5">
        <v>9.79198768224947E-2</v>
      </c>
      <c r="W5">
        <v>1.4992154101239199</v>
      </c>
    </row>
    <row r="6" spans="1:23" x14ac:dyDescent="0.25">
      <c r="A6">
        <v>323285</v>
      </c>
      <c r="B6" t="s">
        <v>30</v>
      </c>
      <c r="C6" t="s">
        <v>22</v>
      </c>
      <c r="D6">
        <v>5.0299999999999997E-3</v>
      </c>
      <c r="E6">
        <v>4</v>
      </c>
      <c r="F6">
        <v>1</v>
      </c>
      <c r="H6" s="1">
        <v>44355.01290509259</v>
      </c>
      <c r="I6" t="s">
        <v>31</v>
      </c>
      <c r="J6" t="s">
        <v>145</v>
      </c>
      <c r="K6">
        <v>0.69714100000000001</v>
      </c>
      <c r="L6">
        <v>90.255148437483399</v>
      </c>
      <c r="M6">
        <v>4.5534259688564998</v>
      </c>
      <c r="N6">
        <v>7.4832712578238897E-2</v>
      </c>
      <c r="O6">
        <v>12.410880713227099</v>
      </c>
      <c r="P6">
        <v>3.1027201783067699</v>
      </c>
      <c r="Q6">
        <f>Table1[[#This Row],[calc % H2 umol/h]]/Table1[[#This Row],[PCAT_Gee-pt/g-c3n4]]</f>
        <v>616.84297779458655</v>
      </c>
      <c r="R6">
        <v>3.6053237586675801</v>
      </c>
      <c r="S6">
        <v>0.17103221247321601</v>
      </c>
      <c r="T6">
        <v>9.8267202338251298</v>
      </c>
      <c r="U6">
        <v>2.4566800584562798</v>
      </c>
      <c r="V6">
        <v>9.7217488948820902E-2</v>
      </c>
      <c r="W6">
        <v>1.4888843460436101</v>
      </c>
    </row>
    <row r="7" spans="1:23" x14ac:dyDescent="0.25">
      <c r="A7">
        <v>323286</v>
      </c>
      <c r="B7" t="s">
        <v>32</v>
      </c>
      <c r="C7" t="s">
        <v>22</v>
      </c>
      <c r="D7">
        <v>5.13E-3</v>
      </c>
      <c r="E7">
        <v>4</v>
      </c>
      <c r="F7">
        <v>1</v>
      </c>
      <c r="H7" s="1">
        <v>44355.028229166666</v>
      </c>
      <c r="I7" t="s">
        <v>33</v>
      </c>
      <c r="J7" t="s">
        <v>145</v>
      </c>
      <c r="K7">
        <v>0.72294475000000002</v>
      </c>
      <c r="L7">
        <v>89.759095972594096</v>
      </c>
      <c r="M7">
        <v>4.8295296517318898</v>
      </c>
      <c r="N7">
        <v>8.0355680253267003E-2</v>
      </c>
      <c r="O7">
        <v>13.1634327248522</v>
      </c>
      <c r="P7">
        <v>3.2908581812130602</v>
      </c>
      <c r="Q7">
        <f>Table1[[#This Row],[calc % H2 umol/h]]/Table1[[#This Row],[PCAT_Gee-pt/g-c3n4]]</f>
        <v>641.49282284854974</v>
      </c>
      <c r="R7">
        <v>3.7828234473944899</v>
      </c>
      <c r="S7">
        <v>0.17061853514795999</v>
      </c>
      <c r="T7">
        <v>10.3105158370679</v>
      </c>
      <c r="U7">
        <v>2.5776289592669901</v>
      </c>
      <c r="V7">
        <v>9.7497638047341101E-2</v>
      </c>
      <c r="W7">
        <v>1.5310532902321199</v>
      </c>
    </row>
    <row r="8" spans="1:23" x14ac:dyDescent="0.25">
      <c r="A8">
        <v>323287</v>
      </c>
      <c r="B8" t="s">
        <v>34</v>
      </c>
      <c r="C8" t="s">
        <v>22</v>
      </c>
      <c r="D8">
        <v>4.6100000000000004E-3</v>
      </c>
      <c r="E8">
        <v>4</v>
      </c>
      <c r="F8">
        <v>1</v>
      </c>
      <c r="H8" s="1">
        <v>44355.043645833335</v>
      </c>
      <c r="I8" t="s">
        <v>35</v>
      </c>
      <c r="J8" t="s">
        <v>145</v>
      </c>
      <c r="K8">
        <v>0.71665599999999996</v>
      </c>
      <c r="L8">
        <v>89.9892925787275</v>
      </c>
      <c r="M8">
        <v>4.6218911523653103</v>
      </c>
      <c r="N8">
        <v>7.1217558858328894E-2</v>
      </c>
      <c r="O8">
        <v>12.597490363048699</v>
      </c>
      <c r="P8">
        <v>3.1493725907621899</v>
      </c>
      <c r="Q8">
        <f>Table1[[#This Row],[calc % H2 umol/h]]/Table1[[#This Row],[PCAT_Gee-pt/g-c3n4]]</f>
        <v>683.16108259483508</v>
      </c>
      <c r="R8">
        <v>3.7721546037954998</v>
      </c>
      <c r="S8">
        <v>0.177500605634761</v>
      </c>
      <c r="T8">
        <v>10.2814366895951</v>
      </c>
      <c r="U8">
        <v>2.57035917239878</v>
      </c>
      <c r="V8">
        <v>9.69869128458858E-2</v>
      </c>
      <c r="W8">
        <v>1.5196747522657099</v>
      </c>
    </row>
    <row r="9" spans="1:23" x14ac:dyDescent="0.25">
      <c r="A9">
        <v>323288</v>
      </c>
      <c r="B9" t="s">
        <v>36</v>
      </c>
      <c r="C9" t="s">
        <v>22</v>
      </c>
      <c r="D9">
        <v>4.8599999999999997E-3</v>
      </c>
      <c r="E9">
        <v>4</v>
      </c>
      <c r="F9">
        <v>1</v>
      </c>
      <c r="H9" s="1">
        <v>44355.058888888889</v>
      </c>
      <c r="I9" t="s">
        <v>37</v>
      </c>
      <c r="J9" t="s">
        <v>145</v>
      </c>
      <c r="K9">
        <v>0.70827099999999998</v>
      </c>
      <c r="L9">
        <v>89.920974061290494</v>
      </c>
      <c r="M9">
        <v>4.7469881764802002</v>
      </c>
      <c r="N9">
        <v>7.2399720735778494E-2</v>
      </c>
      <c r="O9">
        <v>12.9384565398326</v>
      </c>
      <c r="P9">
        <v>3.2346141349581599</v>
      </c>
      <c r="Q9">
        <f>Table1[[#This Row],[calc % H2 umol/h]]/Table1[[#This Row],[PCAT_Gee-pt/g-c3n4]]</f>
        <v>665.55846398316055</v>
      </c>
      <c r="R9">
        <v>3.7352368242477101</v>
      </c>
      <c r="S9">
        <v>0.17145574122217899</v>
      </c>
      <c r="T9">
        <v>10.1808130797465</v>
      </c>
      <c r="U9">
        <v>2.54520326993662</v>
      </c>
      <c r="V9">
        <v>9.58849752567833E-2</v>
      </c>
      <c r="W9">
        <v>1.5009159627247299</v>
      </c>
    </row>
    <row r="10" spans="1:23" x14ac:dyDescent="0.25">
      <c r="A10">
        <v>323289</v>
      </c>
      <c r="B10" t="s">
        <v>38</v>
      </c>
      <c r="C10" t="s">
        <v>22</v>
      </c>
      <c r="D10">
        <v>4.9500000000000004E-3</v>
      </c>
      <c r="E10">
        <v>4</v>
      </c>
      <c r="F10">
        <v>1</v>
      </c>
      <c r="H10" s="1">
        <v>44355.074120370373</v>
      </c>
      <c r="I10" t="s">
        <v>39</v>
      </c>
      <c r="J10" t="s">
        <v>145</v>
      </c>
      <c r="K10">
        <v>0.72504100000000005</v>
      </c>
      <c r="L10">
        <v>90.064464286743302</v>
      </c>
      <c r="M10">
        <v>4.68354840819541</v>
      </c>
      <c r="N10">
        <v>7.2076334473924294E-2</v>
      </c>
      <c r="O10">
        <v>12.7655442311573</v>
      </c>
      <c r="P10">
        <v>3.1913860577893201</v>
      </c>
      <c r="Q10">
        <f>Table1[[#This Row],[calc % H2 umol/h]]/Table1[[#This Row],[PCAT_Gee-pt/g-c3n4]]</f>
        <v>644.72445611905448</v>
      </c>
      <c r="R10">
        <v>3.67782793747672</v>
      </c>
      <c r="S10">
        <v>0.16836025698059301</v>
      </c>
      <c r="T10">
        <v>10.0243386250244</v>
      </c>
      <c r="U10">
        <v>2.5060846562561201</v>
      </c>
      <c r="V10">
        <v>9.2988988567406505E-2</v>
      </c>
      <c r="W10">
        <v>1.48117037901714</v>
      </c>
    </row>
    <row r="11" spans="1:23" x14ac:dyDescent="0.25">
      <c r="A11">
        <v>323290</v>
      </c>
      <c r="B11" t="s">
        <v>40</v>
      </c>
      <c r="C11" t="s">
        <v>22</v>
      </c>
      <c r="D11">
        <v>4.81E-3</v>
      </c>
      <c r="E11">
        <v>4</v>
      </c>
      <c r="F11">
        <v>1</v>
      </c>
      <c r="H11" s="1">
        <v>44355.089502314811</v>
      </c>
      <c r="I11" t="s">
        <v>41</v>
      </c>
      <c r="J11" t="s">
        <v>145</v>
      </c>
      <c r="K11">
        <v>0.70552599999999999</v>
      </c>
      <c r="L11">
        <v>90.177687905188506</v>
      </c>
      <c r="M11">
        <v>4.53000926122116</v>
      </c>
      <c r="N11">
        <v>7.5413108289999503E-2</v>
      </c>
      <c r="O11">
        <v>12.347055811461599</v>
      </c>
      <c r="P11">
        <v>3.0867639528653998</v>
      </c>
      <c r="Q11">
        <f>Table1[[#This Row],[calc % H2 umol/h]]/Table1[[#This Row],[PCAT_Gee-pt/g-c3n4]]</f>
        <v>641.73886753958413</v>
      </c>
      <c r="R11">
        <v>3.7081440867150999</v>
      </c>
      <c r="S11">
        <v>0.16925447002743299</v>
      </c>
      <c r="T11">
        <v>10.1069687401192</v>
      </c>
      <c r="U11">
        <v>2.5267421850298</v>
      </c>
      <c r="V11">
        <v>9.4681529184381399E-2</v>
      </c>
      <c r="W11">
        <v>1.4894772176908</v>
      </c>
    </row>
    <row r="12" spans="1:23" x14ac:dyDescent="0.25">
      <c r="A12">
        <v>323291</v>
      </c>
      <c r="B12" t="s">
        <v>42</v>
      </c>
      <c r="C12" t="s">
        <v>22</v>
      </c>
      <c r="D12">
        <v>5.0299999999999997E-3</v>
      </c>
      <c r="E12">
        <v>4</v>
      </c>
      <c r="F12">
        <v>1</v>
      </c>
      <c r="H12" s="1">
        <v>44355.104780092595</v>
      </c>
      <c r="I12" t="s">
        <v>43</v>
      </c>
      <c r="J12" t="s">
        <v>145</v>
      </c>
      <c r="K12">
        <v>0.70795787499999996</v>
      </c>
      <c r="L12">
        <v>90.241634831339297</v>
      </c>
      <c r="M12">
        <v>4.5088470401386598</v>
      </c>
      <c r="N12">
        <v>7.7586825527469497E-2</v>
      </c>
      <c r="O12">
        <v>12.289375769383801</v>
      </c>
      <c r="P12">
        <v>3.0723439423459502</v>
      </c>
      <c r="Q12">
        <f>Table1[[#This Row],[calc % H2 umol/h]]/Table1[[#This Row],[PCAT_Gee-pt/g-c3n4]]</f>
        <v>610.80396468110348</v>
      </c>
      <c r="R12">
        <v>3.68904007337549</v>
      </c>
      <c r="S12">
        <v>0.17056013274815601</v>
      </c>
      <c r="T12">
        <v>10.054898577493599</v>
      </c>
      <c r="U12">
        <v>2.51372464437341</v>
      </c>
      <c r="V12">
        <v>9.3432140357163795E-2</v>
      </c>
      <c r="W12">
        <v>1.46704591478928</v>
      </c>
    </row>
    <row r="13" spans="1:23" x14ac:dyDescent="0.25">
      <c r="A13">
        <v>323292</v>
      </c>
      <c r="B13" t="s">
        <v>44</v>
      </c>
      <c r="C13" t="s">
        <v>22</v>
      </c>
      <c r="D13">
        <v>4.8900000000000002E-3</v>
      </c>
      <c r="E13">
        <v>4</v>
      </c>
      <c r="F13">
        <v>1</v>
      </c>
      <c r="H13" s="1">
        <v>44355.120324074072</v>
      </c>
      <c r="I13" t="s">
        <v>45</v>
      </c>
      <c r="J13" t="s">
        <v>145</v>
      </c>
      <c r="K13">
        <v>0.69436600000000004</v>
      </c>
      <c r="L13">
        <v>90.389907179330905</v>
      </c>
      <c r="M13">
        <v>4.4045288559769604</v>
      </c>
      <c r="N13">
        <v>7.2177712334071303E-2</v>
      </c>
      <c r="O13">
        <v>12.0050446857763</v>
      </c>
      <c r="P13">
        <v>3.00126117144409</v>
      </c>
      <c r="Q13">
        <f>Table1[[#This Row],[calc % H2 umol/h]]/Table1[[#This Row],[PCAT_Gee-pt/g-c3n4]]</f>
        <v>613.75484078611248</v>
      </c>
      <c r="R13">
        <v>3.6494662219106799</v>
      </c>
      <c r="S13">
        <v>0.17194826646946401</v>
      </c>
      <c r="T13">
        <v>9.94703554134197</v>
      </c>
      <c r="U13">
        <v>2.4867588853354898</v>
      </c>
      <c r="V13">
        <v>9.3845485237148904E-2</v>
      </c>
      <c r="W13">
        <v>1.46225225754428</v>
      </c>
    </row>
    <row r="14" spans="1:23" x14ac:dyDescent="0.25">
      <c r="A14">
        <v>323293</v>
      </c>
      <c r="B14" t="s">
        <v>46</v>
      </c>
      <c r="C14" t="s">
        <v>22</v>
      </c>
      <c r="D14">
        <v>4.9100000000000003E-3</v>
      </c>
      <c r="E14">
        <v>4</v>
      </c>
      <c r="F14">
        <v>1</v>
      </c>
      <c r="H14" s="1">
        <v>44355.135613425926</v>
      </c>
      <c r="I14" t="s">
        <v>47</v>
      </c>
      <c r="J14" t="s">
        <v>145</v>
      </c>
      <c r="K14">
        <v>0.68043100000000001</v>
      </c>
      <c r="L14">
        <v>90.400894225910093</v>
      </c>
      <c r="M14">
        <v>4.5249098272809896</v>
      </c>
      <c r="N14">
        <v>8.4335054663471298E-2</v>
      </c>
      <c r="O14">
        <v>12.333156723880199</v>
      </c>
      <c r="P14">
        <v>3.08328918097006</v>
      </c>
      <c r="Q14">
        <f>Table1[[#This Row],[calc % H2 umol/h]]/Table1[[#This Row],[PCAT_Gee-pt/g-c3n4]]</f>
        <v>627.96113665378004</v>
      </c>
      <c r="R14">
        <v>3.54567051873107</v>
      </c>
      <c r="S14">
        <v>0.17260285397057101</v>
      </c>
      <c r="T14">
        <v>9.6641285391158807</v>
      </c>
      <c r="U14">
        <v>2.4160321347789702</v>
      </c>
      <c r="V14">
        <v>9.2702801920254596E-2</v>
      </c>
      <c r="W14">
        <v>1.43582262615749</v>
      </c>
    </row>
    <row r="15" spans="1:23" hidden="1" x14ac:dyDescent="0.25">
      <c r="A15">
        <v>323294</v>
      </c>
      <c r="B15" t="s">
        <v>48</v>
      </c>
      <c r="C15" t="s">
        <v>22</v>
      </c>
      <c r="D15">
        <v>4.79E-3</v>
      </c>
      <c r="E15">
        <v>4</v>
      </c>
      <c r="G15">
        <v>1</v>
      </c>
      <c r="H15" s="1">
        <v>44355.150810185187</v>
      </c>
      <c r="I15" t="s">
        <v>49</v>
      </c>
      <c r="K15">
        <v>0.66369100000000003</v>
      </c>
      <c r="L15">
        <v>92.132143402691796</v>
      </c>
      <c r="M15">
        <v>2.9139862138109498</v>
      </c>
      <c r="N15">
        <v>4.7959459353192103E-2</v>
      </c>
      <c r="O15">
        <v>7.94240107271981</v>
      </c>
      <c r="P15">
        <v>1.9856002681799501</v>
      </c>
      <c r="Q15">
        <f>Table1[[#This Row],[calc % H2 umol/h]]/Table1[[#This Row],[PCAT_Gee-pt/g-c3n4]]</f>
        <v>414.53032738621084</v>
      </c>
      <c r="R15">
        <v>3.45415053364867</v>
      </c>
      <c r="S15">
        <v>0.17506667978270499</v>
      </c>
      <c r="T15">
        <v>9.4146804036893403</v>
      </c>
      <c r="U15">
        <v>2.3536701009223302</v>
      </c>
      <c r="V15">
        <v>9.0926628998764303E-2</v>
      </c>
      <c r="W15">
        <v>1.40879322084978</v>
      </c>
    </row>
    <row r="16" spans="1:23" hidden="1" x14ac:dyDescent="0.25">
      <c r="A16">
        <v>323295</v>
      </c>
      <c r="B16" t="s">
        <v>50</v>
      </c>
      <c r="C16" t="s">
        <v>22</v>
      </c>
      <c r="D16">
        <v>4.81E-3</v>
      </c>
      <c r="E16">
        <v>4</v>
      </c>
      <c r="G16">
        <v>1</v>
      </c>
      <c r="H16" s="1">
        <v>44355.166365740741</v>
      </c>
      <c r="I16" t="s">
        <v>51</v>
      </c>
      <c r="K16">
        <v>0.65984350000000003</v>
      </c>
      <c r="L16">
        <v>92.527289379702097</v>
      </c>
      <c r="M16">
        <v>2.7918265282410002</v>
      </c>
      <c r="N16">
        <v>4.8020937267830299E-2</v>
      </c>
      <c r="O16">
        <v>7.6094409464448898</v>
      </c>
      <c r="P16">
        <v>1.90236023661122</v>
      </c>
      <c r="Q16">
        <f>Table1[[#This Row],[calc % H2 umol/h]]/Table1[[#This Row],[PCAT_Gee-pt/g-c3n4]]</f>
        <v>395.50108869256132</v>
      </c>
      <c r="R16">
        <v>3.2554447329957701</v>
      </c>
      <c r="S16">
        <v>0.17248457114758001</v>
      </c>
      <c r="T16">
        <v>8.8730851288794401</v>
      </c>
      <c r="U16">
        <v>2.21827128221986</v>
      </c>
      <c r="V16">
        <v>8.8335526002932804E-2</v>
      </c>
      <c r="W16">
        <v>1.3371038330581799</v>
      </c>
    </row>
    <row r="17" spans="1:23" x14ac:dyDescent="0.25">
      <c r="A17">
        <v>323296</v>
      </c>
      <c r="B17" t="s">
        <v>52</v>
      </c>
      <c r="C17" t="s">
        <v>22</v>
      </c>
      <c r="D17">
        <v>4.7699999999999999E-3</v>
      </c>
      <c r="E17">
        <v>4</v>
      </c>
      <c r="F17">
        <v>1</v>
      </c>
      <c r="H17" s="1">
        <v>44355.182523148149</v>
      </c>
      <c r="I17" t="s">
        <v>53</v>
      </c>
      <c r="J17" t="s">
        <v>146</v>
      </c>
      <c r="K17">
        <v>0.66088599999999997</v>
      </c>
      <c r="L17">
        <v>91.104122692145395</v>
      </c>
      <c r="M17">
        <v>4.4068548856329901</v>
      </c>
      <c r="N17">
        <v>9.4784109351998297E-2</v>
      </c>
      <c r="O17">
        <v>12.0113845443342</v>
      </c>
      <c r="P17">
        <v>3.0028461360835599</v>
      </c>
      <c r="Q17">
        <f>Table1[[#This Row],[calc % H2 umol/h]]/Table1[[#This Row],[PCAT_Gee-pt/g-c3n4]]</f>
        <v>629.52749184141715</v>
      </c>
      <c r="R17">
        <v>3.1225799229812998</v>
      </c>
      <c r="S17">
        <v>0.17174813273794201</v>
      </c>
      <c r="T17">
        <v>8.5109469675579508</v>
      </c>
      <c r="U17">
        <v>2.1277367418894801</v>
      </c>
      <c r="V17">
        <v>8.7813540619387107E-2</v>
      </c>
      <c r="W17">
        <v>1.2786289586208801</v>
      </c>
    </row>
    <row r="18" spans="1:23" x14ac:dyDescent="0.25">
      <c r="A18">
        <v>323297</v>
      </c>
      <c r="B18" t="s">
        <v>54</v>
      </c>
      <c r="C18" t="s">
        <v>22</v>
      </c>
      <c r="D18">
        <v>5.3600000000000002E-3</v>
      </c>
      <c r="E18">
        <v>4</v>
      </c>
      <c r="F18">
        <v>1</v>
      </c>
      <c r="H18" s="1">
        <v>44355.197731481479</v>
      </c>
      <c r="I18" t="s">
        <v>55</v>
      </c>
      <c r="J18" t="s">
        <v>146</v>
      </c>
      <c r="K18">
        <v>0.66369100000000003</v>
      </c>
      <c r="L18">
        <v>91.060115384100101</v>
      </c>
      <c r="M18">
        <v>4.5290353678309696</v>
      </c>
      <c r="N18">
        <v>9.3731710225365597E-2</v>
      </c>
      <c r="O18">
        <v>12.344401354185701</v>
      </c>
      <c r="P18">
        <v>3.0861003385464398</v>
      </c>
      <c r="Q18">
        <f>Table1[[#This Row],[calc % H2 umol/h]]/Table1[[#This Row],[PCAT_Gee-pt/g-c3n4]]</f>
        <v>575.76498853478358</v>
      </c>
      <c r="R18">
        <v>3.0635595638209399</v>
      </c>
      <c r="S18">
        <v>0.16934069691895001</v>
      </c>
      <c r="T18">
        <v>8.3500802614335896</v>
      </c>
      <c r="U18">
        <v>2.0875200653583899</v>
      </c>
      <c r="V18">
        <v>8.7224822635484395E-2</v>
      </c>
      <c r="W18">
        <v>1.2600648616123999</v>
      </c>
    </row>
    <row r="19" spans="1:23" x14ac:dyDescent="0.25">
      <c r="A19">
        <v>323298</v>
      </c>
      <c r="B19" t="s">
        <v>56</v>
      </c>
      <c r="C19" t="s">
        <v>22</v>
      </c>
      <c r="D19">
        <v>4.9399999999999999E-3</v>
      </c>
      <c r="E19">
        <v>4</v>
      </c>
      <c r="F19">
        <v>1</v>
      </c>
      <c r="H19" s="1">
        <v>44355.213043981479</v>
      </c>
      <c r="I19" t="s">
        <v>57</v>
      </c>
      <c r="J19" t="s">
        <v>146</v>
      </c>
      <c r="K19">
        <v>0.66088599999999997</v>
      </c>
      <c r="L19">
        <v>91.255695210709405</v>
      </c>
      <c r="M19">
        <v>4.4063899351062004</v>
      </c>
      <c r="N19">
        <v>8.6149899819600195E-2</v>
      </c>
      <c r="O19">
        <v>12.0101172687564</v>
      </c>
      <c r="P19">
        <v>3.0025293171891101</v>
      </c>
      <c r="Q19">
        <f>Table1[[#This Row],[calc % H2 umol/h]]/Table1[[#This Row],[PCAT_Gee-pt/g-c3n4]]</f>
        <v>607.79945692087244</v>
      </c>
      <c r="R19">
        <v>3.0145901107780002</v>
      </c>
      <c r="S19">
        <v>0.17086428635031101</v>
      </c>
      <c r="T19">
        <v>8.2166084438473099</v>
      </c>
      <c r="U19">
        <v>2.0541521109618199</v>
      </c>
      <c r="V19">
        <v>8.7173885009157098E-2</v>
      </c>
      <c r="W19">
        <v>1.2361508583971901</v>
      </c>
    </row>
    <row r="20" spans="1:23" x14ac:dyDescent="0.25">
      <c r="A20">
        <v>323299</v>
      </c>
      <c r="B20" t="s">
        <v>58</v>
      </c>
      <c r="C20" t="s">
        <v>22</v>
      </c>
      <c r="D20">
        <v>4.6800000000000001E-3</v>
      </c>
      <c r="E20">
        <v>4</v>
      </c>
      <c r="F20">
        <v>1</v>
      </c>
      <c r="H20" s="1">
        <v>44355.229895833334</v>
      </c>
      <c r="I20" t="s">
        <v>59</v>
      </c>
      <c r="J20" t="s">
        <v>146</v>
      </c>
      <c r="K20">
        <v>0.64693599999999996</v>
      </c>
      <c r="L20">
        <v>91.572072977873802</v>
      </c>
      <c r="M20">
        <v>4.2849188990835696</v>
      </c>
      <c r="N20">
        <v>8.9551348476108697E-2</v>
      </c>
      <c r="O20">
        <v>11.6790341351994</v>
      </c>
      <c r="P20">
        <v>2.9197585337998602</v>
      </c>
      <c r="Q20">
        <f>Table1[[#This Row],[calc % H2 umol/h]]/Table1[[#This Row],[PCAT_Gee-pt/g-c3n4]]</f>
        <v>623.88002858971367</v>
      </c>
      <c r="R20">
        <v>2.8542830565365098</v>
      </c>
      <c r="S20">
        <v>0.16954310653715499</v>
      </c>
      <c r="T20">
        <v>7.77967332262482</v>
      </c>
      <c r="U20">
        <v>1.9449183306561999</v>
      </c>
      <c r="V20">
        <v>8.6528329264626502E-2</v>
      </c>
      <c r="W20">
        <v>1.2021967372414299</v>
      </c>
    </row>
    <row r="21" spans="1:23" x14ac:dyDescent="0.25">
      <c r="A21">
        <v>323300</v>
      </c>
      <c r="B21" t="s">
        <v>60</v>
      </c>
      <c r="C21" t="s">
        <v>22</v>
      </c>
      <c r="D21">
        <v>4.5799999999999999E-3</v>
      </c>
      <c r="E21">
        <v>4</v>
      </c>
      <c r="F21">
        <v>1</v>
      </c>
      <c r="H21" s="1">
        <v>44355.245150462964</v>
      </c>
      <c r="I21" t="s">
        <v>61</v>
      </c>
      <c r="J21" t="s">
        <v>146</v>
      </c>
      <c r="K21">
        <v>0.65984350000000003</v>
      </c>
      <c r="L21">
        <v>91.691734672728003</v>
      </c>
      <c r="M21">
        <v>4.1111836143298399</v>
      </c>
      <c r="N21">
        <v>8.0008291518052096E-2</v>
      </c>
      <c r="O21">
        <v>11.205498843420299</v>
      </c>
      <c r="P21">
        <v>2.8013747108550802</v>
      </c>
      <c r="Q21">
        <f>Table1[[#This Row],[calc % H2 umol/h]]/Table1[[#This Row],[PCAT_Gee-pt/g-c3n4]]</f>
        <v>611.65386699892576</v>
      </c>
      <c r="R21">
        <v>2.9271127180329302</v>
      </c>
      <c r="S21">
        <v>0.172616628639675</v>
      </c>
      <c r="T21">
        <v>7.9781788539322003</v>
      </c>
      <c r="U21">
        <v>1.9945447134830501</v>
      </c>
      <c r="V21">
        <v>8.3850661748927496E-2</v>
      </c>
      <c r="W21">
        <v>1.1861183331602201</v>
      </c>
    </row>
    <row r="22" spans="1:23" x14ac:dyDescent="0.25">
      <c r="A22">
        <v>323301</v>
      </c>
      <c r="B22" t="s">
        <v>62</v>
      </c>
      <c r="C22" t="s">
        <v>22</v>
      </c>
      <c r="D22">
        <v>4.9800000000000001E-3</v>
      </c>
      <c r="E22">
        <v>4</v>
      </c>
      <c r="F22">
        <v>1</v>
      </c>
      <c r="H22" s="1">
        <v>44355.26054398148</v>
      </c>
      <c r="I22" t="s">
        <v>63</v>
      </c>
      <c r="J22" t="s">
        <v>146</v>
      </c>
      <c r="K22">
        <v>0.64693599999999996</v>
      </c>
      <c r="L22">
        <v>91.322367034670904</v>
      </c>
      <c r="M22">
        <v>4.5087050742233403</v>
      </c>
      <c r="N22">
        <v>9.2914480904395594E-2</v>
      </c>
      <c r="O22">
        <v>12.2889888251241</v>
      </c>
      <c r="P22">
        <v>3.0722472062810402</v>
      </c>
      <c r="Q22">
        <f>Table1[[#This Row],[calc % H2 umol/h]]/Table1[[#This Row],[PCAT_Gee-pt/g-c3n4]]</f>
        <v>616.91710969498797</v>
      </c>
      <c r="R22">
        <v>2.9057823568827899</v>
      </c>
      <c r="S22">
        <v>0.17567210950949999</v>
      </c>
      <c r="T22">
        <v>7.9200405269636702</v>
      </c>
      <c r="U22">
        <v>1.98001013174091</v>
      </c>
      <c r="V22">
        <v>8.5236684727951303E-2</v>
      </c>
      <c r="W22">
        <v>1.1779088494950001</v>
      </c>
    </row>
    <row r="23" spans="1:23" x14ac:dyDescent="0.25">
      <c r="A23">
        <v>323302</v>
      </c>
      <c r="B23" t="s">
        <v>64</v>
      </c>
      <c r="C23" t="s">
        <v>22</v>
      </c>
      <c r="D23">
        <v>4.8999999999999998E-3</v>
      </c>
      <c r="E23">
        <v>4</v>
      </c>
      <c r="F23">
        <v>1</v>
      </c>
      <c r="H23" s="1">
        <v>44355.275740740741</v>
      </c>
      <c r="I23" t="s">
        <v>65</v>
      </c>
      <c r="J23" t="s">
        <v>146</v>
      </c>
      <c r="K23">
        <v>0.65254599999999996</v>
      </c>
      <c r="L23">
        <v>91.544809056179403</v>
      </c>
      <c r="M23">
        <v>4.3321764158678198</v>
      </c>
      <c r="N23">
        <v>0.100366913009669</v>
      </c>
      <c r="O23">
        <v>11.807839875673499</v>
      </c>
      <c r="P23">
        <v>2.95195996891839</v>
      </c>
      <c r="Q23">
        <f>Table1[[#This Row],[calc % H2 umol/h]]/Table1[[#This Row],[PCAT_Gee-pt/g-c3n4]]</f>
        <v>602.44080998334493</v>
      </c>
      <c r="R23">
        <v>2.8740390579157702</v>
      </c>
      <c r="S23">
        <v>0.16540924744573501</v>
      </c>
      <c r="T23">
        <v>7.8335205528565801</v>
      </c>
      <c r="U23">
        <v>1.9583801382141399</v>
      </c>
      <c r="V23">
        <v>8.3614016800727803E-2</v>
      </c>
      <c r="W23">
        <v>1.16536145323624</v>
      </c>
    </row>
    <row r="24" spans="1:23" x14ac:dyDescent="0.25">
      <c r="A24">
        <v>323303</v>
      </c>
      <c r="B24" t="s">
        <v>66</v>
      </c>
      <c r="C24" t="s">
        <v>22</v>
      </c>
      <c r="D24">
        <v>4.6100000000000004E-3</v>
      </c>
      <c r="E24">
        <v>4</v>
      </c>
      <c r="F24">
        <v>1</v>
      </c>
      <c r="H24" s="1">
        <v>44355.291064814817</v>
      </c>
      <c r="I24" t="s">
        <v>67</v>
      </c>
      <c r="J24" t="s">
        <v>146</v>
      </c>
      <c r="K24">
        <v>0.64693599999999996</v>
      </c>
      <c r="L24">
        <v>91.462796180964602</v>
      </c>
      <c r="M24">
        <v>4.4225656251568903</v>
      </c>
      <c r="N24">
        <v>9.5108525484494805E-2</v>
      </c>
      <c r="O24">
        <v>12.0542059529793</v>
      </c>
      <c r="P24">
        <v>3.0135514882448402</v>
      </c>
      <c r="Q24">
        <f>Table1[[#This Row],[calc % H2 umol/h]]/Table1[[#This Row],[PCAT_Gee-pt/g-c3n4]]</f>
        <v>653.6988043915054</v>
      </c>
      <c r="R24">
        <v>2.8654570124428602</v>
      </c>
      <c r="S24">
        <v>0.171325106427032</v>
      </c>
      <c r="T24">
        <v>7.8101292111792899</v>
      </c>
      <c r="U24">
        <v>1.95253230279482</v>
      </c>
      <c r="V24">
        <v>8.3641283957066007E-2</v>
      </c>
      <c r="W24">
        <v>1.16553989747853</v>
      </c>
    </row>
    <row r="25" spans="1:23" x14ac:dyDescent="0.25">
      <c r="A25">
        <v>323304</v>
      </c>
      <c r="B25" t="s">
        <v>68</v>
      </c>
      <c r="C25" t="s">
        <v>22</v>
      </c>
      <c r="D25">
        <v>5.0099999999999997E-3</v>
      </c>
      <c r="E25">
        <v>4</v>
      </c>
      <c r="F25">
        <v>1</v>
      </c>
      <c r="H25" s="1">
        <v>44355.306296296294</v>
      </c>
      <c r="I25" t="s">
        <v>69</v>
      </c>
      <c r="J25" t="s">
        <v>146</v>
      </c>
      <c r="K25">
        <v>0.65532100000000004</v>
      </c>
      <c r="L25">
        <v>91.432303382469996</v>
      </c>
      <c r="M25">
        <v>4.4534181534586601</v>
      </c>
      <c r="N25">
        <v>9.4205030891478303E-2</v>
      </c>
      <c r="O25">
        <v>12.138298030257801</v>
      </c>
      <c r="P25">
        <v>3.0345745075644501</v>
      </c>
      <c r="Q25">
        <f>Table1[[#This Row],[calc % H2 umol/h]]/Table1[[#This Row],[PCAT_Gee-pt/g-c3n4]]</f>
        <v>605.70349452384232</v>
      </c>
      <c r="R25">
        <v>2.8688824886283202</v>
      </c>
      <c r="S25">
        <v>0.16939356472935699</v>
      </c>
      <c r="T25">
        <v>7.8194657363835001</v>
      </c>
      <c r="U25">
        <v>1.9548664340958699</v>
      </c>
      <c r="V25">
        <v>8.3812531067568696E-2</v>
      </c>
      <c r="W25">
        <v>1.1615834443754101</v>
      </c>
    </row>
    <row r="26" spans="1:23" x14ac:dyDescent="0.25">
      <c r="A26">
        <v>323305</v>
      </c>
      <c r="B26" t="s">
        <v>70</v>
      </c>
      <c r="C26" t="s">
        <v>22</v>
      </c>
      <c r="D26">
        <v>4.8300000000000001E-3</v>
      </c>
      <c r="E26">
        <v>4</v>
      </c>
      <c r="F26">
        <v>1</v>
      </c>
      <c r="H26" s="1">
        <v>44355.321539351855</v>
      </c>
      <c r="I26" t="s">
        <v>71</v>
      </c>
      <c r="J26" t="s">
        <v>146</v>
      </c>
      <c r="K26">
        <v>0.65532100000000004</v>
      </c>
      <c r="L26">
        <v>91.715853703831499</v>
      </c>
      <c r="M26">
        <v>4.1841846408987102</v>
      </c>
      <c r="N26">
        <v>8.9690117342251005E-2</v>
      </c>
      <c r="O26">
        <v>11.4044714497361</v>
      </c>
      <c r="P26">
        <v>2.8511178624340299</v>
      </c>
      <c r="Q26">
        <f>Table1[[#This Row],[calc % H2 umol/h]]/Table1[[#This Row],[PCAT_Gee-pt/g-c3n4]]</f>
        <v>590.29355329897101</v>
      </c>
      <c r="R26">
        <v>2.8652437609136898</v>
      </c>
      <c r="S26">
        <v>0.16638198209251101</v>
      </c>
      <c r="T26">
        <v>7.8095479698659203</v>
      </c>
      <c r="U26">
        <v>1.9523869924664801</v>
      </c>
      <c r="V26">
        <v>8.3005728187409894E-2</v>
      </c>
      <c r="W26">
        <v>1.15171216616865</v>
      </c>
    </row>
    <row r="27" spans="1:23" x14ac:dyDescent="0.25">
      <c r="A27">
        <v>323306</v>
      </c>
      <c r="B27" t="s">
        <v>72</v>
      </c>
      <c r="C27" t="s">
        <v>22</v>
      </c>
      <c r="D27">
        <v>5.47E-3</v>
      </c>
      <c r="E27">
        <v>4</v>
      </c>
      <c r="F27">
        <v>1</v>
      </c>
      <c r="H27" s="1">
        <v>44355.336886574078</v>
      </c>
      <c r="I27" t="s">
        <v>73</v>
      </c>
      <c r="J27" t="s">
        <v>146</v>
      </c>
      <c r="K27">
        <v>0.649756</v>
      </c>
      <c r="L27">
        <v>91.431306726398205</v>
      </c>
      <c r="M27">
        <v>4.5369564161881701</v>
      </c>
      <c r="N27">
        <v>0.10092917728548199</v>
      </c>
      <c r="O27">
        <v>12.365991072994699</v>
      </c>
      <c r="P27">
        <v>3.0914977682486802</v>
      </c>
      <c r="Q27">
        <f>Table1[[#This Row],[calc % H2 umol/h]]/Table1[[#This Row],[PCAT_Gee-pt/g-c3n4]]</f>
        <v>565.1732665902523</v>
      </c>
      <c r="R27">
        <v>2.81972865621632</v>
      </c>
      <c r="S27">
        <v>0.168124837457859</v>
      </c>
      <c r="T27">
        <v>7.6854913718422297</v>
      </c>
      <c r="U27">
        <v>1.9213728429605501</v>
      </c>
      <c r="V27">
        <v>8.2213681826517906E-2</v>
      </c>
      <c r="W27">
        <v>1.12979451937071</v>
      </c>
    </row>
    <row r="28" spans="1:23" x14ac:dyDescent="0.25">
      <c r="A28">
        <v>323307</v>
      </c>
      <c r="B28" t="s">
        <v>74</v>
      </c>
      <c r="C28" t="s">
        <v>22</v>
      </c>
      <c r="D28">
        <v>4.8700000000000002E-3</v>
      </c>
      <c r="E28">
        <v>4</v>
      </c>
      <c r="F28">
        <v>1</v>
      </c>
      <c r="H28" s="1">
        <v>44355.352164351854</v>
      </c>
      <c r="I28" t="s">
        <v>75</v>
      </c>
      <c r="J28" t="s">
        <v>146</v>
      </c>
      <c r="K28">
        <v>0.64693599999999996</v>
      </c>
      <c r="L28">
        <v>91.641928506705895</v>
      </c>
      <c r="M28">
        <v>4.31785437277569</v>
      </c>
      <c r="N28">
        <v>9.7918629236762103E-2</v>
      </c>
      <c r="O28">
        <v>11.7688035172037</v>
      </c>
      <c r="P28">
        <v>2.94220087930093</v>
      </c>
      <c r="Q28">
        <f>Table1[[#This Row],[calc % H2 umol/h]]/Table1[[#This Row],[PCAT_Gee-pt/g-c3n4]]</f>
        <v>604.1480244971109</v>
      </c>
      <c r="R28">
        <v>2.8236201997299601</v>
      </c>
      <c r="S28">
        <v>0.16770144987980401</v>
      </c>
      <c r="T28">
        <v>7.6960982165934997</v>
      </c>
      <c r="U28">
        <v>1.92402455414837</v>
      </c>
      <c r="V28">
        <v>8.2358305258400405E-2</v>
      </c>
      <c r="W28">
        <v>1.1342386155300099</v>
      </c>
    </row>
    <row r="29" spans="1:23" x14ac:dyDescent="0.25">
      <c r="A29">
        <v>323308</v>
      </c>
      <c r="B29" t="s">
        <v>76</v>
      </c>
      <c r="C29" t="s">
        <v>22</v>
      </c>
      <c r="D29">
        <v>4.8300000000000001E-3</v>
      </c>
      <c r="E29">
        <v>4</v>
      </c>
      <c r="F29">
        <v>1</v>
      </c>
      <c r="H29" s="1">
        <v>44355.3674537037</v>
      </c>
      <c r="I29" t="s">
        <v>77</v>
      </c>
      <c r="J29" t="s">
        <v>146</v>
      </c>
      <c r="K29">
        <v>0.649756</v>
      </c>
      <c r="L29">
        <v>91.627757490419498</v>
      </c>
      <c r="M29">
        <v>4.3213659712012502</v>
      </c>
      <c r="N29">
        <v>9.5936096408234195E-2</v>
      </c>
      <c r="O29">
        <v>11.778374778375101</v>
      </c>
      <c r="P29">
        <v>2.9445936945937699</v>
      </c>
      <c r="Q29">
        <f>Table1[[#This Row],[calc % H2 umol/h]]/Table1[[#This Row],[PCAT_Gee-pt/g-c3n4]]</f>
        <v>609.64672765916555</v>
      </c>
      <c r="R29">
        <v>2.8329030742338799</v>
      </c>
      <c r="S29">
        <v>0.16627594470288501</v>
      </c>
      <c r="T29">
        <v>7.7213997475576797</v>
      </c>
      <c r="U29">
        <v>1.9303499368894199</v>
      </c>
      <c r="V29">
        <v>8.2762320802196906E-2</v>
      </c>
      <c r="W29">
        <v>1.1352111433430701</v>
      </c>
    </row>
    <row r="30" spans="1:23" hidden="1" x14ac:dyDescent="0.25">
      <c r="A30">
        <v>323309</v>
      </c>
      <c r="B30" t="s">
        <v>78</v>
      </c>
      <c r="C30" t="s">
        <v>22</v>
      </c>
      <c r="D30">
        <v>5.0099999999999997E-3</v>
      </c>
      <c r="E30">
        <v>4</v>
      </c>
      <c r="G30">
        <v>1</v>
      </c>
      <c r="H30" s="1">
        <v>44355.382719907408</v>
      </c>
      <c r="I30" t="s">
        <v>79</v>
      </c>
      <c r="K30">
        <v>0.63022599999999995</v>
      </c>
      <c r="L30">
        <v>93.049642266505401</v>
      </c>
      <c r="M30">
        <v>2.8593574855655501</v>
      </c>
      <c r="N30">
        <v>5.9675611885469999E-2</v>
      </c>
      <c r="O30">
        <v>7.7935042564750301</v>
      </c>
      <c r="P30">
        <v>1.94837606411875</v>
      </c>
      <c r="Q30">
        <f>Table1[[#This Row],[calc % H2 umol/h]]/Table1[[#This Row],[PCAT_Gee-pt/g-c3n4]]</f>
        <v>388.89741798777447</v>
      </c>
      <c r="R30">
        <v>2.86336267654753</v>
      </c>
      <c r="S30">
        <v>0.16911775731870099</v>
      </c>
      <c r="T30">
        <v>7.8044208603357399</v>
      </c>
      <c r="U30">
        <v>1.9511052150839301</v>
      </c>
      <c r="V30">
        <v>8.1410883778394699E-2</v>
      </c>
      <c r="W30">
        <v>1.14622668760304</v>
      </c>
    </row>
    <row r="31" spans="1:23" hidden="1" x14ac:dyDescent="0.25">
      <c r="A31">
        <v>323310</v>
      </c>
      <c r="B31" t="s">
        <v>80</v>
      </c>
      <c r="C31" t="s">
        <v>22</v>
      </c>
      <c r="D31">
        <v>4.7600000000000003E-3</v>
      </c>
      <c r="E31">
        <v>4</v>
      </c>
      <c r="G31">
        <v>1</v>
      </c>
      <c r="H31" s="1">
        <v>44355.398055555554</v>
      </c>
      <c r="I31" t="s">
        <v>81</v>
      </c>
      <c r="K31">
        <v>0.63859600000000005</v>
      </c>
      <c r="L31">
        <v>93.189677764260793</v>
      </c>
      <c r="M31">
        <v>2.7567661901126401</v>
      </c>
      <c r="N31">
        <v>5.9302346804436801E-2</v>
      </c>
      <c r="O31">
        <v>7.5138800045842604</v>
      </c>
      <c r="P31">
        <v>1.87847000114606</v>
      </c>
      <c r="Q31">
        <f>Table1[[#This Row],[calc % H2 umol/h]]/Table1[[#This Row],[PCAT_Gee-pt/g-c3n4]]</f>
        <v>394.63655486261763</v>
      </c>
      <c r="R31">
        <v>2.8378928105440901</v>
      </c>
      <c r="S31">
        <v>0.16661606562833001</v>
      </c>
      <c r="T31">
        <v>7.7349998417636501</v>
      </c>
      <c r="U31">
        <v>1.9337499604409101</v>
      </c>
      <c r="V31">
        <v>8.1213987733188206E-2</v>
      </c>
      <c r="W31">
        <v>1.13444924734922</v>
      </c>
    </row>
    <row r="32" spans="1:23" x14ac:dyDescent="0.25">
      <c r="A32">
        <v>323311</v>
      </c>
      <c r="B32" t="s">
        <v>82</v>
      </c>
      <c r="C32" t="s">
        <v>22</v>
      </c>
      <c r="D32">
        <v>4.7600000000000003E-3</v>
      </c>
      <c r="E32">
        <v>4</v>
      </c>
      <c r="F32">
        <v>1</v>
      </c>
      <c r="H32" s="1">
        <v>44355.414236111108</v>
      </c>
      <c r="I32" t="s">
        <v>83</v>
      </c>
      <c r="J32" t="s">
        <v>147</v>
      </c>
      <c r="K32">
        <v>0.63859600000000005</v>
      </c>
      <c r="L32">
        <v>91.558560624773193</v>
      </c>
      <c r="M32">
        <v>4.3896043444143604</v>
      </c>
      <c r="N32">
        <v>0.106639247631445</v>
      </c>
      <c r="O32">
        <v>11.964366230922</v>
      </c>
      <c r="P32">
        <v>2.9910915577305</v>
      </c>
      <c r="Q32">
        <f>Table1[[#This Row],[calc % H2 umol/h]]/Table1[[#This Row],[PCAT_Gee-pt/g-c3n4]]</f>
        <v>628.38057935514701</v>
      </c>
      <c r="R32">
        <v>2.82464533379548</v>
      </c>
      <c r="S32">
        <v>0.174191288255689</v>
      </c>
      <c r="T32">
        <v>7.6988923361617703</v>
      </c>
      <c r="U32">
        <v>1.9247230840404399</v>
      </c>
      <c r="V32">
        <v>8.4417274769082104E-2</v>
      </c>
      <c r="W32">
        <v>1.14277242224777</v>
      </c>
    </row>
    <row r="33" spans="1:23" x14ac:dyDescent="0.25">
      <c r="A33">
        <v>323312</v>
      </c>
      <c r="B33" t="s">
        <v>84</v>
      </c>
      <c r="C33" t="s">
        <v>22</v>
      </c>
      <c r="D33">
        <v>4.7099999999999998E-3</v>
      </c>
      <c r="E33">
        <v>4</v>
      </c>
      <c r="F33">
        <v>1</v>
      </c>
      <c r="H33" s="1">
        <v>44355.429537037038</v>
      </c>
      <c r="I33" t="s">
        <v>85</v>
      </c>
      <c r="J33" t="s">
        <v>147</v>
      </c>
      <c r="K33">
        <v>0.63577600000000001</v>
      </c>
      <c r="L33">
        <v>91.659760723859407</v>
      </c>
      <c r="M33">
        <v>4.4305408323378499</v>
      </c>
      <c r="N33">
        <v>0.10387930954360899</v>
      </c>
      <c r="O33">
        <v>12.0759432878264</v>
      </c>
      <c r="P33">
        <v>3.0189858219565999</v>
      </c>
      <c r="Q33">
        <f>Table1[[#This Row],[calc % H2 umol/h]]/Table1[[#This Row],[PCAT_Gee-pt/g-c3n4]]</f>
        <v>640.97363523494698</v>
      </c>
      <c r="R33">
        <v>2.71942118848819</v>
      </c>
      <c r="S33">
        <v>0.168720136145321</v>
      </c>
      <c r="T33">
        <v>7.4120919523426396</v>
      </c>
      <c r="U33">
        <v>1.8530229880856599</v>
      </c>
      <c r="V33">
        <v>8.2135759291671898E-2</v>
      </c>
      <c r="W33">
        <v>1.10814149602284</v>
      </c>
    </row>
    <row r="34" spans="1:23" x14ac:dyDescent="0.25">
      <c r="A34">
        <v>323313</v>
      </c>
      <c r="B34" t="s">
        <v>86</v>
      </c>
      <c r="C34" t="s">
        <v>22</v>
      </c>
      <c r="D34">
        <v>4.7699999999999999E-3</v>
      </c>
      <c r="E34">
        <v>4</v>
      </c>
      <c r="F34">
        <v>1</v>
      </c>
      <c r="H34" s="1">
        <v>44355.444756944446</v>
      </c>
      <c r="I34" t="s">
        <v>87</v>
      </c>
      <c r="J34" t="s">
        <v>147</v>
      </c>
      <c r="K34">
        <v>0.62743599999999999</v>
      </c>
      <c r="L34">
        <v>91.485221136402203</v>
      </c>
      <c r="M34">
        <v>4.50035940569198</v>
      </c>
      <c r="N34">
        <v>0.10796906856618201</v>
      </c>
      <c r="O34">
        <v>12.2662417557036</v>
      </c>
      <c r="P34">
        <v>3.0665604389259098</v>
      </c>
      <c r="Q34">
        <f>Table1[[#This Row],[calc % H2 umol/h]]/Table1[[#This Row],[PCAT_Gee-pt/g-c3n4]]</f>
        <v>642.88478803478199</v>
      </c>
      <c r="R34">
        <v>2.7963656373355099</v>
      </c>
      <c r="S34">
        <v>0.16865338259725299</v>
      </c>
      <c r="T34">
        <v>7.6218128048876501</v>
      </c>
      <c r="U34">
        <v>1.9054532012219101</v>
      </c>
      <c r="V34">
        <v>8.4382020224714402E-2</v>
      </c>
      <c r="W34">
        <v>1.1336718003455499</v>
      </c>
    </row>
    <row r="35" spans="1:23" x14ac:dyDescent="0.25">
      <c r="A35">
        <v>323314</v>
      </c>
      <c r="B35" t="s">
        <v>88</v>
      </c>
      <c r="C35" t="s">
        <v>22</v>
      </c>
      <c r="D35">
        <v>4.7200000000000002E-3</v>
      </c>
      <c r="E35">
        <v>4</v>
      </c>
      <c r="F35">
        <v>1</v>
      </c>
      <c r="H35" s="1">
        <v>44355.460081018522</v>
      </c>
      <c r="I35" t="s">
        <v>89</v>
      </c>
      <c r="J35" t="s">
        <v>147</v>
      </c>
      <c r="K35">
        <v>0.63303100000000001</v>
      </c>
      <c r="L35">
        <v>91.521908352988603</v>
      </c>
      <c r="M35">
        <v>4.4528439063969802</v>
      </c>
      <c r="N35">
        <v>9.8693416474083098E-2</v>
      </c>
      <c r="O35">
        <v>12.1367328545349</v>
      </c>
      <c r="P35">
        <v>3.0341832136337299</v>
      </c>
      <c r="Q35">
        <f>Table1[[#This Row],[calc % H2 umol/h]]/Table1[[#This Row],[PCAT_Gee-pt/g-c3n4]]</f>
        <v>642.83542661731565</v>
      </c>
      <c r="R35">
        <v>2.8020531603824699</v>
      </c>
      <c r="S35">
        <v>0.171337841391109</v>
      </c>
      <c r="T35">
        <v>7.6373147962612498</v>
      </c>
      <c r="U35">
        <v>1.90932869906531</v>
      </c>
      <c r="V35">
        <v>8.4344210060063499E-2</v>
      </c>
      <c r="W35">
        <v>1.13885037017185</v>
      </c>
    </row>
    <row r="36" spans="1:23" x14ac:dyDescent="0.25">
      <c r="A36">
        <v>323315</v>
      </c>
      <c r="B36" t="s">
        <v>90</v>
      </c>
      <c r="C36" t="s">
        <v>22</v>
      </c>
      <c r="D36">
        <v>4.9300000000000004E-3</v>
      </c>
      <c r="E36">
        <v>4</v>
      </c>
      <c r="F36">
        <v>1</v>
      </c>
      <c r="H36" s="1">
        <v>44355.475266203706</v>
      </c>
      <c r="I36" t="s">
        <v>91</v>
      </c>
      <c r="J36" t="s">
        <v>147</v>
      </c>
      <c r="K36">
        <v>0.64693599999999996</v>
      </c>
      <c r="L36">
        <v>91.6833211983556</v>
      </c>
      <c r="M36">
        <v>4.2578917638318901</v>
      </c>
      <c r="N36">
        <v>8.9948363790505206E-2</v>
      </c>
      <c r="O36">
        <v>11.605368602055099</v>
      </c>
      <c r="P36">
        <v>2.9013421505137802</v>
      </c>
      <c r="Q36">
        <f>Table1[[#This Row],[calc % H2 umol/h]]/Table1[[#This Row],[PCAT_Gee-pt/g-c3n4]]</f>
        <v>588.50753560117244</v>
      </c>
      <c r="R36">
        <v>2.83127097661803</v>
      </c>
      <c r="S36">
        <v>0.16959298227203401</v>
      </c>
      <c r="T36">
        <v>7.7169512797531503</v>
      </c>
      <c r="U36">
        <v>1.92923781993828</v>
      </c>
      <c r="V36">
        <v>8.4509876142586898E-2</v>
      </c>
      <c r="W36">
        <v>1.1430061850518101</v>
      </c>
    </row>
    <row r="37" spans="1:23" x14ac:dyDescent="0.25">
      <c r="A37">
        <v>323316</v>
      </c>
      <c r="B37" t="s">
        <v>92</v>
      </c>
      <c r="C37" t="s">
        <v>22</v>
      </c>
      <c r="D37">
        <v>4.9100000000000003E-3</v>
      </c>
      <c r="E37">
        <v>4</v>
      </c>
      <c r="F37">
        <v>1</v>
      </c>
      <c r="H37" s="1">
        <v>44355.490555555552</v>
      </c>
      <c r="I37" t="s">
        <v>93</v>
      </c>
      <c r="J37" t="s">
        <v>147</v>
      </c>
      <c r="K37">
        <v>0.63303100000000001</v>
      </c>
      <c r="L37">
        <v>91.217089234500193</v>
      </c>
      <c r="M37">
        <v>4.7210338108413703</v>
      </c>
      <c r="N37">
        <v>0.110255858002499</v>
      </c>
      <c r="O37">
        <v>12.8677149623623</v>
      </c>
      <c r="P37">
        <v>3.21692874059059</v>
      </c>
      <c r="Q37">
        <f>Table1[[#This Row],[calc % H2 umol/h]]/Table1[[#This Row],[PCAT_Gee-pt/g-c3n4]]</f>
        <v>655.17896957038488</v>
      </c>
      <c r="R37">
        <v>2.8332608951759299</v>
      </c>
      <c r="S37">
        <v>0.16515249940454599</v>
      </c>
      <c r="T37">
        <v>7.7223750292595801</v>
      </c>
      <c r="U37">
        <v>1.9305937573148899</v>
      </c>
      <c r="V37">
        <v>8.3974912710554794E-2</v>
      </c>
      <c r="W37">
        <v>1.14464114677192</v>
      </c>
    </row>
    <row r="38" spans="1:23" x14ac:dyDescent="0.25">
      <c r="A38">
        <v>323317</v>
      </c>
      <c r="B38" t="s">
        <v>94</v>
      </c>
      <c r="C38" t="s">
        <v>22</v>
      </c>
      <c r="D38">
        <v>4.8799999999999998E-3</v>
      </c>
      <c r="E38">
        <v>4</v>
      </c>
      <c r="F38">
        <v>1</v>
      </c>
      <c r="H38" s="1">
        <v>44355.505844907406</v>
      </c>
      <c r="I38" t="s">
        <v>95</v>
      </c>
      <c r="J38" t="s">
        <v>147</v>
      </c>
      <c r="K38">
        <v>0.64589349999999901</v>
      </c>
      <c r="L38">
        <v>91.349373784207501</v>
      </c>
      <c r="M38">
        <v>4.57285018771596</v>
      </c>
      <c r="N38">
        <v>9.8520165169035001E-2</v>
      </c>
      <c r="O38">
        <v>12.463823632440301</v>
      </c>
      <c r="P38">
        <v>3.1159559081100698</v>
      </c>
      <c r="Q38">
        <f>Table1[[#This Row],[calc % H2 umol/h]]/Table1[[#This Row],[PCAT_Gee-pt/g-c3n4]]</f>
        <v>638.51555494058812</v>
      </c>
      <c r="R38">
        <v>2.8460115284543801</v>
      </c>
      <c r="S38">
        <v>0.172543109351808</v>
      </c>
      <c r="T38">
        <v>7.7571283314367498</v>
      </c>
      <c r="U38">
        <v>1.9392820828591799</v>
      </c>
      <c r="V38">
        <v>8.5205068408883394E-2</v>
      </c>
      <c r="W38">
        <v>1.1465594312132299</v>
      </c>
    </row>
    <row r="39" spans="1:23" x14ac:dyDescent="0.25">
      <c r="A39">
        <v>323318</v>
      </c>
      <c r="B39" t="s">
        <v>96</v>
      </c>
      <c r="C39" t="s">
        <v>22</v>
      </c>
      <c r="D39">
        <v>4.8999999999999998E-3</v>
      </c>
      <c r="E39">
        <v>4</v>
      </c>
      <c r="F39">
        <v>1</v>
      </c>
      <c r="H39" s="1">
        <v>44355.521053240744</v>
      </c>
      <c r="I39" t="s">
        <v>97</v>
      </c>
      <c r="J39" t="s">
        <v>147</v>
      </c>
      <c r="K39">
        <v>0.62743599999999999</v>
      </c>
      <c r="L39">
        <v>91.451771319880507</v>
      </c>
      <c r="M39">
        <v>4.5267786075179499</v>
      </c>
      <c r="N39">
        <v>0.101819118356774</v>
      </c>
      <c r="O39">
        <v>12.338250297105899</v>
      </c>
      <c r="P39">
        <v>3.0845625742764899</v>
      </c>
      <c r="Q39">
        <f>Table1[[#This Row],[calc % H2 umol/h]]/Table1[[#This Row],[PCAT_Gee-pt/g-c3n4]]</f>
        <v>629.50256617887555</v>
      </c>
      <c r="R39">
        <v>2.8000980262346999</v>
      </c>
      <c r="S39">
        <v>0.171403234160834</v>
      </c>
      <c r="T39">
        <v>7.6319858556235101</v>
      </c>
      <c r="U39">
        <v>1.90799646390587</v>
      </c>
      <c r="V39">
        <v>8.3796859124478304E-2</v>
      </c>
      <c r="W39">
        <v>1.13755518724232</v>
      </c>
    </row>
    <row r="40" spans="1:23" x14ac:dyDescent="0.25">
      <c r="A40">
        <v>323319</v>
      </c>
      <c r="B40" t="s">
        <v>98</v>
      </c>
      <c r="C40" t="s">
        <v>22</v>
      </c>
      <c r="D40">
        <v>5.0099999999999997E-3</v>
      </c>
      <c r="E40">
        <v>4</v>
      </c>
      <c r="F40">
        <v>1</v>
      </c>
      <c r="H40" s="1">
        <v>44355.53628472222</v>
      </c>
      <c r="I40" t="s">
        <v>99</v>
      </c>
      <c r="J40" t="s">
        <v>147</v>
      </c>
      <c r="K40">
        <v>0.63198287500000006</v>
      </c>
      <c r="L40">
        <v>91.518469195318701</v>
      </c>
      <c r="M40">
        <v>4.49508524813655</v>
      </c>
      <c r="N40">
        <v>0.100197470515221</v>
      </c>
      <c r="O40">
        <v>12.2518664390232</v>
      </c>
      <c r="P40">
        <v>3.0629666097557999</v>
      </c>
      <c r="Q40">
        <f>Table1[[#This Row],[calc % H2 umol/h]]/Table1[[#This Row],[PCAT_Gee-pt/g-c3n4]]</f>
        <v>611.37058078958091</v>
      </c>
      <c r="R40">
        <v>2.7741009630287201</v>
      </c>
      <c r="S40">
        <v>0.17246222029571501</v>
      </c>
      <c r="T40">
        <v>7.5611279010744799</v>
      </c>
      <c r="U40">
        <v>1.89028197526862</v>
      </c>
      <c r="V40">
        <v>8.34071711178241E-2</v>
      </c>
      <c r="W40">
        <v>1.1289374223981601</v>
      </c>
    </row>
    <row r="41" spans="1:23" x14ac:dyDescent="0.25">
      <c r="A41">
        <v>323320</v>
      </c>
      <c r="B41" t="s">
        <v>100</v>
      </c>
      <c r="C41" t="s">
        <v>22</v>
      </c>
      <c r="D41">
        <v>5.0899999999999999E-3</v>
      </c>
      <c r="E41">
        <v>4</v>
      </c>
      <c r="F41">
        <v>1</v>
      </c>
      <c r="H41" s="1">
        <v>44355.551539351851</v>
      </c>
      <c r="I41" t="s">
        <v>101</v>
      </c>
      <c r="J41" t="s">
        <v>147</v>
      </c>
      <c r="K41">
        <v>0.61908099999999999</v>
      </c>
      <c r="L41">
        <v>91.528859746238098</v>
      </c>
      <c r="M41">
        <v>4.4383572035718801</v>
      </c>
      <c r="N41">
        <v>0.105145409757393</v>
      </c>
      <c r="O41">
        <v>12.097247697222601</v>
      </c>
      <c r="P41">
        <v>3.0243119243056502</v>
      </c>
      <c r="Q41">
        <f>Table1[[#This Row],[calc % H2 umol/h]]/Table1[[#This Row],[PCAT_Gee-pt/g-c3n4]]</f>
        <v>594.16737216221031</v>
      </c>
      <c r="R41">
        <v>2.8085953877979102</v>
      </c>
      <c r="S41">
        <v>0.172221533332717</v>
      </c>
      <c r="T41">
        <v>7.6551463816668504</v>
      </c>
      <c r="U41">
        <v>1.9137865954167099</v>
      </c>
      <c r="V41">
        <v>8.5166361674589602E-2</v>
      </c>
      <c r="W41">
        <v>1.1390213007174601</v>
      </c>
    </row>
    <row r="42" spans="1:23" x14ac:dyDescent="0.25">
      <c r="A42">
        <v>323321</v>
      </c>
      <c r="B42" t="s">
        <v>102</v>
      </c>
      <c r="C42" t="s">
        <v>22</v>
      </c>
      <c r="D42">
        <v>5.1700000000000001E-3</v>
      </c>
      <c r="E42">
        <v>4</v>
      </c>
      <c r="F42">
        <v>1</v>
      </c>
      <c r="H42" s="1">
        <v>44355.566863425927</v>
      </c>
      <c r="I42" t="s">
        <v>103</v>
      </c>
      <c r="J42" t="s">
        <v>147</v>
      </c>
      <c r="K42">
        <v>0.62464600000000003</v>
      </c>
      <c r="L42">
        <v>91.690219545500597</v>
      </c>
      <c r="M42">
        <v>4.3310683639719203</v>
      </c>
      <c r="N42">
        <v>0.105235768193522</v>
      </c>
      <c r="O42">
        <v>11.8048197541215</v>
      </c>
      <c r="P42">
        <v>2.9512049385303798</v>
      </c>
      <c r="Q42">
        <f>Table1[[#This Row],[calc % H2 umol/h]]/Table1[[#This Row],[PCAT_Gee-pt/g-c3n4]]</f>
        <v>570.83267669833265</v>
      </c>
      <c r="R42">
        <v>2.7724904626662199</v>
      </c>
      <c r="S42">
        <v>0.16726842905412101</v>
      </c>
      <c r="T42">
        <v>7.5567382990419896</v>
      </c>
      <c r="U42">
        <v>1.8891845747604901</v>
      </c>
      <c r="V42">
        <v>8.4594206191885596E-2</v>
      </c>
      <c r="W42">
        <v>1.12162742166935</v>
      </c>
    </row>
    <row r="43" spans="1:23" x14ac:dyDescent="0.25">
      <c r="A43">
        <v>323322</v>
      </c>
      <c r="B43" t="s">
        <v>104</v>
      </c>
      <c r="C43" t="s">
        <v>22</v>
      </c>
      <c r="D43">
        <v>4.8300000000000001E-3</v>
      </c>
      <c r="E43">
        <v>4</v>
      </c>
      <c r="F43">
        <v>1</v>
      </c>
      <c r="H43" s="1">
        <v>44355.582060185188</v>
      </c>
      <c r="I43" t="s">
        <v>105</v>
      </c>
      <c r="J43" t="s">
        <v>147</v>
      </c>
      <c r="K43">
        <v>0.62743599999999999</v>
      </c>
      <c r="L43">
        <v>91.694436032578594</v>
      </c>
      <c r="M43">
        <v>4.3315951192539401</v>
      </c>
      <c r="N43">
        <v>0.102316921978107</v>
      </c>
      <c r="O43">
        <v>11.8062554855938</v>
      </c>
      <c r="P43">
        <v>2.9515638713984602</v>
      </c>
      <c r="Q43">
        <f>Table1[[#This Row],[calc % H2 umol/h]]/Table1[[#This Row],[PCAT_Gee-pt/g-c3n4]]</f>
        <v>611.08982844688614</v>
      </c>
      <c r="R43">
        <v>2.7710390594437699</v>
      </c>
      <c r="S43">
        <v>0.16660102591136</v>
      </c>
      <c r="T43">
        <v>7.5527823343719298</v>
      </c>
      <c r="U43">
        <v>1.88819558359298</v>
      </c>
      <c r="V43">
        <v>8.3021873237968405E-2</v>
      </c>
      <c r="W43">
        <v>1.1199079154856999</v>
      </c>
    </row>
    <row r="44" spans="1:23" x14ac:dyDescent="0.25">
      <c r="A44">
        <v>323323</v>
      </c>
      <c r="B44" t="s">
        <v>106</v>
      </c>
      <c r="C44" t="s">
        <v>22</v>
      </c>
      <c r="D44">
        <v>5.4299999999999999E-3</v>
      </c>
      <c r="E44">
        <v>4</v>
      </c>
      <c r="F44">
        <v>1</v>
      </c>
      <c r="H44" s="1">
        <v>44355.597337962965</v>
      </c>
      <c r="I44" t="s">
        <v>107</v>
      </c>
      <c r="J44" t="s">
        <v>147</v>
      </c>
      <c r="K44">
        <v>0.61627600000000005</v>
      </c>
      <c r="L44">
        <v>91.534901276172505</v>
      </c>
      <c r="M44">
        <v>4.5002520912742296</v>
      </c>
      <c r="N44">
        <v>0.10076388751213999</v>
      </c>
      <c r="O44">
        <v>12.2659492580443</v>
      </c>
      <c r="P44">
        <v>3.06648731451109</v>
      </c>
      <c r="Q44">
        <f>Table1[[#This Row],[calc % H2 umol/h]]/Table1[[#This Row],[PCAT_Gee-pt/g-c3n4]]</f>
        <v>564.73062882340514</v>
      </c>
      <c r="R44">
        <v>2.7621007965065298</v>
      </c>
      <c r="S44">
        <v>0.17316041691617401</v>
      </c>
      <c r="T44">
        <v>7.5284200814537297</v>
      </c>
      <c r="U44">
        <v>1.88210502036343</v>
      </c>
      <c r="V44">
        <v>8.2899641136378002E-2</v>
      </c>
      <c r="W44">
        <v>1.11984619491034</v>
      </c>
    </row>
    <row r="45" spans="1:23" hidden="1" x14ac:dyDescent="0.25">
      <c r="A45">
        <v>323324</v>
      </c>
      <c r="B45" t="s">
        <v>108</v>
      </c>
      <c r="C45" t="s">
        <v>22</v>
      </c>
      <c r="D45">
        <v>4.8599999999999997E-3</v>
      </c>
      <c r="E45">
        <v>4</v>
      </c>
      <c r="G45">
        <v>1</v>
      </c>
      <c r="H45" s="1">
        <v>44355.612546296295</v>
      </c>
      <c r="I45" t="s">
        <v>109</v>
      </c>
      <c r="K45">
        <v>0.60513099999999997</v>
      </c>
      <c r="L45">
        <v>93.155213793559994</v>
      </c>
      <c r="M45">
        <v>2.81625974718825</v>
      </c>
      <c r="N45">
        <v>6.1908086645375997E-2</v>
      </c>
      <c r="O45">
        <v>7.6760364654822899</v>
      </c>
      <c r="P45">
        <v>1.91900911637057</v>
      </c>
      <c r="Q45">
        <f>Table1[[#This Row],[calc % H2 umol/h]]/Table1[[#This Row],[PCAT_Gee-pt/g-c3n4]]</f>
        <v>394.85784287460291</v>
      </c>
      <c r="R45">
        <v>2.8092193237285001</v>
      </c>
      <c r="S45">
        <v>0.16824126570875</v>
      </c>
      <c r="T45">
        <v>7.6568469900571596</v>
      </c>
      <c r="U45">
        <v>1.9142117475142899</v>
      </c>
      <c r="V45">
        <v>8.2302882781118802E-2</v>
      </c>
      <c r="W45">
        <v>1.1370042527421</v>
      </c>
    </row>
    <row r="46" spans="1:23" hidden="1" x14ac:dyDescent="0.25">
      <c r="A46">
        <v>323325</v>
      </c>
      <c r="B46" t="s">
        <v>110</v>
      </c>
      <c r="C46" t="s">
        <v>22</v>
      </c>
      <c r="D46">
        <v>4.7999999999999996E-3</v>
      </c>
      <c r="E46">
        <v>4</v>
      </c>
      <c r="G46">
        <v>1</v>
      </c>
      <c r="H46" s="1">
        <v>44355.627905092595</v>
      </c>
      <c r="I46" t="s">
        <v>111</v>
      </c>
      <c r="K46">
        <v>0.60966474999999998</v>
      </c>
      <c r="L46">
        <v>93.247018249809202</v>
      </c>
      <c r="M46">
        <v>2.6888528389717599</v>
      </c>
      <c r="N46">
        <v>5.97184428156564E-2</v>
      </c>
      <c r="O46">
        <v>7.3287744366866496</v>
      </c>
      <c r="P46">
        <v>1.83219360917166</v>
      </c>
      <c r="Q46">
        <f>Table1[[#This Row],[calc % H2 umol/h]]/Table1[[#This Row],[PCAT_Gee-pt/g-c3n4]]</f>
        <v>381.70700191076253</v>
      </c>
      <c r="R46">
        <v>2.8353813452955601</v>
      </c>
      <c r="S46">
        <v>0.17126923947470299</v>
      </c>
      <c r="T46">
        <v>7.7281545573935997</v>
      </c>
      <c r="U46">
        <v>1.9320386393483999</v>
      </c>
      <c r="V46">
        <v>8.3019069910880497E-2</v>
      </c>
      <c r="W46">
        <v>1.14572849601253</v>
      </c>
    </row>
    <row r="47" spans="1:23" x14ac:dyDescent="0.25">
      <c r="A47">
        <v>323326</v>
      </c>
      <c r="B47" t="s">
        <v>112</v>
      </c>
      <c r="C47" t="s">
        <v>22</v>
      </c>
      <c r="D47">
        <v>4.64E-3</v>
      </c>
      <c r="E47">
        <v>4</v>
      </c>
      <c r="F47">
        <v>1</v>
      </c>
      <c r="H47" s="1">
        <v>44355.644016203703</v>
      </c>
      <c r="I47" t="s">
        <v>113</v>
      </c>
      <c r="J47" t="s">
        <v>148</v>
      </c>
      <c r="K47">
        <v>0.61627600000000005</v>
      </c>
      <c r="L47">
        <v>91.528111856634894</v>
      </c>
      <c r="M47">
        <v>4.4102767915062699</v>
      </c>
      <c r="N47">
        <v>0.123929846315491</v>
      </c>
      <c r="O47">
        <v>12.020711338246199</v>
      </c>
      <c r="P47">
        <v>3.0051778345615698</v>
      </c>
      <c r="Q47">
        <f>Table1[[#This Row],[calc % H2 umol/h]]/Table1[[#This Row],[PCAT_Gee-pt/g-c3n4]]</f>
        <v>647.66763675895902</v>
      </c>
      <c r="R47">
        <v>2.8291570898766598</v>
      </c>
      <c r="S47">
        <v>0.166255000982273</v>
      </c>
      <c r="T47">
        <v>7.7111896408536102</v>
      </c>
      <c r="U47">
        <v>1.9277974102133999</v>
      </c>
      <c r="V47">
        <v>8.5966073542076596E-2</v>
      </c>
      <c r="W47">
        <v>1.14648818844001</v>
      </c>
    </row>
    <row r="48" spans="1:23" x14ac:dyDescent="0.25">
      <c r="A48">
        <v>323327</v>
      </c>
      <c r="B48" t="s">
        <v>114</v>
      </c>
      <c r="C48" t="s">
        <v>22</v>
      </c>
      <c r="D48">
        <v>4.9100000000000003E-3</v>
      </c>
      <c r="E48">
        <v>4</v>
      </c>
      <c r="F48">
        <v>1</v>
      </c>
      <c r="H48" s="1">
        <v>44355.65929398148</v>
      </c>
      <c r="I48" t="s">
        <v>115</v>
      </c>
      <c r="J48" t="s">
        <v>148</v>
      </c>
      <c r="K48">
        <v>0.62743599999999999</v>
      </c>
      <c r="L48">
        <v>91.489735490793294</v>
      </c>
      <c r="M48">
        <v>4.4436857298044199</v>
      </c>
      <c r="N48">
        <v>0.116125157905515</v>
      </c>
      <c r="O48">
        <v>12.1117712019203</v>
      </c>
      <c r="P48">
        <v>3.0279428004800799</v>
      </c>
      <c r="Q48">
        <f>Table1[[#This Row],[calc % H2 umol/h]]/Table1[[#This Row],[PCAT_Gee-pt/g-c3n4]]</f>
        <v>616.6889614012382</v>
      </c>
      <c r="R48">
        <v>2.8322158183599302</v>
      </c>
      <c r="S48">
        <v>0.16534735114308899</v>
      </c>
      <c r="T48">
        <v>7.7195265534551698</v>
      </c>
      <c r="U48">
        <v>1.92988163836379</v>
      </c>
      <c r="V48">
        <v>8.4947666509380002E-2</v>
      </c>
      <c r="W48">
        <v>1.14941529453286</v>
      </c>
    </row>
    <row r="49" spans="1:23" x14ac:dyDescent="0.25">
      <c r="A49">
        <v>323328</v>
      </c>
      <c r="B49" t="s">
        <v>116</v>
      </c>
      <c r="C49" t="s">
        <v>22</v>
      </c>
      <c r="D49">
        <v>4.7699999999999999E-3</v>
      </c>
      <c r="E49">
        <v>4</v>
      </c>
      <c r="F49">
        <v>1</v>
      </c>
      <c r="H49" s="1">
        <v>44355.674791666665</v>
      </c>
      <c r="I49" t="s">
        <v>117</v>
      </c>
      <c r="J49" t="s">
        <v>148</v>
      </c>
      <c r="K49">
        <v>0.63303100000000001</v>
      </c>
      <c r="L49">
        <v>91.408478213823997</v>
      </c>
      <c r="M49">
        <v>4.4644425275700099</v>
      </c>
      <c r="N49">
        <v>0.100212805595157</v>
      </c>
      <c r="O49">
        <v>12.1683462166058</v>
      </c>
      <c r="P49">
        <v>3.0420865541514499</v>
      </c>
      <c r="Q49">
        <f>Table1[[#This Row],[calc % H2 umol/h]]/Table1[[#This Row],[PCAT_Gee-pt/g-c3n4]]</f>
        <v>637.75399458101674</v>
      </c>
      <c r="R49">
        <v>2.8734973586608499</v>
      </c>
      <c r="S49">
        <v>0.170084152205907</v>
      </c>
      <c r="T49">
        <v>7.8320440898853398</v>
      </c>
      <c r="U49">
        <v>1.9580110224713301</v>
      </c>
      <c r="V49">
        <v>8.6869184012273004E-2</v>
      </c>
      <c r="W49">
        <v>1.1667127159328099</v>
      </c>
    </row>
    <row r="50" spans="1:23" x14ac:dyDescent="0.25">
      <c r="A50">
        <v>323329</v>
      </c>
      <c r="B50" t="s">
        <v>118</v>
      </c>
      <c r="C50" t="s">
        <v>22</v>
      </c>
      <c r="D50">
        <v>5.0000000000000001E-3</v>
      </c>
      <c r="E50">
        <v>4</v>
      </c>
      <c r="F50">
        <v>1</v>
      </c>
      <c r="H50" s="1">
        <v>44355.694305555553</v>
      </c>
      <c r="I50" t="s">
        <v>119</v>
      </c>
      <c r="J50" t="s">
        <v>148</v>
      </c>
      <c r="K50">
        <v>0.63859600000000005</v>
      </c>
      <c r="L50">
        <v>91.548648419955995</v>
      </c>
      <c r="M50">
        <v>4.3363774151964698</v>
      </c>
      <c r="N50">
        <v>8.5848986624273801E-2</v>
      </c>
      <c r="O50">
        <v>11.8192901774684</v>
      </c>
      <c r="P50">
        <v>2.9548225443671199</v>
      </c>
      <c r="Q50">
        <f>Table1[[#This Row],[calc % H2 umol/h]]/Table1[[#This Row],[PCAT_Gee-pt/g-c3n4]]</f>
        <v>590.96450887342394</v>
      </c>
      <c r="R50">
        <v>2.8597316409576798</v>
      </c>
      <c r="S50">
        <v>0.170108703490056</v>
      </c>
      <c r="T50">
        <v>7.7945240595797003</v>
      </c>
      <c r="U50">
        <v>1.94863101489492</v>
      </c>
      <c r="V50">
        <v>8.6233199405640198E-2</v>
      </c>
      <c r="W50">
        <v>1.16900932448413</v>
      </c>
    </row>
    <row r="51" spans="1:23" x14ac:dyDescent="0.25">
      <c r="A51">
        <v>323330</v>
      </c>
      <c r="B51" t="s">
        <v>120</v>
      </c>
      <c r="C51" t="s">
        <v>22</v>
      </c>
      <c r="D51">
        <v>4.8799999999999998E-3</v>
      </c>
      <c r="E51">
        <v>4</v>
      </c>
      <c r="F51">
        <v>1</v>
      </c>
      <c r="H51" s="1">
        <v>44355.709675925929</v>
      </c>
      <c r="I51" t="s">
        <v>121</v>
      </c>
      <c r="J51" t="s">
        <v>148</v>
      </c>
      <c r="K51">
        <v>0.666466</v>
      </c>
      <c r="L51">
        <v>91.452770141098298</v>
      </c>
      <c r="M51">
        <v>4.2320577370106198</v>
      </c>
      <c r="N51">
        <v>0.100385923875183</v>
      </c>
      <c r="O51">
        <v>11.5349550217281</v>
      </c>
      <c r="P51">
        <v>2.8837387554320402</v>
      </c>
      <c r="Q51">
        <f>Table1[[#This Row],[calc % H2 umol/h]]/Table1[[#This Row],[PCAT_Gee-pt/g-c3n4]]</f>
        <v>590.93007283443444</v>
      </c>
      <c r="R51">
        <v>3.0169799088479698</v>
      </c>
      <c r="S51">
        <v>0.159576895264187</v>
      </c>
      <c r="T51">
        <v>8.2231221104750301</v>
      </c>
      <c r="U51">
        <v>2.05578052761875</v>
      </c>
      <c r="V51">
        <v>8.8263801732462802E-2</v>
      </c>
      <c r="W51">
        <v>1.2099284113105899</v>
      </c>
    </row>
    <row r="52" spans="1:23" x14ac:dyDescent="0.25">
      <c r="A52">
        <v>323331</v>
      </c>
      <c r="B52" t="s">
        <v>122</v>
      </c>
      <c r="C52" t="s">
        <v>22</v>
      </c>
      <c r="D52">
        <v>4.9500000000000004E-3</v>
      </c>
      <c r="E52">
        <v>4</v>
      </c>
      <c r="F52">
        <v>1</v>
      </c>
      <c r="H52" s="1">
        <v>44355.724953703706</v>
      </c>
      <c r="I52" t="s">
        <v>123</v>
      </c>
      <c r="J52" t="s">
        <v>148</v>
      </c>
      <c r="K52">
        <v>0.666466</v>
      </c>
      <c r="L52">
        <v>91.210758949884493</v>
      </c>
      <c r="M52">
        <v>4.4840580916196302</v>
      </c>
      <c r="N52">
        <v>9.9771893658970295E-2</v>
      </c>
      <c r="O52">
        <v>12.2218106689121</v>
      </c>
      <c r="P52">
        <v>3.0554526672280402</v>
      </c>
      <c r="Q52">
        <f>Table1[[#This Row],[calc % H2 umol/h]]/Table1[[#This Row],[PCAT_Gee-pt/g-c3n4]]</f>
        <v>617.26316509657374</v>
      </c>
      <c r="R52">
        <v>3.00978444984933</v>
      </c>
      <c r="S52">
        <v>0.16425413612368001</v>
      </c>
      <c r="T52">
        <v>8.2035100680437196</v>
      </c>
      <c r="U52">
        <v>2.0508775170109299</v>
      </c>
      <c r="V52">
        <v>9.0136211389465398E-2</v>
      </c>
      <c r="W52">
        <v>1.20526229725701</v>
      </c>
    </row>
    <row r="53" spans="1:23" x14ac:dyDescent="0.25">
      <c r="A53">
        <v>323332</v>
      </c>
      <c r="B53" t="s">
        <v>124</v>
      </c>
      <c r="C53" t="s">
        <v>22</v>
      </c>
      <c r="D53">
        <v>4.8500000000000001E-3</v>
      </c>
      <c r="E53">
        <v>4</v>
      </c>
      <c r="F53">
        <v>1</v>
      </c>
      <c r="H53" s="1">
        <v>44355.740219907406</v>
      </c>
      <c r="I53" t="s">
        <v>125</v>
      </c>
      <c r="J53" t="s">
        <v>148</v>
      </c>
      <c r="K53">
        <v>0.65532100000000004</v>
      </c>
      <c r="L53">
        <v>91.074048710156404</v>
      </c>
      <c r="M53">
        <v>4.6297931657706499</v>
      </c>
      <c r="N53">
        <v>0.102893015901645</v>
      </c>
      <c r="O53">
        <v>12.6190281999299</v>
      </c>
      <c r="P53">
        <v>3.1547570499824902</v>
      </c>
      <c r="Q53">
        <f>Table1[[#This Row],[calc % H2 umol/h]]/Table1[[#This Row],[PCAT_Gee-pt/g-c3n4]]</f>
        <v>650.46537113041029</v>
      </c>
      <c r="R53">
        <v>3.01142206081796</v>
      </c>
      <c r="S53">
        <v>0.16503730456031801</v>
      </c>
      <c r="T53">
        <v>8.2079735631186992</v>
      </c>
      <c r="U53">
        <v>2.0519933907796699</v>
      </c>
      <c r="V53">
        <v>8.7275860267578206E-2</v>
      </c>
      <c r="W53">
        <v>1.19746020298731</v>
      </c>
    </row>
    <row r="54" spans="1:23" x14ac:dyDescent="0.25">
      <c r="A54">
        <v>323333</v>
      </c>
      <c r="B54" t="s">
        <v>126</v>
      </c>
      <c r="C54" t="s">
        <v>22</v>
      </c>
      <c r="D54">
        <v>4.64E-3</v>
      </c>
      <c r="E54">
        <v>4</v>
      </c>
      <c r="F54">
        <v>1</v>
      </c>
      <c r="H54" s="1">
        <v>44355.755543981482</v>
      </c>
      <c r="I54" t="s">
        <v>127</v>
      </c>
      <c r="J54" t="s">
        <v>148</v>
      </c>
      <c r="K54">
        <v>0.67204600000000003</v>
      </c>
      <c r="L54">
        <v>91.073312797705199</v>
      </c>
      <c r="M54">
        <v>4.6130300712041903</v>
      </c>
      <c r="N54">
        <v>9.9150848453399998E-2</v>
      </c>
      <c r="O54">
        <v>12.573338477845599</v>
      </c>
      <c r="P54">
        <v>3.1433346194613998</v>
      </c>
      <c r="Q54">
        <f>Table1[[#This Row],[calc % H2 umol/h]]/Table1[[#This Row],[PCAT_Gee-pt/g-c3n4]]</f>
        <v>677.44280591840516</v>
      </c>
      <c r="R54">
        <v>3.0178693034594102</v>
      </c>
      <c r="S54">
        <v>0.162507436803698</v>
      </c>
      <c r="T54">
        <v>8.2255462567123896</v>
      </c>
      <c r="U54">
        <v>2.0563865641780898</v>
      </c>
      <c r="V54">
        <v>8.8496619226873297E-2</v>
      </c>
      <c r="W54">
        <v>1.20729120840423</v>
      </c>
    </row>
    <row r="55" spans="1:23" x14ac:dyDescent="0.25">
      <c r="A55">
        <v>323334</v>
      </c>
      <c r="B55" t="s">
        <v>128</v>
      </c>
      <c r="C55" t="s">
        <v>22</v>
      </c>
      <c r="D55">
        <v>4.8799999999999998E-3</v>
      </c>
      <c r="E55">
        <v>4</v>
      </c>
      <c r="F55">
        <v>1</v>
      </c>
      <c r="H55" s="1">
        <v>44355.770775462966</v>
      </c>
      <c r="I55" t="s">
        <v>129</v>
      </c>
      <c r="J55" t="s">
        <v>148</v>
      </c>
      <c r="K55">
        <v>0.65532100000000004</v>
      </c>
      <c r="L55">
        <v>91.280823720971696</v>
      </c>
      <c r="M55">
        <v>4.5068725910304996</v>
      </c>
      <c r="N55">
        <v>9.9857424762640604E-2</v>
      </c>
      <c r="O55">
        <v>12.2839941836232</v>
      </c>
      <c r="P55">
        <v>3.0709985459058098</v>
      </c>
      <c r="Q55">
        <f>Table1[[#This Row],[calc % H2 umol/h]]/Table1[[#This Row],[PCAT_Gee-pt/g-c3n4]]</f>
        <v>629.30298071840366</v>
      </c>
      <c r="R55">
        <v>2.9413671799275001</v>
      </c>
      <c r="S55">
        <v>0.16405476800316801</v>
      </c>
      <c r="T55">
        <v>8.01703101215654</v>
      </c>
      <c r="U55">
        <v>2.0042577530391301</v>
      </c>
      <c r="V55">
        <v>8.7814382406102495E-2</v>
      </c>
      <c r="W55">
        <v>1.1831221256641</v>
      </c>
    </row>
    <row r="56" spans="1:23" x14ac:dyDescent="0.25">
      <c r="A56">
        <v>323335</v>
      </c>
      <c r="B56" t="s">
        <v>130</v>
      </c>
      <c r="C56" t="s">
        <v>22</v>
      </c>
      <c r="D56">
        <v>4.8900000000000002E-3</v>
      </c>
      <c r="E56">
        <v>4</v>
      </c>
      <c r="F56">
        <v>1</v>
      </c>
      <c r="H56" s="1">
        <v>44355.785995370374</v>
      </c>
      <c r="I56" t="s">
        <v>131</v>
      </c>
      <c r="J56" t="s">
        <v>148</v>
      </c>
      <c r="K56">
        <v>0.66088599999999997</v>
      </c>
      <c r="L56">
        <v>91.312005251809396</v>
      </c>
      <c r="M56">
        <v>4.3856920944692499</v>
      </c>
      <c r="N56">
        <v>9.1325547911521504E-2</v>
      </c>
      <c r="O56">
        <v>11.953702948435099</v>
      </c>
      <c r="P56">
        <v>2.9884257371087801</v>
      </c>
      <c r="Q56">
        <f>Table1[[#This Row],[calc % H2 umol/h]]/Table1[[#This Row],[PCAT_Gee-pt/g-c3n4]]</f>
        <v>611.1300075887076</v>
      </c>
      <c r="R56">
        <v>3.0094207140500999</v>
      </c>
      <c r="S56">
        <v>0.16773619156059899</v>
      </c>
      <c r="T56">
        <v>8.2025186647253605</v>
      </c>
      <c r="U56">
        <v>2.0506296661813401</v>
      </c>
      <c r="V56">
        <v>8.7858539102762603E-2</v>
      </c>
      <c r="W56">
        <v>1.2050234005684499</v>
      </c>
    </row>
    <row r="57" spans="1:23" x14ac:dyDescent="0.25">
      <c r="A57">
        <v>323336</v>
      </c>
      <c r="B57" t="s">
        <v>132</v>
      </c>
      <c r="C57" t="s">
        <v>22</v>
      </c>
      <c r="D57">
        <v>4.96E-3</v>
      </c>
      <c r="E57">
        <v>4</v>
      </c>
      <c r="F57">
        <v>1</v>
      </c>
      <c r="H57" s="1">
        <v>44355.801388888889</v>
      </c>
      <c r="I57" t="s">
        <v>133</v>
      </c>
      <c r="J57" t="s">
        <v>148</v>
      </c>
      <c r="K57">
        <v>0.65532100000000004</v>
      </c>
      <c r="L57">
        <v>91.328759195544393</v>
      </c>
      <c r="M57">
        <v>4.4053479859958502</v>
      </c>
      <c r="N57">
        <v>9.9652279900064894E-2</v>
      </c>
      <c r="O57">
        <v>12.007277317869701</v>
      </c>
      <c r="P57">
        <v>3.0018193294674398</v>
      </c>
      <c r="Q57">
        <f>Table1[[#This Row],[calc % H2 umol/h]]/Table1[[#This Row],[PCAT_Gee-pt/g-c3n4]]</f>
        <v>605.20550997327416</v>
      </c>
      <c r="R57">
        <v>2.9848296231071698</v>
      </c>
      <c r="S57">
        <v>0.16465008693574501</v>
      </c>
      <c r="T57">
        <v>8.1354928475959607</v>
      </c>
      <c r="U57">
        <v>2.0338732118989902</v>
      </c>
      <c r="V57">
        <v>8.7878053737081394E-2</v>
      </c>
      <c r="W57">
        <v>1.19318514161544</v>
      </c>
    </row>
    <row r="58" spans="1:23" x14ac:dyDescent="0.25">
      <c r="A58">
        <v>323337</v>
      </c>
      <c r="B58" t="s">
        <v>134</v>
      </c>
      <c r="C58" t="s">
        <v>22</v>
      </c>
      <c r="D58">
        <v>4.7400000000000003E-3</v>
      </c>
      <c r="E58">
        <v>4</v>
      </c>
      <c r="F58">
        <v>1</v>
      </c>
      <c r="H58" s="1">
        <v>44355.816608796296</v>
      </c>
      <c r="I58" t="s">
        <v>135</v>
      </c>
      <c r="J58" t="s">
        <v>148</v>
      </c>
      <c r="K58">
        <v>0.66088599999999997</v>
      </c>
      <c r="L58">
        <v>91.361996056270897</v>
      </c>
      <c r="M58">
        <v>4.3745197192159297</v>
      </c>
      <c r="N58">
        <v>9.52283894173728E-2</v>
      </c>
      <c r="O58">
        <v>11.9232513681304</v>
      </c>
      <c r="P58">
        <v>2.9808128420325999</v>
      </c>
      <c r="Q58">
        <f>Table1[[#This Row],[calc % H2 umol/h]]/Table1[[#This Row],[PCAT_Gee-pt/g-c3n4]]</f>
        <v>628.86346878324889</v>
      </c>
      <c r="R58">
        <v>2.9829628529806902</v>
      </c>
      <c r="S58">
        <v>0.165755604812653</v>
      </c>
      <c r="T58">
        <v>8.1304047531551706</v>
      </c>
      <c r="U58">
        <v>2.03260118828879</v>
      </c>
      <c r="V58">
        <v>8.9000633591562295E-2</v>
      </c>
      <c r="W58">
        <v>1.1915207379408399</v>
      </c>
    </row>
    <row r="59" spans="1:23" x14ac:dyDescent="0.25">
      <c r="A59">
        <v>323338</v>
      </c>
      <c r="B59" t="s">
        <v>136</v>
      </c>
      <c r="C59" t="s">
        <v>22</v>
      </c>
      <c r="D59">
        <v>4.8799999999999998E-3</v>
      </c>
      <c r="E59">
        <v>4</v>
      </c>
      <c r="F59">
        <v>1</v>
      </c>
      <c r="H59" s="1">
        <v>44355.831828703704</v>
      </c>
      <c r="I59" t="s">
        <v>137</v>
      </c>
      <c r="J59" t="s">
        <v>148</v>
      </c>
      <c r="K59">
        <v>0.66369100000000003</v>
      </c>
      <c r="L59">
        <v>91.3626805390371</v>
      </c>
      <c r="M59">
        <v>4.3957024628075301</v>
      </c>
      <c r="N59">
        <v>8.8073918537908302E-2</v>
      </c>
      <c r="O59">
        <v>11.980987346642401</v>
      </c>
      <c r="P59">
        <v>2.99524683666061</v>
      </c>
      <c r="Q59">
        <f>Table1[[#This Row],[calc % H2 umol/h]]/Table1[[#This Row],[PCAT_Gee-pt/g-c3n4]]</f>
        <v>613.78008947963326</v>
      </c>
      <c r="R59">
        <v>2.9656804456964698</v>
      </c>
      <c r="S59">
        <v>0.170858792540413</v>
      </c>
      <c r="T59">
        <v>8.08329958515443</v>
      </c>
      <c r="U59">
        <v>2.0208248962886</v>
      </c>
      <c r="V59">
        <v>8.8022903112794898E-2</v>
      </c>
      <c r="W59">
        <v>1.18791364934606</v>
      </c>
    </row>
    <row r="60" spans="1:23" hidden="1" x14ac:dyDescent="0.25">
      <c r="A60">
        <v>323339</v>
      </c>
      <c r="B60" t="s">
        <v>138</v>
      </c>
      <c r="C60" t="s">
        <v>22</v>
      </c>
      <c r="D60">
        <v>5.0699999999999999E-3</v>
      </c>
      <c r="E60">
        <v>4</v>
      </c>
      <c r="G60">
        <v>1</v>
      </c>
      <c r="H60" s="1">
        <v>44355.847141203703</v>
      </c>
      <c r="I60" t="s">
        <v>139</v>
      </c>
      <c r="K60">
        <v>0.64693599999999996</v>
      </c>
      <c r="L60">
        <v>92.852569183614506</v>
      </c>
      <c r="M60">
        <v>2.8534073097385</v>
      </c>
      <c r="N60">
        <v>5.7418692461133201E-2</v>
      </c>
      <c r="O60">
        <v>7.77728637505622</v>
      </c>
      <c r="P60">
        <v>1.9443215937640499</v>
      </c>
      <c r="Q60">
        <f>Table1[[#This Row],[calc % H2 umol/h]]/Table1[[#This Row],[PCAT_Gee-pt/g-c3n4]]</f>
        <v>383.49538338541419</v>
      </c>
      <c r="R60">
        <v>3.0011043439670599</v>
      </c>
      <c r="S60">
        <v>0.16538249844081401</v>
      </c>
      <c r="T60">
        <v>8.1798514515602392</v>
      </c>
      <c r="U60">
        <v>2.0449628628900598</v>
      </c>
      <c r="V60">
        <v>9.1179393960644395E-2</v>
      </c>
      <c r="W60">
        <v>1.2017397687192599</v>
      </c>
    </row>
    <row r="61" spans="1:23" hidden="1" x14ac:dyDescent="0.25">
      <c r="A61">
        <v>323340</v>
      </c>
      <c r="B61" t="s">
        <v>140</v>
      </c>
      <c r="C61" t="s">
        <v>22</v>
      </c>
      <c r="D61">
        <v>5.1200000000000004E-3</v>
      </c>
      <c r="E61">
        <v>4</v>
      </c>
      <c r="G61">
        <v>1</v>
      </c>
      <c r="H61" s="1">
        <v>44355.862500000003</v>
      </c>
      <c r="I61" t="s">
        <v>141</v>
      </c>
      <c r="K61">
        <v>0.63859600000000005</v>
      </c>
      <c r="L61">
        <v>92.860941697104494</v>
      </c>
      <c r="M61">
        <v>2.79688001687924</v>
      </c>
      <c r="N61">
        <v>5.3518571519258103E-2</v>
      </c>
      <c r="O61">
        <v>7.6232148048766897</v>
      </c>
      <c r="P61">
        <v>1.90580370121917</v>
      </c>
      <c r="Q61">
        <f>Table1[[#This Row],[calc % H2 umol/h]]/Table1[[#This Row],[PCAT_Gee-pt/g-c3n4]]</f>
        <v>372.22728539436912</v>
      </c>
      <c r="R61">
        <v>3.0424726953881001</v>
      </c>
      <c r="S61">
        <v>0.17290189518167301</v>
      </c>
      <c r="T61">
        <v>8.2926056015784795</v>
      </c>
      <c r="U61">
        <v>2.0731514003946199</v>
      </c>
      <c r="V61">
        <v>8.7940153671153903E-2</v>
      </c>
      <c r="W61">
        <v>1.2117654369569599</v>
      </c>
    </row>
    <row r="62" spans="1:23" x14ac:dyDescent="0.25">
      <c r="A62" t="s">
        <v>143</v>
      </c>
      <c r="D62">
        <f>SUBTOTAL(101,Table1[PCAT_Gee-pt/g-c3n4])</f>
        <v>4.9051923076923066E-3</v>
      </c>
      <c r="Q62">
        <f>SUBTOTAL(107,Table1[h2 umol/hg])</f>
        <v>26.606508720308863</v>
      </c>
      <c r="W62">
        <f>SUBTOTAL(109,Table1[calc % CO2 Avg])</f>
        <v>65.022002426667157</v>
      </c>
    </row>
    <row r="63" spans="1:23" ht="15.75" thickBot="1" x14ac:dyDescent="0.3"/>
    <row r="64" spans="1:23" ht="15.75" thickTop="1" x14ac:dyDescent="0.25">
      <c r="O64" s="2">
        <f>SUBTOTAL(101,Table1[h2 umol/hg])</f>
        <v>620.97186148281992</v>
      </c>
      <c r="P64" s="2">
        <f>SUBTOTAL(107,Table1[h2 umol/hg])</f>
        <v>26.606508720308863</v>
      </c>
    </row>
    <row r="65" spans="15:16" x14ac:dyDescent="0.25">
      <c r="O65">
        <f>((P64*2)/O64)*100</f>
        <v>8.5693121929148699</v>
      </c>
    </row>
    <row r="68" spans="15:16" x14ac:dyDescent="0.25">
      <c r="O68" t="s">
        <v>144</v>
      </c>
      <c r="P68" t="s">
        <v>149</v>
      </c>
    </row>
    <row r="69" spans="15:16" x14ac:dyDescent="0.25">
      <c r="O69" t="s">
        <v>145</v>
      </c>
      <c r="P69">
        <v>7.57</v>
      </c>
    </row>
    <row r="70" spans="15:16" x14ac:dyDescent="0.25">
      <c r="O70" t="s">
        <v>146</v>
      </c>
      <c r="P70">
        <v>7.44</v>
      </c>
    </row>
    <row r="71" spans="15:16" x14ac:dyDescent="0.25">
      <c r="O71" t="s">
        <v>147</v>
      </c>
      <c r="P71">
        <v>9.5399999999999991</v>
      </c>
    </row>
    <row r="72" spans="15:16" x14ac:dyDescent="0.25">
      <c r="O72" t="s">
        <v>148</v>
      </c>
      <c r="P72">
        <v>7.89</v>
      </c>
    </row>
    <row r="73" spans="15:16" x14ac:dyDescent="0.25">
      <c r="O73" t="s">
        <v>150</v>
      </c>
      <c r="P73">
        <v>8.57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776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 Gee</cp:lastModifiedBy>
  <dcterms:created xsi:type="dcterms:W3CDTF">2021-06-12T23:26:16Z</dcterms:created>
  <dcterms:modified xsi:type="dcterms:W3CDTF">2021-06-24T16:03:54Z</dcterms:modified>
</cp:coreProperties>
</file>