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DA46C17-3319-433A-87EB-10DA5B0AFC93}" xr6:coauthVersionLast="47" xr6:coauthVersionMax="47" xr10:uidLastSave="{00000000-0000-0000-0000-000000000000}"/>
  <bookViews>
    <workbookView xWindow="-120" yWindow="-120" windowWidth="20730" windowHeight="11160" xr2:uid="{24A00CBD-B128-40D7-9206-A6920F648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C26" i="1"/>
  <c r="D26" i="1"/>
  <c r="E26" i="1"/>
  <c r="F26" i="1"/>
  <c r="G26" i="1"/>
  <c r="H26" i="1"/>
  <c r="I26" i="1"/>
  <c r="J26" i="1"/>
  <c r="K26" i="1"/>
  <c r="L26" i="1"/>
  <c r="M26" i="1"/>
  <c r="B26" i="1"/>
</calcChain>
</file>

<file path=xl/sharedStrings.xml><?xml version="1.0" encoding="utf-8"?>
<sst xmlns="http://schemas.openxmlformats.org/spreadsheetml/2006/main" count="50" uniqueCount="42">
  <si>
    <t>Ariyalur</t>
  </si>
  <si>
    <t>District</t>
  </si>
  <si>
    <t>Coimbatore</t>
  </si>
  <si>
    <t>Cuddalore</t>
  </si>
  <si>
    <t>Dharmapuri</t>
  </si>
  <si>
    <t>Kancheepuram</t>
  </si>
  <si>
    <t>Karaikumari</t>
  </si>
  <si>
    <t>Karur</t>
  </si>
  <si>
    <t>Krishnagiri</t>
  </si>
  <si>
    <t>Madurai</t>
  </si>
  <si>
    <t>Nagapattinam</t>
  </si>
  <si>
    <t>Namakkal</t>
  </si>
  <si>
    <t>Perambur</t>
  </si>
  <si>
    <t>Salem</t>
  </si>
  <si>
    <t>Sivagangai</t>
  </si>
  <si>
    <t>Thanjavur</t>
  </si>
  <si>
    <t>Theni</t>
  </si>
  <si>
    <t>Thiruvallur</t>
  </si>
  <si>
    <t>Thoothukudi</t>
  </si>
  <si>
    <t>Tirunelveli</t>
  </si>
  <si>
    <t>Tiruppur</t>
  </si>
  <si>
    <t>Trichy</t>
  </si>
  <si>
    <t>Vellore</t>
  </si>
  <si>
    <t>Villupuram</t>
  </si>
  <si>
    <t>Virudhunagar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</si>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</sst>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EB22B-AEE2-416D-B6A5-505E72726D30}" name="Table1" displayName="Table1" ref="A1:N26" totalsRowCount="1" headerRowDxfId="29" dataDxfId="28">
  <autoFilter ref="A1:N25" xr:uid="{800EB22B-AEE2-416D-B6A5-505E72726D30}"/>
  <tableColumns count="14">
    <tableColumn id="1" xr3:uid="{83AD6E81-CABF-412C-8675-B96856AD72E4}" name="District" totalsRowLabel="Total" dataDxfId="27" totalsRowDxfId="14"/>
    <tableColumn id="2" xr3:uid="{C6FD4C0A-444A-4A94-A85C-02F9F9C3BDB8}" name="2011" totalsRowFunction="sum" dataDxfId="26" totalsRowDxfId="13"/>
    <tableColumn id="3" xr3:uid="{26110D63-4E4E-4AC9-8AAC-95548B7917FF}" name="2012" totalsRowFunction="sum" dataDxfId="25" totalsRowDxfId="12"/>
    <tableColumn id="4" xr3:uid="{3D245CFE-E652-4B52-AB11-A5CC03FEACD6}" name="2013" totalsRowFunction="sum" dataDxfId="24" totalsRowDxfId="11"/>
    <tableColumn id="5" xr3:uid="{26E50EDA-62BE-4E06-B2AB-AD194175F124}" name="2014" totalsRowFunction="sum" dataDxfId="23" totalsRowDxfId="10"/>
    <tableColumn id="6" xr3:uid="{9E3772C2-BFFD-479F-BB17-420DC94D9854}" name="2015" totalsRowFunction="sum" dataDxfId="22" totalsRowDxfId="9"/>
    <tableColumn id="7" xr3:uid="{6B5D32D0-430E-4DC0-B257-978FEF3F736E}" name="2016" totalsRowFunction="sum" dataDxfId="21" totalsRowDxfId="8"/>
    <tableColumn id="8" xr3:uid="{10C2E9E0-0A22-4670-A18B-B62011631BBE}" name="2017" totalsRowFunction="sum" dataDxfId="20" totalsRowDxfId="7"/>
    <tableColumn id="9" xr3:uid="{BBDD1DE3-644D-46B6-AAFA-5C607D6BD495}" name="2018" totalsRowFunction="sum" dataDxfId="19" totalsRowDxfId="6"/>
    <tableColumn id="10" xr3:uid="{4FF4EC28-4531-461C-9EA7-A2D8C0043117}" name="2019" totalsRowFunction="sum" dataDxfId="18" totalsRowDxfId="5"/>
    <tableColumn id="11" xr3:uid="{F8D97079-2405-442F-A7C2-A911C06426D6}" name="2020" totalsRowFunction="sum" dataDxfId="17" totalsRowDxfId="4"/>
    <tableColumn id="12" xr3:uid="{43958AE4-C668-4BA7-B647-9591E04F38DC}" name="2021" totalsRowFunction="sum" dataDxfId="16" totalsRowDxfId="3"/>
    <tableColumn id="13" xr3:uid="{9F9CF2EB-87D2-4499-9DEE-6AB98A7D53E6}" name="2022" totalsRowFunction="sum" dataDxfId="15" totalsRowDxfId="2"/>
    <tableColumn id="14" xr3:uid="{0B893F6C-383B-433D-8D73-087BD7517FC7}" name="Average" dataDxfId="0" totalsRowDxfId="1">
      <calculatedColumnFormula>AVERAGE(Table1[[#This Row],[2011]:[2022]])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29D5-4938-407D-9F8D-4B0251615AE2}">
  <dimension ref="A1:N26"/>
  <sheetViews>
    <sheetView tabSelected="1" workbookViewId="0">
      <selection activeCell="A26" sqref="A26"/>
    </sheetView>
  </sheetViews>
  <sheetFormatPr defaultRowHeight="15" x14ac:dyDescent="0.25"/>
  <cols>
    <col min="1" max="1" width="14.42578125" bestFit="1" customWidth="1"/>
    <col min="2" max="13" width="9.5703125" bestFit="1" customWidth="1"/>
  </cols>
  <sheetData>
    <row r="1" spans="1:14" x14ac:dyDescent="0.25">
      <c r="A1" s="1" t="s">
        <v>1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39</v>
      </c>
    </row>
    <row r="2" spans="1:14" x14ac:dyDescent="0.25">
      <c r="A2" s="2" t="s">
        <v>0</v>
      </c>
      <c r="B2" s="2">
        <v>0</v>
      </c>
      <c r="C2" s="2">
        <v>0</v>
      </c>
      <c r="D2" s="2">
        <v>28</v>
      </c>
      <c r="E2" s="2">
        <v>2</v>
      </c>
      <c r="F2" s="2">
        <v>34</v>
      </c>
      <c r="G2" s="2">
        <v>23</v>
      </c>
      <c r="H2" s="2">
        <v>19</v>
      </c>
      <c r="I2" s="2">
        <v>48</v>
      </c>
      <c r="J2" s="2">
        <v>46</v>
      </c>
      <c r="K2" s="2">
        <v>3</v>
      </c>
      <c r="L2" s="2">
        <v>32</v>
      </c>
      <c r="M2" s="2">
        <v>9</v>
      </c>
      <c r="N2" s="4">
        <f>AVERAGE(Table1[[#This Row],[2011]:[2022]])</f>
        <v>20.333333333333332</v>
      </c>
    </row>
    <row r="3" spans="1:14" x14ac:dyDescent="0.25">
      <c r="A3" s="2" t="s">
        <v>2</v>
      </c>
      <c r="B3" s="2">
        <v>0</v>
      </c>
      <c r="C3" s="2">
        <v>127</v>
      </c>
      <c r="D3" s="2">
        <v>160</v>
      </c>
      <c r="E3" s="2">
        <v>197</v>
      </c>
      <c r="F3" s="2">
        <v>224</v>
      </c>
      <c r="G3" s="2">
        <v>89</v>
      </c>
      <c r="H3" s="2">
        <v>320</v>
      </c>
      <c r="I3" s="2">
        <v>254</v>
      </c>
      <c r="J3" s="2">
        <v>295</v>
      </c>
      <c r="K3" s="2">
        <v>270</v>
      </c>
      <c r="L3" s="2">
        <v>238</v>
      </c>
      <c r="M3" s="2">
        <v>204</v>
      </c>
      <c r="N3" s="4">
        <f>AVERAGE(Table1[[#This Row],[2011]:[2022]])</f>
        <v>198.16666666666666</v>
      </c>
    </row>
    <row r="4" spans="1:14" x14ac:dyDescent="0.25">
      <c r="A4" s="2" t="s">
        <v>3</v>
      </c>
      <c r="B4" s="2">
        <v>53</v>
      </c>
      <c r="C4" s="2">
        <v>68</v>
      </c>
      <c r="D4" s="2">
        <v>85</v>
      </c>
      <c r="E4" s="2">
        <v>96</v>
      </c>
      <c r="F4" s="2">
        <v>126</v>
      </c>
      <c r="G4" s="2">
        <v>95</v>
      </c>
      <c r="H4" s="2">
        <v>133</v>
      </c>
      <c r="I4" s="2">
        <v>160</v>
      </c>
      <c r="J4" s="2">
        <v>111</v>
      </c>
      <c r="K4" s="2">
        <v>105</v>
      </c>
      <c r="L4" s="2">
        <v>191</v>
      </c>
      <c r="M4" s="2">
        <v>137</v>
      </c>
      <c r="N4" s="4">
        <f>AVERAGE(Table1[[#This Row],[2011]:[2022]])</f>
        <v>113.33333333333333</v>
      </c>
    </row>
    <row r="5" spans="1:14" x14ac:dyDescent="0.25">
      <c r="A5" s="2" t="s">
        <v>4</v>
      </c>
      <c r="B5" s="2">
        <v>0</v>
      </c>
      <c r="C5" s="2">
        <v>24</v>
      </c>
      <c r="D5" s="2">
        <v>25</v>
      </c>
      <c r="E5" s="2">
        <v>36</v>
      </c>
      <c r="F5" s="2">
        <v>23</v>
      </c>
      <c r="G5" s="2">
        <v>1</v>
      </c>
      <c r="H5" s="2">
        <v>37</v>
      </c>
      <c r="I5" s="2">
        <v>11</v>
      </c>
      <c r="J5" s="2">
        <v>29</v>
      </c>
      <c r="K5" s="2">
        <v>0</v>
      </c>
      <c r="L5" s="2">
        <v>28</v>
      </c>
      <c r="M5" s="2">
        <v>35</v>
      </c>
      <c r="N5" s="4">
        <f>AVERAGE(Table1[[#This Row],[2011]:[2022]])</f>
        <v>20.75</v>
      </c>
    </row>
    <row r="6" spans="1:14" x14ac:dyDescent="0.25">
      <c r="A6" s="2" t="s">
        <v>5</v>
      </c>
      <c r="B6" s="2">
        <v>378</v>
      </c>
      <c r="C6" s="2">
        <v>430</v>
      </c>
      <c r="D6" s="2">
        <v>367</v>
      </c>
      <c r="E6" s="2">
        <v>319</v>
      </c>
      <c r="F6" s="2">
        <v>296</v>
      </c>
      <c r="G6" s="2">
        <v>215</v>
      </c>
      <c r="H6" s="2">
        <v>542</v>
      </c>
      <c r="I6" s="2">
        <v>297</v>
      </c>
      <c r="J6" s="2">
        <v>261</v>
      </c>
      <c r="K6" s="2">
        <v>381</v>
      </c>
      <c r="L6" s="2">
        <v>307</v>
      </c>
      <c r="M6" s="2">
        <v>262</v>
      </c>
      <c r="N6" s="4">
        <f>AVERAGE(Table1[[#This Row],[2011]:[2022]])</f>
        <v>337.91666666666669</v>
      </c>
    </row>
    <row r="7" spans="1:14" x14ac:dyDescent="0.25">
      <c r="A7" s="2" t="s">
        <v>6</v>
      </c>
      <c r="B7" s="2">
        <v>0</v>
      </c>
      <c r="C7" s="2">
        <v>16</v>
      </c>
      <c r="D7" s="2">
        <v>0</v>
      </c>
      <c r="E7" s="2">
        <v>52</v>
      </c>
      <c r="F7" s="2">
        <v>27</v>
      </c>
      <c r="G7" s="2">
        <v>40</v>
      </c>
      <c r="H7" s="2">
        <v>18</v>
      </c>
      <c r="I7" s="2">
        <v>31</v>
      </c>
      <c r="J7" s="2">
        <v>31</v>
      </c>
      <c r="K7" s="2">
        <v>2</v>
      </c>
      <c r="L7" s="2">
        <v>0</v>
      </c>
      <c r="M7" s="2">
        <v>20</v>
      </c>
      <c r="N7" s="4">
        <f>AVERAGE(Table1[[#This Row],[2011]:[2022]])</f>
        <v>19.75</v>
      </c>
    </row>
    <row r="8" spans="1:14" x14ac:dyDescent="0.25">
      <c r="A8" s="2" t="s">
        <v>7</v>
      </c>
      <c r="B8" s="2">
        <v>0</v>
      </c>
      <c r="C8" s="2">
        <v>16</v>
      </c>
      <c r="D8" s="2">
        <v>0</v>
      </c>
      <c r="E8" s="2">
        <v>62</v>
      </c>
      <c r="F8" s="2">
        <v>26</v>
      </c>
      <c r="G8" s="2">
        <v>10</v>
      </c>
      <c r="H8" s="2">
        <v>22</v>
      </c>
      <c r="I8" s="2">
        <v>21</v>
      </c>
      <c r="J8" s="2">
        <v>20</v>
      </c>
      <c r="K8" s="2">
        <v>45</v>
      </c>
      <c r="L8" s="2">
        <v>12</v>
      </c>
      <c r="M8" s="2">
        <v>1</v>
      </c>
      <c r="N8" s="4">
        <f>AVERAGE(Table1[[#This Row],[2011]:[2022]])</f>
        <v>19.583333333333332</v>
      </c>
    </row>
    <row r="9" spans="1:14" x14ac:dyDescent="0.25">
      <c r="A9" s="2" t="s">
        <v>8</v>
      </c>
      <c r="B9" s="2">
        <v>0</v>
      </c>
      <c r="C9" s="2">
        <v>14</v>
      </c>
      <c r="D9" s="2">
        <v>0</v>
      </c>
      <c r="E9" s="2">
        <v>35</v>
      </c>
      <c r="F9" s="2">
        <v>13</v>
      </c>
      <c r="G9" s="2">
        <v>26</v>
      </c>
      <c r="H9" s="2">
        <v>49</v>
      </c>
      <c r="I9" s="2">
        <v>1</v>
      </c>
      <c r="J9" s="2">
        <v>19</v>
      </c>
      <c r="K9" s="2">
        <v>74</v>
      </c>
      <c r="L9" s="2">
        <v>35</v>
      </c>
      <c r="M9" s="2">
        <v>5</v>
      </c>
      <c r="N9" s="4">
        <f>AVERAGE(Table1[[#This Row],[2011]:[2022]])</f>
        <v>22.583333333333332</v>
      </c>
    </row>
    <row r="10" spans="1:14" x14ac:dyDescent="0.25">
      <c r="A10" s="2" t="s">
        <v>9</v>
      </c>
      <c r="B10" s="2">
        <v>0</v>
      </c>
      <c r="C10" s="2">
        <v>13</v>
      </c>
      <c r="D10" s="2">
        <v>31</v>
      </c>
      <c r="E10" s="2">
        <v>42</v>
      </c>
      <c r="F10" s="2">
        <v>51</v>
      </c>
      <c r="G10" s="2">
        <v>99</v>
      </c>
      <c r="H10" s="2">
        <v>44</v>
      </c>
      <c r="I10" s="2">
        <v>20</v>
      </c>
      <c r="J10" s="2">
        <v>6</v>
      </c>
      <c r="K10" s="2">
        <v>97</v>
      </c>
      <c r="L10" s="2">
        <v>70</v>
      </c>
      <c r="M10" s="2">
        <v>41</v>
      </c>
      <c r="N10" s="4">
        <f>AVERAGE(Table1[[#This Row],[2011]:[2022]])</f>
        <v>42.833333333333336</v>
      </c>
    </row>
    <row r="11" spans="1:14" x14ac:dyDescent="0.25">
      <c r="A11" s="2" t="s">
        <v>10</v>
      </c>
      <c r="B11" s="2">
        <v>23</v>
      </c>
      <c r="C11" s="2">
        <v>22</v>
      </c>
      <c r="D11" s="2">
        <v>6</v>
      </c>
      <c r="E11" s="2">
        <v>3</v>
      </c>
      <c r="F11" s="2">
        <v>87</v>
      </c>
      <c r="G11" s="2">
        <v>43</v>
      </c>
      <c r="H11" s="2">
        <v>3</v>
      </c>
      <c r="I11" s="2">
        <v>54</v>
      </c>
      <c r="J11" s="2">
        <v>54</v>
      </c>
      <c r="K11" s="2">
        <v>5</v>
      </c>
      <c r="L11" s="2">
        <v>72</v>
      </c>
      <c r="M11" s="2">
        <v>58</v>
      </c>
      <c r="N11" s="4">
        <f>AVERAGE(Table1[[#This Row],[2011]:[2022]])</f>
        <v>35.833333333333336</v>
      </c>
    </row>
    <row r="12" spans="1:14" x14ac:dyDescent="0.25">
      <c r="A12" s="2" t="s">
        <v>11</v>
      </c>
      <c r="B12" s="2">
        <v>0</v>
      </c>
      <c r="C12" s="2">
        <v>23</v>
      </c>
      <c r="D12" s="2">
        <v>11</v>
      </c>
      <c r="E12" s="2">
        <v>56</v>
      </c>
      <c r="F12" s="2">
        <v>50</v>
      </c>
      <c r="G12" s="2">
        <v>76</v>
      </c>
      <c r="H12" s="2">
        <v>57</v>
      </c>
      <c r="I12" s="2">
        <v>40</v>
      </c>
      <c r="J12" s="2">
        <v>80</v>
      </c>
      <c r="K12" s="2">
        <v>61</v>
      </c>
      <c r="L12" s="2">
        <v>97</v>
      </c>
      <c r="M12" s="2">
        <v>17</v>
      </c>
      <c r="N12" s="4">
        <f>AVERAGE(Table1[[#This Row],[2011]:[2022]])</f>
        <v>47.333333333333336</v>
      </c>
    </row>
    <row r="13" spans="1:14" x14ac:dyDescent="0.25">
      <c r="A13" s="2" t="s">
        <v>12</v>
      </c>
      <c r="B13" s="2">
        <v>0</v>
      </c>
      <c r="C13" s="2">
        <v>14</v>
      </c>
      <c r="D13" s="2">
        <v>0</v>
      </c>
      <c r="E13" s="2">
        <v>21</v>
      </c>
      <c r="F13" s="2">
        <v>33</v>
      </c>
      <c r="G13" s="2">
        <v>24</v>
      </c>
      <c r="H13" s="2">
        <v>0</v>
      </c>
      <c r="I13" s="2">
        <v>31</v>
      </c>
      <c r="J13" s="2">
        <v>0</v>
      </c>
      <c r="K13" s="2">
        <v>1</v>
      </c>
      <c r="L13" s="2">
        <v>19</v>
      </c>
      <c r="M13" s="2">
        <v>1</v>
      </c>
      <c r="N13" s="4">
        <f>AVERAGE(Table1[[#This Row],[2011]:[2022]])</f>
        <v>12</v>
      </c>
    </row>
    <row r="14" spans="1:14" x14ac:dyDescent="0.25">
      <c r="A14" s="2" t="s">
        <v>13</v>
      </c>
      <c r="B14" s="2">
        <v>171</v>
      </c>
      <c r="C14" s="2">
        <v>146</v>
      </c>
      <c r="D14" s="2">
        <v>127</v>
      </c>
      <c r="E14" s="2">
        <v>84</v>
      </c>
      <c r="F14" s="2">
        <v>123</v>
      </c>
      <c r="G14" s="2">
        <v>82</v>
      </c>
      <c r="H14" s="2">
        <v>57</v>
      </c>
      <c r="I14" s="2">
        <v>76</v>
      </c>
      <c r="J14" s="2">
        <v>73</v>
      </c>
      <c r="K14" s="2">
        <v>15</v>
      </c>
      <c r="L14" s="2">
        <v>93</v>
      </c>
      <c r="M14" s="2">
        <v>64</v>
      </c>
      <c r="N14" s="4">
        <f>AVERAGE(Table1[[#This Row],[2011]:[2022]])</f>
        <v>92.583333333333329</v>
      </c>
    </row>
    <row r="15" spans="1:14" x14ac:dyDescent="0.25">
      <c r="A15" s="2" t="s">
        <v>14</v>
      </c>
      <c r="B15" s="2">
        <v>0</v>
      </c>
      <c r="C15" s="2">
        <v>26</v>
      </c>
      <c r="D15" s="2">
        <v>24</v>
      </c>
      <c r="E15" s="2">
        <v>1</v>
      </c>
      <c r="F15" s="2">
        <v>10</v>
      </c>
      <c r="G15" s="2">
        <v>8</v>
      </c>
      <c r="H15" s="2">
        <v>0</v>
      </c>
      <c r="I15" s="2">
        <v>13</v>
      </c>
      <c r="J15" s="2">
        <v>0</v>
      </c>
      <c r="K15" s="2">
        <v>0</v>
      </c>
      <c r="L15" s="2">
        <v>2</v>
      </c>
      <c r="M15" s="2">
        <v>11</v>
      </c>
      <c r="N15" s="4">
        <f>AVERAGE(Table1[[#This Row],[2011]:[2022]])</f>
        <v>7.916666666666667</v>
      </c>
    </row>
    <row r="16" spans="1:14" x14ac:dyDescent="0.25">
      <c r="A16" s="2" t="s">
        <v>15</v>
      </c>
      <c r="B16" s="2">
        <v>0</v>
      </c>
      <c r="C16" s="2">
        <v>11</v>
      </c>
      <c r="D16" s="2">
        <v>30</v>
      </c>
      <c r="E16" s="2">
        <v>6</v>
      </c>
      <c r="F16" s="2">
        <v>43</v>
      </c>
      <c r="G16" s="2">
        <v>36</v>
      </c>
      <c r="H16" s="2">
        <v>7</v>
      </c>
      <c r="I16" s="2">
        <v>65</v>
      </c>
      <c r="J16" s="2">
        <v>33</v>
      </c>
      <c r="K16" s="2">
        <v>32</v>
      </c>
      <c r="L16" s="2">
        <v>61</v>
      </c>
      <c r="M16" s="2">
        <v>48</v>
      </c>
      <c r="N16" s="4">
        <f>AVERAGE(Table1[[#This Row],[2011]:[2022]])</f>
        <v>31</v>
      </c>
    </row>
    <row r="17" spans="1:14" x14ac:dyDescent="0.25">
      <c r="A17" s="2" t="s">
        <v>16</v>
      </c>
      <c r="B17" s="2">
        <v>0</v>
      </c>
      <c r="C17" s="2">
        <v>14</v>
      </c>
      <c r="D17" s="2">
        <v>11</v>
      </c>
      <c r="E17" s="2">
        <v>0</v>
      </c>
      <c r="F17" s="2">
        <v>46</v>
      </c>
      <c r="G17" s="2">
        <v>10</v>
      </c>
      <c r="H17" s="2">
        <v>3</v>
      </c>
      <c r="I17" s="2">
        <v>7</v>
      </c>
      <c r="J17" s="2">
        <v>1</v>
      </c>
      <c r="K17" s="2">
        <v>39</v>
      </c>
      <c r="L17" s="2">
        <v>12</v>
      </c>
      <c r="M17" s="2">
        <v>37</v>
      </c>
      <c r="N17" s="4">
        <f>AVERAGE(Table1[[#This Row],[2011]:[2022]])</f>
        <v>15</v>
      </c>
    </row>
    <row r="18" spans="1:14" x14ac:dyDescent="0.25">
      <c r="A18" s="2" t="s">
        <v>17</v>
      </c>
      <c r="B18" s="2">
        <v>0</v>
      </c>
      <c r="C18" s="2">
        <v>19</v>
      </c>
      <c r="D18" s="2">
        <v>61</v>
      </c>
      <c r="E18" s="2">
        <v>16</v>
      </c>
      <c r="F18" s="2">
        <v>70</v>
      </c>
      <c r="G18" s="2">
        <v>45</v>
      </c>
      <c r="H18" s="2">
        <v>110</v>
      </c>
      <c r="I18" s="2">
        <v>108</v>
      </c>
      <c r="J18" s="2">
        <v>50</v>
      </c>
      <c r="K18" s="2">
        <v>86</v>
      </c>
      <c r="L18" s="2">
        <v>58</v>
      </c>
      <c r="M18" s="2">
        <v>82</v>
      </c>
      <c r="N18" s="4">
        <f>AVERAGE(Table1[[#This Row],[2011]:[2022]])</f>
        <v>58.75</v>
      </c>
    </row>
    <row r="19" spans="1:14" x14ac:dyDescent="0.25">
      <c r="A19" s="2" t="s">
        <v>18</v>
      </c>
      <c r="B19" s="2">
        <v>0</v>
      </c>
      <c r="C19" s="2">
        <v>34</v>
      </c>
      <c r="D19" s="2">
        <v>26</v>
      </c>
      <c r="E19" s="2">
        <v>103</v>
      </c>
      <c r="F19" s="2">
        <v>23</v>
      </c>
      <c r="G19" s="2">
        <v>25</v>
      </c>
      <c r="H19" s="2">
        <v>6</v>
      </c>
      <c r="I19" s="2">
        <v>58</v>
      </c>
      <c r="J19" s="2">
        <v>21</v>
      </c>
      <c r="K19" s="2">
        <v>43</v>
      </c>
      <c r="L19" s="2">
        <v>54</v>
      </c>
      <c r="M19" s="2">
        <v>39</v>
      </c>
      <c r="N19" s="4">
        <f>AVERAGE(Table1[[#This Row],[2011]:[2022]])</f>
        <v>36</v>
      </c>
    </row>
    <row r="20" spans="1:14" x14ac:dyDescent="0.25">
      <c r="A20" s="2" t="s">
        <v>19</v>
      </c>
      <c r="B20" s="2">
        <v>0</v>
      </c>
      <c r="C20" s="2">
        <v>34</v>
      </c>
      <c r="D20" s="2">
        <v>38</v>
      </c>
      <c r="E20" s="2">
        <v>4</v>
      </c>
      <c r="F20" s="2">
        <v>89</v>
      </c>
      <c r="G20" s="2">
        <v>123</v>
      </c>
      <c r="H20" s="2">
        <v>114</v>
      </c>
      <c r="I20" s="2">
        <v>78</v>
      </c>
      <c r="J20" s="2">
        <v>90</v>
      </c>
      <c r="K20" s="2">
        <v>187</v>
      </c>
      <c r="L20" s="2">
        <v>181</v>
      </c>
      <c r="M20" s="2">
        <v>115</v>
      </c>
      <c r="N20" s="4">
        <f>AVERAGE(Table1[[#This Row],[2011]:[2022]])</f>
        <v>87.75</v>
      </c>
    </row>
    <row r="21" spans="1:14" x14ac:dyDescent="0.25">
      <c r="A21" s="2" t="s">
        <v>20</v>
      </c>
      <c r="B21" s="2">
        <v>0</v>
      </c>
      <c r="C21" s="2">
        <v>35</v>
      </c>
      <c r="D21" s="2">
        <v>35</v>
      </c>
      <c r="E21" s="2">
        <v>68</v>
      </c>
      <c r="F21" s="2">
        <v>66</v>
      </c>
      <c r="G21" s="2">
        <v>64</v>
      </c>
      <c r="H21" s="2">
        <v>62</v>
      </c>
      <c r="I21" s="2">
        <v>37</v>
      </c>
      <c r="J21" s="2">
        <v>32</v>
      </c>
      <c r="K21" s="2">
        <v>65</v>
      </c>
      <c r="L21" s="2">
        <v>58</v>
      </c>
      <c r="M21" s="2">
        <v>42</v>
      </c>
      <c r="N21" s="4">
        <f>AVERAGE(Table1[[#This Row],[2011]:[2022]])</f>
        <v>47</v>
      </c>
    </row>
    <row r="22" spans="1:14" x14ac:dyDescent="0.25">
      <c r="A22" s="2" t="s">
        <v>21</v>
      </c>
      <c r="B22" s="2">
        <v>0</v>
      </c>
      <c r="C22" s="2">
        <v>91</v>
      </c>
      <c r="D22" s="2">
        <v>117</v>
      </c>
      <c r="E22" s="2">
        <v>412</v>
      </c>
      <c r="F22" s="2">
        <v>184</v>
      </c>
      <c r="G22" s="2">
        <v>203</v>
      </c>
      <c r="H22" s="2">
        <v>153</v>
      </c>
      <c r="I22" s="2">
        <v>374</v>
      </c>
      <c r="J22" s="2">
        <v>165</v>
      </c>
      <c r="K22" s="2">
        <v>151</v>
      </c>
      <c r="L22" s="2">
        <v>338</v>
      </c>
      <c r="M22" s="2">
        <v>296</v>
      </c>
      <c r="N22" s="4">
        <f>AVERAGE(Table1[[#This Row],[2011]:[2022]])</f>
        <v>207</v>
      </c>
    </row>
    <row r="23" spans="1:14" x14ac:dyDescent="0.25">
      <c r="A23" s="2" t="s">
        <v>22</v>
      </c>
      <c r="B23" s="2">
        <v>0</v>
      </c>
      <c r="C23" s="2">
        <v>75</v>
      </c>
      <c r="D23" s="2">
        <v>35</v>
      </c>
      <c r="E23" s="2">
        <v>201</v>
      </c>
      <c r="F23" s="2">
        <v>89</v>
      </c>
      <c r="G23" s="2">
        <v>31</v>
      </c>
      <c r="H23" s="2">
        <v>70</v>
      </c>
      <c r="I23" s="2">
        <v>92</v>
      </c>
      <c r="J23" s="2">
        <v>94</v>
      </c>
      <c r="K23" s="2">
        <v>8</v>
      </c>
      <c r="L23" s="2">
        <v>59</v>
      </c>
      <c r="M23" s="2">
        <v>44</v>
      </c>
      <c r="N23" s="4">
        <f>AVERAGE(Table1[[#This Row],[2011]:[2022]])</f>
        <v>66.5</v>
      </c>
    </row>
    <row r="24" spans="1:14" x14ac:dyDescent="0.25">
      <c r="A24" s="2" t="s">
        <v>23</v>
      </c>
      <c r="B24" s="2">
        <v>428</v>
      </c>
      <c r="C24" s="2">
        <v>187</v>
      </c>
      <c r="D24" s="2">
        <v>219</v>
      </c>
      <c r="E24" s="2">
        <v>210</v>
      </c>
      <c r="F24" s="2">
        <v>239</v>
      </c>
      <c r="G24" s="2">
        <v>93</v>
      </c>
      <c r="H24" s="2">
        <v>146</v>
      </c>
      <c r="I24" s="2">
        <v>178</v>
      </c>
      <c r="J24" s="2">
        <v>120</v>
      </c>
      <c r="K24" s="2">
        <v>141</v>
      </c>
      <c r="L24" s="2">
        <v>142</v>
      </c>
      <c r="M24" s="2">
        <v>144</v>
      </c>
      <c r="N24" s="4">
        <f>AVERAGE(Table1[[#This Row],[2011]:[2022]])</f>
        <v>187.25</v>
      </c>
    </row>
    <row r="25" spans="1:14" x14ac:dyDescent="0.25">
      <c r="A25" s="2" t="s">
        <v>24</v>
      </c>
      <c r="B25" s="2">
        <v>0</v>
      </c>
      <c r="C25" s="2">
        <v>19</v>
      </c>
      <c r="D25" s="2">
        <v>19</v>
      </c>
      <c r="E25" s="2">
        <v>32</v>
      </c>
      <c r="F25" s="2">
        <v>37</v>
      </c>
      <c r="G25" s="2">
        <v>28</v>
      </c>
      <c r="H25" s="2">
        <v>45</v>
      </c>
      <c r="I25" s="2">
        <v>24</v>
      </c>
      <c r="J25" s="2">
        <v>27</v>
      </c>
      <c r="K25" s="2">
        <v>0</v>
      </c>
      <c r="L25" s="2">
        <v>59</v>
      </c>
      <c r="M25" s="2">
        <v>32</v>
      </c>
      <c r="N25" s="4">
        <f>AVERAGE(Table1[[#This Row],[2011]:[2022]])</f>
        <v>26.833333333333332</v>
      </c>
    </row>
    <row r="26" spans="1:14" x14ac:dyDescent="0.25">
      <c r="A26" s="3" t="s">
        <v>37</v>
      </c>
      <c r="B26" s="3">
        <f>SUBTOTAL(109,Table1[2011])</f>
        <v>1053</v>
      </c>
      <c r="C26" s="3">
        <f>SUBTOTAL(109,Table1[2012])</f>
        <v>1458</v>
      </c>
      <c r="D26" s="3">
        <f>SUBTOTAL(109,Table1[2013])</f>
        <v>1455</v>
      </c>
      <c r="E26" s="3">
        <f>SUBTOTAL(109,Table1[2014])</f>
        <v>2058</v>
      </c>
      <c r="F26" s="3">
        <f>SUBTOTAL(109,Table1[2015])</f>
        <v>2009</v>
      </c>
      <c r="G26" s="3">
        <f>SUBTOTAL(109,Table1[2016])</f>
        <v>1489</v>
      </c>
      <c r="H26" s="3">
        <f>SUBTOTAL(109,Table1[2017])</f>
        <v>2017</v>
      </c>
      <c r="I26" s="3">
        <f>SUBTOTAL(109,Table1[2018])</f>
        <v>2078</v>
      </c>
      <c r="J26" s="3">
        <f>SUBTOTAL(109,Table1[2019])</f>
        <v>1658</v>
      </c>
      <c r="K26" s="3">
        <f>SUBTOTAL(109,Table1[2020])</f>
        <v>1811</v>
      </c>
      <c r="L26" s="3">
        <f>SUBTOTAL(109,Table1[2021])</f>
        <v>2218</v>
      </c>
      <c r="M26" s="3">
        <f>SUBTOTAL(109,Table1[2022])</f>
        <v>1744</v>
      </c>
      <c r="N2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2023-07-04T06:54:46Z</dcterms:created>
  <dcterms:modified xsi:type="dcterms:W3CDTF">2023-07-13T14:56:53Z</dcterms:modified>
</cp:coreProperties>
</file>