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sanm\Desktop\Calculadora postulacion\"/>
    </mc:Choice>
  </mc:AlternateContent>
  <xr:revisionPtr revIDLastSave="0" documentId="13_ncr:1_{1D91DD41-1B5B-4E81-99AE-CCD26AE6EF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lculadora" sheetId="1" r:id="rId1"/>
    <sheet name="Universidades" sheetId="7" r:id="rId2"/>
    <sheet name="COD_UNI" sheetId="6" r:id="rId3"/>
    <sheet name="NEM" sheetId="3" r:id="rId4"/>
    <sheet name="Ranking" sheetId="8" r:id="rId5"/>
    <sheet name="Carreras" sheetId="4" r:id="rId6"/>
  </sheets>
  <definedNames>
    <definedName name="_xlnm._FilterDatabase" localSheetId="0" hidden="1">Calculadora!$A$3:$C$3</definedName>
    <definedName name="_xlnm._FilterDatabase" localSheetId="1" hidden="1">Universidades!$A$3:$M$2154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2" i="1" s="1"/>
  <c r="C12" i="8"/>
  <c r="C10" i="8"/>
  <c r="C9" i="8"/>
  <c r="B9" i="8"/>
  <c r="B16" i="8"/>
  <c r="C16" i="8" s="1"/>
  <c r="B15" i="8"/>
  <c r="B14" i="8"/>
  <c r="B13" i="8"/>
  <c r="B12" i="8"/>
  <c r="B11" i="8"/>
  <c r="C11" i="8" s="1"/>
  <c r="B10" i="8"/>
  <c r="C13" i="8"/>
  <c r="C14" i="8"/>
  <c r="C15" i="8"/>
  <c r="B21" i="8"/>
  <c r="C21" i="8" s="1"/>
  <c r="B22" i="8"/>
  <c r="C22" i="8" s="1"/>
  <c r="B23" i="8"/>
  <c r="C23" i="8" s="1"/>
  <c r="B20" i="8"/>
  <c r="C20" i="8" s="1"/>
  <c r="C18" i="1" a="1"/>
  <c r="C18" i="1" s="1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N1002" i="7"/>
  <c r="N1003" i="7"/>
  <c r="N1004" i="7"/>
  <c r="N1005" i="7"/>
  <c r="N1006" i="7"/>
  <c r="N1007" i="7"/>
  <c r="N1008" i="7"/>
  <c r="N1009" i="7"/>
  <c r="N1010" i="7"/>
  <c r="N1011" i="7"/>
  <c r="N1012" i="7"/>
  <c r="N1013" i="7"/>
  <c r="N1014" i="7"/>
  <c r="N1015" i="7"/>
  <c r="N1016" i="7"/>
  <c r="N1017" i="7"/>
  <c r="N1018" i="7"/>
  <c r="N1019" i="7"/>
  <c r="N1020" i="7"/>
  <c r="N1021" i="7"/>
  <c r="N1022" i="7"/>
  <c r="N1023" i="7"/>
  <c r="N1024" i="7"/>
  <c r="N1025" i="7"/>
  <c r="N1026" i="7"/>
  <c r="N1027" i="7"/>
  <c r="N1028" i="7"/>
  <c r="N1029" i="7"/>
  <c r="N1030" i="7"/>
  <c r="N1031" i="7"/>
  <c r="N1032" i="7"/>
  <c r="N1033" i="7"/>
  <c r="N1034" i="7"/>
  <c r="N1035" i="7"/>
  <c r="N1036" i="7"/>
  <c r="N1037" i="7"/>
  <c r="N1038" i="7"/>
  <c r="N1039" i="7"/>
  <c r="N1040" i="7"/>
  <c r="N1041" i="7"/>
  <c r="N1042" i="7"/>
  <c r="N1043" i="7"/>
  <c r="N1044" i="7"/>
  <c r="N1045" i="7"/>
  <c r="N1046" i="7"/>
  <c r="N1047" i="7"/>
  <c r="N1048" i="7"/>
  <c r="N1049" i="7"/>
  <c r="N1050" i="7"/>
  <c r="N1051" i="7"/>
  <c r="N1052" i="7"/>
  <c r="N1053" i="7"/>
  <c r="N1054" i="7"/>
  <c r="N1055" i="7"/>
  <c r="N1056" i="7"/>
  <c r="N1057" i="7"/>
  <c r="N1058" i="7"/>
  <c r="N1059" i="7"/>
  <c r="N1060" i="7"/>
  <c r="N1061" i="7"/>
  <c r="N1062" i="7"/>
  <c r="N1063" i="7"/>
  <c r="N1064" i="7"/>
  <c r="N1065" i="7"/>
  <c r="N1066" i="7"/>
  <c r="N1067" i="7"/>
  <c r="N1068" i="7"/>
  <c r="N1069" i="7"/>
  <c r="N1070" i="7"/>
  <c r="N1071" i="7"/>
  <c r="N1072" i="7"/>
  <c r="N1073" i="7"/>
  <c r="N1074" i="7"/>
  <c r="N1075" i="7"/>
  <c r="N1076" i="7"/>
  <c r="N1077" i="7"/>
  <c r="N1078" i="7"/>
  <c r="N1079" i="7"/>
  <c r="N1080" i="7"/>
  <c r="N1081" i="7"/>
  <c r="N1082" i="7"/>
  <c r="N1083" i="7"/>
  <c r="N1084" i="7"/>
  <c r="N1085" i="7"/>
  <c r="N1086" i="7"/>
  <c r="N1087" i="7"/>
  <c r="N1088" i="7"/>
  <c r="N1089" i="7"/>
  <c r="N1090" i="7"/>
  <c r="N1091" i="7"/>
  <c r="N1092" i="7"/>
  <c r="N1093" i="7"/>
  <c r="N1094" i="7"/>
  <c r="N1095" i="7"/>
  <c r="N1096" i="7"/>
  <c r="N1097" i="7"/>
  <c r="N1098" i="7"/>
  <c r="N1099" i="7"/>
  <c r="N1100" i="7"/>
  <c r="N1101" i="7"/>
  <c r="N1102" i="7"/>
  <c r="N1103" i="7"/>
  <c r="N1104" i="7"/>
  <c r="N1105" i="7"/>
  <c r="N1106" i="7"/>
  <c r="N1107" i="7"/>
  <c r="N1108" i="7"/>
  <c r="N1109" i="7"/>
  <c r="N1110" i="7"/>
  <c r="N1111" i="7"/>
  <c r="N1112" i="7"/>
  <c r="N1113" i="7"/>
  <c r="N1114" i="7"/>
  <c r="N1115" i="7"/>
  <c r="N1116" i="7"/>
  <c r="N1117" i="7"/>
  <c r="N1118" i="7"/>
  <c r="N1119" i="7"/>
  <c r="N1120" i="7"/>
  <c r="N1121" i="7"/>
  <c r="N1122" i="7"/>
  <c r="N1123" i="7"/>
  <c r="N1124" i="7"/>
  <c r="N1125" i="7"/>
  <c r="N1126" i="7"/>
  <c r="N1127" i="7"/>
  <c r="N1128" i="7"/>
  <c r="N1129" i="7"/>
  <c r="N1130" i="7"/>
  <c r="N1131" i="7"/>
  <c r="N1132" i="7"/>
  <c r="N1133" i="7"/>
  <c r="N1134" i="7"/>
  <c r="N1135" i="7"/>
  <c r="N1136" i="7"/>
  <c r="N1137" i="7"/>
  <c r="N1138" i="7"/>
  <c r="N1139" i="7"/>
  <c r="N1140" i="7"/>
  <c r="N1141" i="7"/>
  <c r="N1142" i="7"/>
  <c r="N1143" i="7"/>
  <c r="N1144" i="7"/>
  <c r="N1145" i="7"/>
  <c r="N1146" i="7"/>
  <c r="N1147" i="7"/>
  <c r="N1148" i="7"/>
  <c r="N1149" i="7"/>
  <c r="N1150" i="7"/>
  <c r="N1151" i="7"/>
  <c r="N1152" i="7"/>
  <c r="N1153" i="7"/>
  <c r="N1154" i="7"/>
  <c r="N1155" i="7"/>
  <c r="N1156" i="7"/>
  <c r="N1157" i="7"/>
  <c r="N1158" i="7"/>
  <c r="N1159" i="7"/>
  <c r="N1160" i="7"/>
  <c r="N1161" i="7"/>
  <c r="N1162" i="7"/>
  <c r="N1163" i="7"/>
  <c r="N1164" i="7"/>
  <c r="N1165" i="7"/>
  <c r="N1166" i="7"/>
  <c r="N1167" i="7"/>
  <c r="N1168" i="7"/>
  <c r="N1169" i="7"/>
  <c r="N1170" i="7"/>
  <c r="N1171" i="7"/>
  <c r="N1172" i="7"/>
  <c r="N1173" i="7"/>
  <c r="N1174" i="7"/>
  <c r="N1175" i="7"/>
  <c r="N1176" i="7"/>
  <c r="N1177" i="7"/>
  <c r="N1178" i="7"/>
  <c r="N1179" i="7"/>
  <c r="N1180" i="7"/>
  <c r="N1181" i="7"/>
  <c r="N1182" i="7"/>
  <c r="N1183" i="7"/>
  <c r="N1184" i="7"/>
  <c r="N1185" i="7"/>
  <c r="N1186" i="7"/>
  <c r="N1187" i="7"/>
  <c r="N1188" i="7"/>
  <c r="N1189" i="7"/>
  <c r="N1190" i="7"/>
  <c r="N1191" i="7"/>
  <c r="N1192" i="7"/>
  <c r="N1193" i="7"/>
  <c r="N1194" i="7"/>
  <c r="N1195" i="7"/>
  <c r="N1196" i="7"/>
  <c r="N1197" i="7"/>
  <c r="N1198" i="7"/>
  <c r="N1199" i="7"/>
  <c r="N1200" i="7"/>
  <c r="N1201" i="7"/>
  <c r="N1202" i="7"/>
  <c r="N1203" i="7"/>
  <c r="N1204" i="7"/>
  <c r="N1205" i="7"/>
  <c r="N1206" i="7"/>
  <c r="N1207" i="7"/>
  <c r="N1208" i="7"/>
  <c r="N1209" i="7"/>
  <c r="N1210" i="7"/>
  <c r="N1211" i="7"/>
  <c r="N1212" i="7"/>
  <c r="N1213" i="7"/>
  <c r="N1214" i="7"/>
  <c r="N1215" i="7"/>
  <c r="N1216" i="7"/>
  <c r="N1217" i="7"/>
  <c r="N1218" i="7"/>
  <c r="N1219" i="7"/>
  <c r="N1220" i="7"/>
  <c r="N1221" i="7"/>
  <c r="N1222" i="7"/>
  <c r="N1223" i="7"/>
  <c r="N1224" i="7"/>
  <c r="N1225" i="7"/>
  <c r="N1226" i="7"/>
  <c r="N1227" i="7"/>
  <c r="N1228" i="7"/>
  <c r="N1229" i="7"/>
  <c r="N1230" i="7"/>
  <c r="N1231" i="7"/>
  <c r="N1232" i="7"/>
  <c r="N1233" i="7"/>
  <c r="N1234" i="7"/>
  <c r="N1235" i="7"/>
  <c r="N1236" i="7"/>
  <c r="N1237" i="7"/>
  <c r="N1238" i="7"/>
  <c r="N1239" i="7"/>
  <c r="N1240" i="7"/>
  <c r="N1241" i="7"/>
  <c r="N1242" i="7"/>
  <c r="N1243" i="7"/>
  <c r="N1244" i="7"/>
  <c r="N1245" i="7"/>
  <c r="N1246" i="7"/>
  <c r="N1247" i="7"/>
  <c r="N1248" i="7"/>
  <c r="N1249" i="7"/>
  <c r="N1250" i="7"/>
  <c r="N1251" i="7"/>
  <c r="N1252" i="7"/>
  <c r="N1253" i="7"/>
  <c r="N1254" i="7"/>
  <c r="N1255" i="7"/>
  <c r="N1256" i="7"/>
  <c r="N1257" i="7"/>
  <c r="N1258" i="7"/>
  <c r="N1259" i="7"/>
  <c r="N1260" i="7"/>
  <c r="N1261" i="7"/>
  <c r="N1262" i="7"/>
  <c r="N1263" i="7"/>
  <c r="N1264" i="7"/>
  <c r="N1265" i="7"/>
  <c r="N1266" i="7"/>
  <c r="N1267" i="7"/>
  <c r="N1268" i="7"/>
  <c r="N1269" i="7"/>
  <c r="N1270" i="7"/>
  <c r="N1271" i="7"/>
  <c r="N1272" i="7"/>
  <c r="N1273" i="7"/>
  <c r="N1274" i="7"/>
  <c r="N1275" i="7"/>
  <c r="N1276" i="7"/>
  <c r="N1277" i="7"/>
  <c r="N1278" i="7"/>
  <c r="N1279" i="7"/>
  <c r="N1280" i="7"/>
  <c r="N1281" i="7"/>
  <c r="N1282" i="7"/>
  <c r="N1283" i="7"/>
  <c r="N1284" i="7"/>
  <c r="N1285" i="7"/>
  <c r="N1286" i="7"/>
  <c r="N1287" i="7"/>
  <c r="N1288" i="7"/>
  <c r="N1289" i="7"/>
  <c r="N1290" i="7"/>
  <c r="N1291" i="7"/>
  <c r="N1292" i="7"/>
  <c r="N1293" i="7"/>
  <c r="N1294" i="7"/>
  <c r="N1295" i="7"/>
  <c r="N1296" i="7"/>
  <c r="N1297" i="7"/>
  <c r="N1298" i="7"/>
  <c r="N1299" i="7"/>
  <c r="N1300" i="7"/>
  <c r="N1301" i="7"/>
  <c r="N1302" i="7"/>
  <c r="N1303" i="7"/>
  <c r="N1304" i="7"/>
  <c r="N1305" i="7"/>
  <c r="N1306" i="7"/>
  <c r="N1307" i="7"/>
  <c r="N1308" i="7"/>
  <c r="N1309" i="7"/>
  <c r="N1310" i="7"/>
  <c r="N1311" i="7"/>
  <c r="N1312" i="7"/>
  <c r="N1313" i="7"/>
  <c r="N1314" i="7"/>
  <c r="N1315" i="7"/>
  <c r="N1316" i="7"/>
  <c r="N1317" i="7"/>
  <c r="N1318" i="7"/>
  <c r="N1319" i="7"/>
  <c r="N1320" i="7"/>
  <c r="N1321" i="7"/>
  <c r="N1322" i="7"/>
  <c r="N1323" i="7"/>
  <c r="N1324" i="7"/>
  <c r="N1325" i="7"/>
  <c r="N1326" i="7"/>
  <c r="N1327" i="7"/>
  <c r="N1328" i="7"/>
  <c r="N1329" i="7"/>
  <c r="N1330" i="7"/>
  <c r="N1331" i="7"/>
  <c r="N1332" i="7"/>
  <c r="N1333" i="7"/>
  <c r="N1334" i="7"/>
  <c r="N1335" i="7"/>
  <c r="N1336" i="7"/>
  <c r="N1337" i="7"/>
  <c r="N1338" i="7"/>
  <c r="N1339" i="7"/>
  <c r="N1340" i="7"/>
  <c r="N1341" i="7"/>
  <c r="N1342" i="7"/>
  <c r="N1343" i="7"/>
  <c r="N1344" i="7"/>
  <c r="N1345" i="7"/>
  <c r="N1346" i="7"/>
  <c r="N1347" i="7"/>
  <c r="N1348" i="7"/>
  <c r="N1349" i="7"/>
  <c r="N1350" i="7"/>
  <c r="N1351" i="7"/>
  <c r="N1352" i="7"/>
  <c r="N1353" i="7"/>
  <c r="N1354" i="7"/>
  <c r="N1355" i="7"/>
  <c r="N1356" i="7"/>
  <c r="N1357" i="7"/>
  <c r="N1358" i="7"/>
  <c r="N1359" i="7"/>
  <c r="N1360" i="7"/>
  <c r="N1361" i="7"/>
  <c r="N1362" i="7"/>
  <c r="N1363" i="7"/>
  <c r="N1364" i="7"/>
  <c r="N1365" i="7"/>
  <c r="N1366" i="7"/>
  <c r="N1367" i="7"/>
  <c r="N1368" i="7"/>
  <c r="N1369" i="7"/>
  <c r="N1370" i="7"/>
  <c r="N1371" i="7"/>
  <c r="N1372" i="7"/>
  <c r="N1373" i="7"/>
  <c r="N1374" i="7"/>
  <c r="N1375" i="7"/>
  <c r="N1376" i="7"/>
  <c r="N1377" i="7"/>
  <c r="N1378" i="7"/>
  <c r="N1379" i="7"/>
  <c r="N1380" i="7"/>
  <c r="N1381" i="7"/>
  <c r="N1382" i="7"/>
  <c r="N1383" i="7"/>
  <c r="N1384" i="7"/>
  <c r="N1385" i="7"/>
  <c r="N1386" i="7"/>
  <c r="N1387" i="7"/>
  <c r="N1388" i="7"/>
  <c r="N1389" i="7"/>
  <c r="N1390" i="7"/>
  <c r="N1391" i="7"/>
  <c r="N1392" i="7"/>
  <c r="N1393" i="7"/>
  <c r="N1394" i="7"/>
  <c r="N1395" i="7"/>
  <c r="N1396" i="7"/>
  <c r="N1397" i="7"/>
  <c r="N1398" i="7"/>
  <c r="N1399" i="7"/>
  <c r="N1400" i="7"/>
  <c r="N1401" i="7"/>
  <c r="N1402" i="7"/>
  <c r="N1403" i="7"/>
  <c r="N1404" i="7"/>
  <c r="N1405" i="7"/>
  <c r="N1406" i="7"/>
  <c r="N1407" i="7"/>
  <c r="N1408" i="7"/>
  <c r="N1409" i="7"/>
  <c r="N1410" i="7"/>
  <c r="N1411" i="7"/>
  <c r="N1412" i="7"/>
  <c r="N1413" i="7"/>
  <c r="N1414" i="7"/>
  <c r="N1415" i="7"/>
  <c r="N1416" i="7"/>
  <c r="N1417" i="7"/>
  <c r="N1418" i="7"/>
  <c r="N1419" i="7"/>
  <c r="N1420" i="7"/>
  <c r="N1421" i="7"/>
  <c r="N1422" i="7"/>
  <c r="N1423" i="7"/>
  <c r="N1424" i="7"/>
  <c r="N1425" i="7"/>
  <c r="N1426" i="7"/>
  <c r="N1427" i="7"/>
  <c r="N1428" i="7"/>
  <c r="N1429" i="7"/>
  <c r="N1430" i="7"/>
  <c r="N1431" i="7"/>
  <c r="N1432" i="7"/>
  <c r="N1433" i="7"/>
  <c r="N1434" i="7"/>
  <c r="N1435" i="7"/>
  <c r="N1436" i="7"/>
  <c r="N1437" i="7"/>
  <c r="N1438" i="7"/>
  <c r="N1439" i="7"/>
  <c r="N1440" i="7"/>
  <c r="N1441" i="7"/>
  <c r="N1442" i="7"/>
  <c r="N1443" i="7"/>
  <c r="N1444" i="7"/>
  <c r="N1445" i="7"/>
  <c r="N1446" i="7"/>
  <c r="N1447" i="7"/>
  <c r="N1448" i="7"/>
  <c r="N1449" i="7"/>
  <c r="N1450" i="7"/>
  <c r="N1451" i="7"/>
  <c r="N1452" i="7"/>
  <c r="N1453" i="7"/>
  <c r="N1454" i="7"/>
  <c r="N1455" i="7"/>
  <c r="N1456" i="7"/>
  <c r="N1457" i="7"/>
  <c r="N1458" i="7"/>
  <c r="N1459" i="7"/>
  <c r="N1460" i="7"/>
  <c r="N1461" i="7"/>
  <c r="N1462" i="7"/>
  <c r="N1463" i="7"/>
  <c r="N1464" i="7"/>
  <c r="N1465" i="7"/>
  <c r="N1466" i="7"/>
  <c r="N1467" i="7"/>
  <c r="N1468" i="7"/>
  <c r="N1469" i="7"/>
  <c r="N1470" i="7"/>
  <c r="N1471" i="7"/>
  <c r="N1472" i="7"/>
  <c r="N1473" i="7"/>
  <c r="N1474" i="7"/>
  <c r="N1475" i="7"/>
  <c r="N1476" i="7"/>
  <c r="N1477" i="7"/>
  <c r="N1478" i="7"/>
  <c r="N1479" i="7"/>
  <c r="N1480" i="7"/>
  <c r="N1481" i="7"/>
  <c r="N1482" i="7"/>
  <c r="N1483" i="7"/>
  <c r="N1484" i="7"/>
  <c r="N1485" i="7"/>
  <c r="N1486" i="7"/>
  <c r="N1487" i="7"/>
  <c r="N1488" i="7"/>
  <c r="N1489" i="7"/>
  <c r="N1490" i="7"/>
  <c r="N1491" i="7"/>
  <c r="N1492" i="7"/>
  <c r="N1493" i="7"/>
  <c r="N1494" i="7"/>
  <c r="N1495" i="7"/>
  <c r="N1496" i="7"/>
  <c r="N1497" i="7"/>
  <c r="N1498" i="7"/>
  <c r="N1499" i="7"/>
  <c r="N1500" i="7"/>
  <c r="N1501" i="7"/>
  <c r="N1502" i="7"/>
  <c r="N1503" i="7"/>
  <c r="N1504" i="7"/>
  <c r="N1505" i="7"/>
  <c r="N1506" i="7"/>
  <c r="N1507" i="7"/>
  <c r="N1508" i="7"/>
  <c r="N1509" i="7"/>
  <c r="N1510" i="7"/>
  <c r="N1511" i="7"/>
  <c r="N1512" i="7"/>
  <c r="N1513" i="7"/>
  <c r="N1514" i="7"/>
  <c r="N1515" i="7"/>
  <c r="N1516" i="7"/>
  <c r="N1517" i="7"/>
  <c r="N1518" i="7"/>
  <c r="N1519" i="7"/>
  <c r="N1520" i="7"/>
  <c r="N1521" i="7"/>
  <c r="N1522" i="7"/>
  <c r="N1523" i="7"/>
  <c r="N1524" i="7"/>
  <c r="N1525" i="7"/>
  <c r="N1526" i="7"/>
  <c r="N1527" i="7"/>
  <c r="N1528" i="7"/>
  <c r="N1529" i="7"/>
  <c r="N1530" i="7"/>
  <c r="N1531" i="7"/>
  <c r="N1532" i="7"/>
  <c r="N1533" i="7"/>
  <c r="N1534" i="7"/>
  <c r="N1535" i="7"/>
  <c r="N1536" i="7"/>
  <c r="N1537" i="7"/>
  <c r="N1538" i="7"/>
  <c r="N1539" i="7"/>
  <c r="N1540" i="7"/>
  <c r="N1541" i="7"/>
  <c r="N1542" i="7"/>
  <c r="N1543" i="7"/>
  <c r="N1544" i="7"/>
  <c r="N1545" i="7"/>
  <c r="N1546" i="7"/>
  <c r="N1547" i="7"/>
  <c r="N1548" i="7"/>
  <c r="N1549" i="7"/>
  <c r="N1550" i="7"/>
  <c r="N1551" i="7"/>
  <c r="N1552" i="7"/>
  <c r="N1553" i="7"/>
  <c r="N1554" i="7"/>
  <c r="N1555" i="7"/>
  <c r="N1556" i="7"/>
  <c r="N1557" i="7"/>
  <c r="N1558" i="7"/>
  <c r="N1559" i="7"/>
  <c r="N1560" i="7"/>
  <c r="N1561" i="7"/>
  <c r="N1562" i="7"/>
  <c r="N1563" i="7"/>
  <c r="N1564" i="7"/>
  <c r="N1565" i="7"/>
  <c r="N1566" i="7"/>
  <c r="N1567" i="7"/>
  <c r="N1568" i="7"/>
  <c r="N1569" i="7"/>
  <c r="N1570" i="7"/>
  <c r="N1571" i="7"/>
  <c r="N1572" i="7"/>
  <c r="N1573" i="7"/>
  <c r="N1574" i="7"/>
  <c r="N1575" i="7"/>
  <c r="N1576" i="7"/>
  <c r="N1577" i="7"/>
  <c r="N1578" i="7"/>
  <c r="N1579" i="7"/>
  <c r="N1580" i="7"/>
  <c r="N1581" i="7"/>
  <c r="N1582" i="7"/>
  <c r="N1583" i="7"/>
  <c r="N1584" i="7"/>
  <c r="N1585" i="7"/>
  <c r="N1586" i="7"/>
  <c r="N1587" i="7"/>
  <c r="N1588" i="7"/>
  <c r="N1589" i="7"/>
  <c r="N1590" i="7"/>
  <c r="N1591" i="7"/>
  <c r="N1592" i="7"/>
  <c r="N1593" i="7"/>
  <c r="N1594" i="7"/>
  <c r="N1595" i="7"/>
  <c r="N1596" i="7"/>
  <c r="N1597" i="7"/>
  <c r="N1598" i="7"/>
  <c r="N1599" i="7"/>
  <c r="N1600" i="7"/>
  <c r="N1601" i="7"/>
  <c r="N1602" i="7"/>
  <c r="N1603" i="7"/>
  <c r="N1604" i="7"/>
  <c r="N1605" i="7"/>
  <c r="N1606" i="7"/>
  <c r="N1607" i="7"/>
  <c r="N1608" i="7"/>
  <c r="N1609" i="7"/>
  <c r="N1610" i="7"/>
  <c r="N1611" i="7"/>
  <c r="N1612" i="7"/>
  <c r="N1613" i="7"/>
  <c r="N1614" i="7"/>
  <c r="N1615" i="7"/>
  <c r="N1616" i="7"/>
  <c r="N1617" i="7"/>
  <c r="N1618" i="7"/>
  <c r="N1619" i="7"/>
  <c r="N1620" i="7"/>
  <c r="N1621" i="7"/>
  <c r="N1622" i="7"/>
  <c r="N1623" i="7"/>
  <c r="N1624" i="7"/>
  <c r="N1625" i="7"/>
  <c r="N1626" i="7"/>
  <c r="N1627" i="7"/>
  <c r="N1628" i="7"/>
  <c r="N1629" i="7"/>
  <c r="N1630" i="7"/>
  <c r="N1631" i="7"/>
  <c r="N1632" i="7"/>
  <c r="N1633" i="7"/>
  <c r="N1634" i="7"/>
  <c r="N1635" i="7"/>
  <c r="N1636" i="7"/>
  <c r="N1637" i="7"/>
  <c r="N1638" i="7"/>
  <c r="N1639" i="7"/>
  <c r="N1640" i="7"/>
  <c r="N1641" i="7"/>
  <c r="N1642" i="7"/>
  <c r="N1643" i="7"/>
  <c r="N1644" i="7"/>
  <c r="N1645" i="7"/>
  <c r="N1646" i="7"/>
  <c r="N1647" i="7"/>
  <c r="N1648" i="7"/>
  <c r="N1649" i="7"/>
  <c r="N1650" i="7"/>
  <c r="N1651" i="7"/>
  <c r="N1652" i="7"/>
  <c r="N1653" i="7"/>
  <c r="N1654" i="7"/>
  <c r="N1655" i="7"/>
  <c r="N1656" i="7"/>
  <c r="N1657" i="7"/>
  <c r="N1658" i="7"/>
  <c r="N1659" i="7"/>
  <c r="N1660" i="7"/>
  <c r="N1661" i="7"/>
  <c r="N1662" i="7"/>
  <c r="N1663" i="7"/>
  <c r="N1664" i="7"/>
  <c r="N1665" i="7"/>
  <c r="N1666" i="7"/>
  <c r="N1667" i="7"/>
  <c r="N1668" i="7"/>
  <c r="N1669" i="7"/>
  <c r="N1670" i="7"/>
  <c r="N1671" i="7"/>
  <c r="N1672" i="7"/>
  <c r="N1673" i="7"/>
  <c r="N1674" i="7"/>
  <c r="N1675" i="7"/>
  <c r="N1676" i="7"/>
  <c r="N1677" i="7"/>
  <c r="N1678" i="7"/>
  <c r="N1679" i="7"/>
  <c r="N1680" i="7"/>
  <c r="N1681" i="7"/>
  <c r="N1682" i="7"/>
  <c r="N1683" i="7"/>
  <c r="N1684" i="7"/>
  <c r="N1685" i="7"/>
  <c r="N1686" i="7"/>
  <c r="N1687" i="7"/>
  <c r="N1688" i="7"/>
  <c r="N1689" i="7"/>
  <c r="N1690" i="7"/>
  <c r="N1691" i="7"/>
  <c r="N1692" i="7"/>
  <c r="N1693" i="7"/>
  <c r="N1694" i="7"/>
  <c r="N1695" i="7"/>
  <c r="N1696" i="7"/>
  <c r="N1697" i="7"/>
  <c r="N1698" i="7"/>
  <c r="N1699" i="7"/>
  <c r="N1700" i="7"/>
  <c r="N1701" i="7"/>
  <c r="N1702" i="7"/>
  <c r="N1703" i="7"/>
  <c r="N1704" i="7"/>
  <c r="N1705" i="7"/>
  <c r="N1706" i="7"/>
  <c r="N1707" i="7"/>
  <c r="N1708" i="7"/>
  <c r="N1709" i="7"/>
  <c r="N1710" i="7"/>
  <c r="N1711" i="7"/>
  <c r="N1712" i="7"/>
  <c r="N1713" i="7"/>
  <c r="N1714" i="7"/>
  <c r="N1715" i="7"/>
  <c r="N1716" i="7"/>
  <c r="N1717" i="7"/>
  <c r="N1718" i="7"/>
  <c r="N1719" i="7"/>
  <c r="N1720" i="7"/>
  <c r="N1721" i="7"/>
  <c r="N1722" i="7"/>
  <c r="N1723" i="7"/>
  <c r="N1724" i="7"/>
  <c r="N1725" i="7"/>
  <c r="N1726" i="7"/>
  <c r="N1727" i="7"/>
  <c r="N1728" i="7"/>
  <c r="N1729" i="7"/>
  <c r="N1730" i="7"/>
  <c r="N1731" i="7"/>
  <c r="N1732" i="7"/>
  <c r="N1733" i="7"/>
  <c r="N1734" i="7"/>
  <c r="N1735" i="7"/>
  <c r="N1736" i="7"/>
  <c r="N1737" i="7"/>
  <c r="N1738" i="7"/>
  <c r="N1739" i="7"/>
  <c r="N1740" i="7"/>
  <c r="N1741" i="7"/>
  <c r="N1742" i="7"/>
  <c r="N1743" i="7"/>
  <c r="N1744" i="7"/>
  <c r="N1745" i="7"/>
  <c r="N1746" i="7"/>
  <c r="N1747" i="7"/>
  <c r="N1748" i="7"/>
  <c r="N1749" i="7"/>
  <c r="N1750" i="7"/>
  <c r="N1751" i="7"/>
  <c r="N1752" i="7"/>
  <c r="N1753" i="7"/>
  <c r="N1754" i="7"/>
  <c r="N1755" i="7"/>
  <c r="N1756" i="7"/>
  <c r="N1757" i="7"/>
  <c r="N1758" i="7"/>
  <c r="N1759" i="7"/>
  <c r="N1760" i="7"/>
  <c r="N1761" i="7"/>
  <c r="N1762" i="7"/>
  <c r="N1763" i="7"/>
  <c r="N1764" i="7"/>
  <c r="N1765" i="7"/>
  <c r="N1766" i="7"/>
  <c r="N1767" i="7"/>
  <c r="N1768" i="7"/>
  <c r="N1769" i="7"/>
  <c r="N1770" i="7"/>
  <c r="N1771" i="7"/>
  <c r="N1772" i="7"/>
  <c r="N1773" i="7"/>
  <c r="N1774" i="7"/>
  <c r="N1775" i="7"/>
  <c r="N1776" i="7"/>
  <c r="N1777" i="7"/>
  <c r="N1778" i="7"/>
  <c r="N1779" i="7"/>
  <c r="N1780" i="7"/>
  <c r="N1781" i="7"/>
  <c r="N1782" i="7"/>
  <c r="N1783" i="7"/>
  <c r="N1784" i="7"/>
  <c r="N1785" i="7"/>
  <c r="N1786" i="7"/>
  <c r="N1787" i="7"/>
  <c r="N1788" i="7"/>
  <c r="N1789" i="7"/>
  <c r="N1790" i="7"/>
  <c r="N1791" i="7"/>
  <c r="N1792" i="7"/>
  <c r="N1793" i="7"/>
  <c r="N1794" i="7"/>
  <c r="N1795" i="7"/>
  <c r="N1796" i="7"/>
  <c r="N1797" i="7"/>
  <c r="N1798" i="7"/>
  <c r="N1799" i="7"/>
  <c r="N1800" i="7"/>
  <c r="N1801" i="7"/>
  <c r="N1802" i="7"/>
  <c r="N1803" i="7"/>
  <c r="N1804" i="7"/>
  <c r="N1805" i="7"/>
  <c r="N1806" i="7"/>
  <c r="N1807" i="7"/>
  <c r="N1808" i="7"/>
  <c r="N1809" i="7"/>
  <c r="N1810" i="7"/>
  <c r="N1811" i="7"/>
  <c r="N1812" i="7"/>
  <c r="N1813" i="7"/>
  <c r="N1814" i="7"/>
  <c r="N1815" i="7"/>
  <c r="N1816" i="7"/>
  <c r="N1817" i="7"/>
  <c r="N1818" i="7"/>
  <c r="N1819" i="7"/>
  <c r="N1820" i="7"/>
  <c r="N1821" i="7"/>
  <c r="N1822" i="7"/>
  <c r="N1823" i="7"/>
  <c r="N1824" i="7"/>
  <c r="N1825" i="7"/>
  <c r="N1826" i="7"/>
  <c r="N1827" i="7"/>
  <c r="N1828" i="7"/>
  <c r="N1829" i="7"/>
  <c r="N1830" i="7"/>
  <c r="N1831" i="7"/>
  <c r="N1832" i="7"/>
  <c r="N1833" i="7"/>
  <c r="N1834" i="7"/>
  <c r="N1835" i="7"/>
  <c r="N1836" i="7"/>
  <c r="N1837" i="7"/>
  <c r="N1838" i="7"/>
  <c r="N1839" i="7"/>
  <c r="N1840" i="7"/>
  <c r="N1841" i="7"/>
  <c r="N1842" i="7"/>
  <c r="N1843" i="7"/>
  <c r="N1844" i="7"/>
  <c r="N1845" i="7"/>
  <c r="N1846" i="7"/>
  <c r="N1847" i="7"/>
  <c r="N1848" i="7"/>
  <c r="N1849" i="7"/>
  <c r="N1850" i="7"/>
  <c r="N1851" i="7"/>
  <c r="N1852" i="7"/>
  <c r="N1853" i="7"/>
  <c r="N1854" i="7"/>
  <c r="N1855" i="7"/>
  <c r="N1856" i="7"/>
  <c r="N1857" i="7"/>
  <c r="N1858" i="7"/>
  <c r="N1859" i="7"/>
  <c r="N1860" i="7"/>
  <c r="N1861" i="7"/>
  <c r="N1862" i="7"/>
  <c r="N1863" i="7"/>
  <c r="N1864" i="7"/>
  <c r="N1865" i="7"/>
  <c r="N1866" i="7"/>
  <c r="N1867" i="7"/>
  <c r="N1868" i="7"/>
  <c r="N1869" i="7"/>
  <c r="N1870" i="7"/>
  <c r="N1871" i="7"/>
  <c r="N1872" i="7"/>
  <c r="N1873" i="7"/>
  <c r="N1874" i="7"/>
  <c r="N1875" i="7"/>
  <c r="N1876" i="7"/>
  <c r="N1877" i="7"/>
  <c r="N1878" i="7"/>
  <c r="N1879" i="7"/>
  <c r="N1880" i="7"/>
  <c r="N1881" i="7"/>
  <c r="N1882" i="7"/>
  <c r="N1883" i="7"/>
  <c r="N1884" i="7"/>
  <c r="N1885" i="7"/>
  <c r="N1886" i="7"/>
  <c r="N1887" i="7"/>
  <c r="N1888" i="7"/>
  <c r="N1889" i="7"/>
  <c r="N1890" i="7"/>
  <c r="N1891" i="7"/>
  <c r="N1892" i="7"/>
  <c r="N1893" i="7"/>
  <c r="N1894" i="7"/>
  <c r="N1895" i="7"/>
  <c r="N1896" i="7"/>
  <c r="N1897" i="7"/>
  <c r="N1898" i="7"/>
  <c r="N1899" i="7"/>
  <c r="N1900" i="7"/>
  <c r="N1901" i="7"/>
  <c r="N1902" i="7"/>
  <c r="N1903" i="7"/>
  <c r="N1904" i="7"/>
  <c r="N1905" i="7"/>
  <c r="N1906" i="7"/>
  <c r="N1907" i="7"/>
  <c r="N1908" i="7"/>
  <c r="N1909" i="7"/>
  <c r="N1910" i="7"/>
  <c r="N1911" i="7"/>
  <c r="N1912" i="7"/>
  <c r="N1913" i="7"/>
  <c r="N1914" i="7"/>
  <c r="N1915" i="7"/>
  <c r="N1916" i="7"/>
  <c r="N1917" i="7"/>
  <c r="N1918" i="7"/>
  <c r="N1919" i="7"/>
  <c r="N1920" i="7"/>
  <c r="N1921" i="7"/>
  <c r="N1922" i="7"/>
  <c r="N1923" i="7"/>
  <c r="N1924" i="7"/>
  <c r="N1925" i="7"/>
  <c r="N1926" i="7"/>
  <c r="N1927" i="7"/>
  <c r="N1928" i="7"/>
  <c r="N1929" i="7"/>
  <c r="N1930" i="7"/>
  <c r="N1931" i="7"/>
  <c r="N1932" i="7"/>
  <c r="N1933" i="7"/>
  <c r="N1934" i="7"/>
  <c r="N1935" i="7"/>
  <c r="N1936" i="7"/>
  <c r="N1937" i="7"/>
  <c r="N1938" i="7"/>
  <c r="N1939" i="7"/>
  <c r="N1940" i="7"/>
  <c r="N1941" i="7"/>
  <c r="N1942" i="7"/>
  <c r="N1943" i="7"/>
  <c r="N1944" i="7"/>
  <c r="N1945" i="7"/>
  <c r="N1946" i="7"/>
  <c r="N1947" i="7"/>
  <c r="N1948" i="7"/>
  <c r="N1949" i="7"/>
  <c r="N1950" i="7"/>
  <c r="N1951" i="7"/>
  <c r="N1952" i="7"/>
  <c r="N1953" i="7"/>
  <c r="N1954" i="7"/>
  <c r="N1955" i="7"/>
  <c r="N1956" i="7"/>
  <c r="N1957" i="7"/>
  <c r="N1958" i="7"/>
  <c r="N1959" i="7"/>
  <c r="N1960" i="7"/>
  <c r="N1961" i="7"/>
  <c r="N1962" i="7"/>
  <c r="N1963" i="7"/>
  <c r="N1964" i="7"/>
  <c r="N1965" i="7"/>
  <c r="N1966" i="7"/>
  <c r="N1967" i="7"/>
  <c r="N1968" i="7"/>
  <c r="N1969" i="7"/>
  <c r="N1970" i="7"/>
  <c r="N1971" i="7"/>
  <c r="N1972" i="7"/>
  <c r="N1973" i="7"/>
  <c r="N1974" i="7"/>
  <c r="N1975" i="7"/>
  <c r="N1976" i="7"/>
  <c r="N1977" i="7"/>
  <c r="N1978" i="7"/>
  <c r="N1979" i="7"/>
  <c r="N1980" i="7"/>
  <c r="N1981" i="7"/>
  <c r="N1982" i="7"/>
  <c r="N1983" i="7"/>
  <c r="N1984" i="7"/>
  <c r="N1985" i="7"/>
  <c r="N1986" i="7"/>
  <c r="N1987" i="7"/>
  <c r="N1988" i="7"/>
  <c r="N1989" i="7"/>
  <c r="N1990" i="7"/>
  <c r="N1991" i="7"/>
  <c r="N1992" i="7"/>
  <c r="N1993" i="7"/>
  <c r="N1994" i="7"/>
  <c r="N1995" i="7"/>
  <c r="N1996" i="7"/>
  <c r="N1997" i="7"/>
  <c r="N1998" i="7"/>
  <c r="N1999" i="7"/>
  <c r="N2000" i="7"/>
  <c r="N2001" i="7"/>
  <c r="N2002" i="7"/>
  <c r="N2003" i="7"/>
  <c r="N2004" i="7"/>
  <c r="N2005" i="7"/>
  <c r="N2006" i="7"/>
  <c r="N2007" i="7"/>
  <c r="N2008" i="7"/>
  <c r="N2009" i="7"/>
  <c r="N2010" i="7"/>
  <c r="N2011" i="7"/>
  <c r="N2012" i="7"/>
  <c r="N2013" i="7"/>
  <c r="N2014" i="7"/>
  <c r="N2015" i="7"/>
  <c r="N2016" i="7"/>
  <c r="N2017" i="7"/>
  <c r="N2018" i="7"/>
  <c r="N2019" i="7"/>
  <c r="N2020" i="7"/>
  <c r="N2021" i="7"/>
  <c r="N2022" i="7"/>
  <c r="N2023" i="7"/>
  <c r="N2024" i="7"/>
  <c r="N2025" i="7"/>
  <c r="N2026" i="7"/>
  <c r="N2027" i="7"/>
  <c r="N2028" i="7"/>
  <c r="N2029" i="7"/>
  <c r="N2030" i="7"/>
  <c r="N2031" i="7"/>
  <c r="N2032" i="7"/>
  <c r="N2033" i="7"/>
  <c r="N2034" i="7"/>
  <c r="N2035" i="7"/>
  <c r="N2036" i="7"/>
  <c r="N2037" i="7"/>
  <c r="N2038" i="7"/>
  <c r="N2039" i="7"/>
  <c r="N2040" i="7"/>
  <c r="N2041" i="7"/>
  <c r="N2042" i="7"/>
  <c r="N2043" i="7"/>
  <c r="N2044" i="7"/>
  <c r="N2045" i="7"/>
  <c r="N2046" i="7"/>
  <c r="N2047" i="7"/>
  <c r="N2048" i="7"/>
  <c r="N2049" i="7"/>
  <c r="N2050" i="7"/>
  <c r="N2051" i="7"/>
  <c r="N2052" i="7"/>
  <c r="N2053" i="7"/>
  <c r="N2054" i="7"/>
  <c r="N2055" i="7"/>
  <c r="N2056" i="7"/>
  <c r="N2057" i="7"/>
  <c r="N2058" i="7"/>
  <c r="N2059" i="7"/>
  <c r="N2060" i="7"/>
  <c r="N2061" i="7"/>
  <c r="N2062" i="7"/>
  <c r="N2063" i="7"/>
  <c r="N2064" i="7"/>
  <c r="N2065" i="7"/>
  <c r="N2066" i="7"/>
  <c r="N2067" i="7"/>
  <c r="N2068" i="7"/>
  <c r="N2069" i="7"/>
  <c r="N2070" i="7"/>
  <c r="N2071" i="7"/>
  <c r="N2072" i="7"/>
  <c r="N2073" i="7"/>
  <c r="N2074" i="7"/>
  <c r="N2075" i="7"/>
  <c r="N2076" i="7"/>
  <c r="N2077" i="7"/>
  <c r="N2078" i="7"/>
  <c r="N2079" i="7"/>
  <c r="N2080" i="7"/>
  <c r="N2081" i="7"/>
  <c r="N2082" i="7"/>
  <c r="N2083" i="7"/>
  <c r="N2084" i="7"/>
  <c r="N2085" i="7"/>
  <c r="N2086" i="7"/>
  <c r="N2087" i="7"/>
  <c r="N2088" i="7"/>
  <c r="N2089" i="7"/>
  <c r="N2090" i="7"/>
  <c r="N2091" i="7"/>
  <c r="N2092" i="7"/>
  <c r="N2093" i="7"/>
  <c r="N2094" i="7"/>
  <c r="N2095" i="7"/>
  <c r="N2096" i="7"/>
  <c r="N2097" i="7"/>
  <c r="N2098" i="7"/>
  <c r="N2099" i="7"/>
  <c r="N2100" i="7"/>
  <c r="N2101" i="7"/>
  <c r="N2102" i="7"/>
  <c r="N2103" i="7"/>
  <c r="N2104" i="7"/>
  <c r="N2105" i="7"/>
  <c r="N2106" i="7"/>
  <c r="N2107" i="7"/>
  <c r="N2108" i="7"/>
  <c r="N2109" i="7"/>
  <c r="N2110" i="7"/>
  <c r="N2111" i="7"/>
  <c r="N2112" i="7"/>
  <c r="N2113" i="7"/>
  <c r="N2114" i="7"/>
  <c r="N2115" i="7"/>
  <c r="N2116" i="7"/>
  <c r="N2117" i="7"/>
  <c r="N2118" i="7"/>
  <c r="N2119" i="7"/>
  <c r="N2120" i="7"/>
  <c r="N2121" i="7"/>
  <c r="N2122" i="7"/>
  <c r="N2123" i="7"/>
  <c r="N2124" i="7"/>
  <c r="N2125" i="7"/>
  <c r="N2126" i="7"/>
  <c r="N2127" i="7"/>
  <c r="N2128" i="7"/>
  <c r="N2129" i="7"/>
  <c r="N2130" i="7"/>
  <c r="N2131" i="7"/>
  <c r="N2132" i="7"/>
  <c r="N2133" i="7"/>
  <c r="N2134" i="7"/>
  <c r="N2135" i="7"/>
  <c r="N2136" i="7"/>
  <c r="N2137" i="7"/>
  <c r="N2138" i="7"/>
  <c r="N2139" i="7"/>
  <c r="N2140" i="7"/>
  <c r="N2141" i="7"/>
  <c r="N2142" i="7"/>
  <c r="N2143" i="7"/>
  <c r="N2144" i="7"/>
  <c r="N2145" i="7"/>
  <c r="N2146" i="7"/>
  <c r="N2147" i="7"/>
  <c r="N2148" i="7"/>
  <c r="N2149" i="7"/>
  <c r="N2150" i="7"/>
  <c r="N2151" i="7"/>
  <c r="N2152" i="7"/>
  <c r="N2153" i="7"/>
  <c r="N2154" i="7"/>
  <c r="N4" i="7"/>
  <c r="C17" i="1" s="1" a="1"/>
  <c r="C17" i="1" s="1"/>
  <c r="A3" i="4" a="1"/>
  <c r="A3" i="4" s="1"/>
  <c r="D20" i="8" l="1"/>
  <c r="E20" i="8" s="1"/>
  <c r="B27" i="8" s="1"/>
  <c r="B17" i="1"/>
  <c r="C19" i="1" a="1"/>
  <c r="C19" i="1" s="1"/>
  <c r="E19" i="1" s="1"/>
  <c r="C20" i="1" a="1"/>
  <c r="C20" i="1" s="1"/>
  <c r="D20" i="1" s="1"/>
  <c r="C21" i="1" a="1"/>
  <c r="C21" i="1" s="1"/>
  <c r="D21" i="1" s="1"/>
  <c r="C23" i="1" a="1"/>
  <c r="C23" i="1" s="1"/>
  <c r="E23" i="1" s="1"/>
  <c r="C22" i="1" a="1"/>
  <c r="C22" i="1" s="1"/>
  <c r="D22" i="1" s="1"/>
  <c r="B5" i="1"/>
  <c r="D21" i="8" l="1"/>
  <c r="E21" i="8" s="1"/>
  <c r="B28" i="8" s="1"/>
  <c r="D22" i="8"/>
  <c r="E22" i="8" s="1"/>
  <c r="B29" i="8" s="1"/>
  <c r="D23" i="8"/>
  <c r="E23" i="8" s="1"/>
  <c r="B30" i="8" s="1"/>
  <c r="D19" i="1"/>
  <c r="E20" i="1"/>
  <c r="D23" i="1"/>
  <c r="E21" i="1"/>
  <c r="E17" i="1"/>
  <c r="D17" i="1"/>
  <c r="B31" i="8" l="1"/>
  <c r="B14" i="1" l="1"/>
  <c r="B18" i="1" s="1"/>
  <c r="D18" i="1" s="1"/>
  <c r="E18" i="1" l="1"/>
  <c r="E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<sst xmlns="http://schemas.openxmlformats.org/spreadsheetml/2006/main" count="12018" uniqueCount="956">
  <si>
    <t>concat</t>
  </si>
  <si>
    <t>UNIVERSIDAD</t>
  </si>
  <si>
    <t>UNIVERSIDAD METROPOLITANA DE CS. DE LA EDUCACIÓN</t>
  </si>
  <si>
    <t>PONTIFICIA UNIVERSIDAD CATÓLICA DE CHILE</t>
  </si>
  <si>
    <t>PONTIFICIA UNIVERSIDAD CATÓLICA DE VALPARAÍSO</t>
  </si>
  <si>
    <t>UNIVERSIDAD ACADEMIA DE HUMANISMO CRISTIANO</t>
  </si>
  <si>
    <t>UNIVERSIDAD ADOLFO IBÁÑEZ</t>
  </si>
  <si>
    <t>UNIVERSIDAD ADVENTISTA DE CHILE</t>
  </si>
  <si>
    <t>UNIVERSIDAD ALBERTO HURTADO</t>
  </si>
  <si>
    <t>UNIVERSIDAD ARTURO PRAT</t>
  </si>
  <si>
    <t>UNIVERSIDAD AUSTRAL DE CHILE</t>
  </si>
  <si>
    <t>UNIVERSIDAD BERNARDO O’HIGGINS</t>
  </si>
  <si>
    <t>UNIVERSIDAD CATÓLICA DE TEMUCO</t>
  </si>
  <si>
    <t>UNIVERSIDAD CATÓLICA DEL MAULE</t>
  </si>
  <si>
    <t>UNIVERSIDAD CATÓLICA DEL NORTE</t>
  </si>
  <si>
    <t>UNIVERSIDAD CATÓLICA SILVA HENRÍQUEZ</t>
  </si>
  <si>
    <t>UNIVERSIDAD CENTRAL DE CHILE</t>
  </si>
  <si>
    <t>UNIVERSIDAD DE ANTOFAGASTA</t>
  </si>
  <si>
    <t>UNIVERSIDAD DE ATACAMA</t>
  </si>
  <si>
    <t>UNIVERSIDAD DE AYSÉN</t>
  </si>
  <si>
    <t>UNIVERSIDAD DE CHILE</t>
  </si>
  <si>
    <t>UNIVERSIDAD DE CONCEPCIÓN</t>
  </si>
  <si>
    <t>UNIVERSIDAD DE LA FRONTERA</t>
  </si>
  <si>
    <t>UNIVERSIDAD DE LAS AMÉRICAS</t>
  </si>
  <si>
    <t>UNIVERSIDAD DE LOS ANDES</t>
  </si>
  <si>
    <t>UNIVERSIDAD DE LOS LAGOS</t>
  </si>
  <si>
    <t>UNIVERSIDAD DE MAGALLANES</t>
  </si>
  <si>
    <t>UNIVERSIDAD DE O’HIGGINS</t>
  </si>
  <si>
    <t>UNIVERSIDAD DE PLAYA ANCHA</t>
  </si>
  <si>
    <t>UNIVERSIDAD DE SANTIAGO DE CHILE</t>
  </si>
  <si>
    <t>UNIVERSIDAD DE TALCA</t>
  </si>
  <si>
    <t>UNIVERSIDAD DE TARAPACÁ</t>
  </si>
  <si>
    <t>UNIVERSIDAD DE VALPARAÍSO</t>
  </si>
  <si>
    <t>UNIVERSIDAD DEL ALBA</t>
  </si>
  <si>
    <t>UNIVERSIDAD DEL BÍO-BÍO</t>
  </si>
  <si>
    <t>UNIVERSIDAD DEL DESARROLLO</t>
  </si>
  <si>
    <t>UNIVERSIDAD DIEGO PORTALES</t>
  </si>
  <si>
    <t>UNIVERSIDAD GABRIELA MISTRAL</t>
  </si>
  <si>
    <t>UNIVERSIDAD FINIS TERRAE</t>
  </si>
  <si>
    <t>UNIVERSIDAD MAYOR</t>
  </si>
  <si>
    <t>UNIVERSIDAD SAN SEBASTIÁN</t>
  </si>
  <si>
    <t>UNIVERSIDAD TECNOLÓGICA METROPOLITANA</t>
  </si>
  <si>
    <t>UNIVERSIDAD VIÑA DEL MAR</t>
  </si>
  <si>
    <t>Universidad</t>
  </si>
  <si>
    <t>Carrera</t>
  </si>
  <si>
    <t>NEM</t>
  </si>
  <si>
    <t>CL</t>
  </si>
  <si>
    <t>o</t>
  </si>
  <si>
    <t>CM1</t>
  </si>
  <si>
    <t>CM2</t>
  </si>
  <si>
    <t>COD</t>
  </si>
  <si>
    <t>Sede</t>
  </si>
  <si>
    <t>RANKING</t>
  </si>
  <si>
    <t>HyCsS</t>
  </si>
  <si>
    <t>Cs</t>
  </si>
  <si>
    <t>Prueba / asignacion ped</t>
  </si>
  <si>
    <t xml:space="preserve">ACTUACIÓN </t>
  </si>
  <si>
    <t>SANTIAGO</t>
  </si>
  <si>
    <t>---</t>
  </si>
  <si>
    <t>ADMINISTRACIÓN PÚBLICA</t>
  </si>
  <si>
    <t>AGRONOMÍA E INGENIERÍA FORESTAL</t>
  </si>
  <si>
    <t>ANTROPOLOGÍA-ARQUEOLOGÍA</t>
  </si>
  <si>
    <t>ARQUITECTURA</t>
  </si>
  <si>
    <t>ARTE</t>
  </si>
  <si>
    <t>ASTRONOMÍA</t>
  </si>
  <si>
    <t>BIOLOGÍA</t>
  </si>
  <si>
    <t>BIOLOGÍA MARINA</t>
  </si>
  <si>
    <t>BIOQUÍMICA</t>
  </si>
  <si>
    <t>CIENCIA POLÍTICA</t>
  </si>
  <si>
    <t>COLLEGE ARTES Y HUMANIDADES</t>
  </si>
  <si>
    <t>COLLEGE CIENCIAS NATURALES Y MATEMÁTICAS</t>
  </si>
  <si>
    <t>COLLEGE CIENCIAS SOCIALES</t>
  </si>
  <si>
    <t>CONSTRUCCIÓN CIVIL</t>
  </si>
  <si>
    <t>DERECHO</t>
  </si>
  <si>
    <t>DISEÑO</t>
  </si>
  <si>
    <t>ENFERMERÍA</t>
  </si>
  <si>
    <t>ESTADÍSTICA</t>
  </si>
  <si>
    <t>FILOSOFÍA</t>
  </si>
  <si>
    <t>FÍSICA</t>
  </si>
  <si>
    <t>FONOAUDIOLOGÍA</t>
  </si>
  <si>
    <t>GEOGRAFÍA</t>
  </si>
  <si>
    <t>HISTORIA</t>
  </si>
  <si>
    <t>INGENIERÍA</t>
  </si>
  <si>
    <t>INGENIERÍA COMERCIAL</t>
  </si>
  <si>
    <t>INGENIERÍA EN RECURSOS NATURALES</t>
  </si>
  <si>
    <t>KINESIOLOGÍA</t>
  </si>
  <si>
    <t>LETRAS HISPÁNICAS</t>
  </si>
  <si>
    <t>LETRAS INGLESAS</t>
  </si>
  <si>
    <t>LICENCIATURA  EN INGENIERÍA  EN  CIENCIA  DE DATOS</t>
  </si>
  <si>
    <t>LICENCIATURA EN INGENIERÍA EN CIENCIA DE LA COMPUTACIÓN</t>
  </si>
  <si>
    <t>LICENCIATURA EN INTERPRETACIÓN MUSICAL</t>
  </si>
  <si>
    <t xml:space="preserve">LICENCIATURA EN MÚSICA </t>
  </si>
  <si>
    <t>MATEMÁTICA</t>
  </si>
  <si>
    <t>MEDICINA</t>
  </si>
  <si>
    <t>MEDICINA VETERINARIA</t>
  </si>
  <si>
    <t>NUTRICIÓN Y DIETÉTICA</t>
  </si>
  <si>
    <t>ODONTOLOGÍA</t>
  </si>
  <si>
    <t>PEDAGOGÍA EN EDUCACIÓN ESPECIAL</t>
  </si>
  <si>
    <t>PEDAGOGÍA EN EDUCACIÓN FÍSICA Y SALUD PARA EDUCACIÓN BÁSICA Y MEDIA</t>
  </si>
  <si>
    <t>PEDAGOGÍA EN EDUCACIÓN GENERAL BÁSICA</t>
  </si>
  <si>
    <t>VILLARRICA</t>
  </si>
  <si>
    <t>PEDAGOGÍA EN EDUCACIÓN MEDIA EN CIENCIAS NATURALES Y BIOLOGÍA</t>
  </si>
  <si>
    <t>PEDAGOGÍA EN EDUCACIÓN MEDIA EN FÍSICA</t>
  </si>
  <si>
    <t>PEDAGOGÍA EN EDUCACIÓN MEDIA EN MATEMÁTICA</t>
  </si>
  <si>
    <t>PEDAGOGÍA EN EDUCACIÓN MEDIA EN QUÍMICA</t>
  </si>
  <si>
    <t>PEDAGOGÍA EN EDUCACIÓN PARVULARIA</t>
  </si>
  <si>
    <t>PEDAGOGÍA EN INGLÉS PARA EDUCACIÓN BÁSICA Y MEDIA</t>
  </si>
  <si>
    <t>PERIODISMO - DIRECCIÓN AUDIOVISUAL - PUBLICIDAD</t>
  </si>
  <si>
    <t>PSICOLOGÍA</t>
  </si>
  <si>
    <t>QUÍMICA</t>
  </si>
  <si>
    <t>QUÍMICA Y FARMACIA</t>
  </si>
  <si>
    <t>SOCIOLOGÍA</t>
  </si>
  <si>
    <t>TEOLOGÍA</t>
  </si>
  <si>
    <t>TERAPIA OCUPACIONAL</t>
  </si>
  <si>
    <t>TRABAJO SOCIAL</t>
  </si>
  <si>
    <t>VALPARAÍSO</t>
  </si>
  <si>
    <t>AGRONOMÍA</t>
  </si>
  <si>
    <t>QUILLOTA</t>
  </si>
  <si>
    <t>ANIMACIÓN DIGITAL</t>
  </si>
  <si>
    <t>VIÑA DEL MAR</t>
  </si>
  <si>
    <t>BACHILLERATO EN CIENCIAS</t>
  </si>
  <si>
    <t>BACHILLERATO EN INGENIERÍA</t>
  </si>
  <si>
    <t>CONTADOR AUDITOR</t>
  </si>
  <si>
    <t>DESARROLLO DE VIDEOJUEGOS Y SIMULACIÓN VIRTUAL</t>
  </si>
  <si>
    <t>DISEÑO, CON MENCIONES</t>
  </si>
  <si>
    <t xml:space="preserve">EDUCACIÓN PARVULARIA </t>
  </si>
  <si>
    <t>SI</t>
  </si>
  <si>
    <t>FOTOGRAFÍA PROFESIONAL</t>
  </si>
  <si>
    <t>ILUSTRACIÓN</t>
  </si>
  <si>
    <t>INGENIERÍA CIVIL</t>
  </si>
  <si>
    <t>INGENIERÍA CIVIL BIOQUÍMICA</t>
  </si>
  <si>
    <t>INGENIERÍA CIVIL DE MINAS</t>
  </si>
  <si>
    <t>INGENIERÍA CIVIL ELÉCTRICA</t>
  </si>
  <si>
    <t>INGENIERÍA CIVIL ELECTRÓNICA</t>
  </si>
  <si>
    <t>INGENIERÍA CIVIL EN CIENCIA DE DATOS </t>
  </si>
  <si>
    <t xml:space="preserve">INGENIERÍA CIVIL EN CONSTRUCCIÓN </t>
  </si>
  <si>
    <t>INGENIERÍA CIVIL EN TELECOMUNICACIONES</t>
  </si>
  <si>
    <t>INGENIERÍA CIVIL EN TRANSPORTE</t>
  </si>
  <si>
    <t xml:space="preserve">INGENIERÍA CIVIL INDUSTRIAL </t>
  </si>
  <si>
    <t>INGENIERÍA CIVIL INFORMÁTICA</t>
  </si>
  <si>
    <t xml:space="preserve">INGENIERÍA CIVIL MECÁNICA </t>
  </si>
  <si>
    <t>QUIILPUE</t>
  </si>
  <si>
    <t>INGENIERÍA CIVIL METALÚRGICA</t>
  </si>
  <si>
    <t>INGENIERÍA CIVIL QUÍMICA</t>
  </si>
  <si>
    <t xml:space="preserve">INGENIERÍA ELÉCTRICA </t>
  </si>
  <si>
    <t xml:space="preserve">INGENIERÍA ELECTRÓNICA </t>
  </si>
  <si>
    <t>INGENIERÍA EN CONSTRUCCIÓN</t>
  </si>
  <si>
    <t>INGENIERÍA EN INFORMÁTICA</t>
  </si>
  <si>
    <t xml:space="preserve">INGENIERÍA MECÁNICA </t>
  </si>
  <si>
    <t>QUIILPUÉ</t>
  </si>
  <si>
    <t xml:space="preserve">INTERPRETACIÓN O TRADUCCIÓN </t>
  </si>
  <si>
    <t>LICENCIATURA EN ARTE</t>
  </si>
  <si>
    <t xml:space="preserve">LICENCIATURA EN BIOLOGÍA </t>
  </si>
  <si>
    <t>LICENCIATURA EN CIENCIAS Y ARTES MUSICALES</t>
  </si>
  <si>
    <t xml:space="preserve">LICENCIATURA EN FILOSOFÍA </t>
  </si>
  <si>
    <t>LICENCIATURA EN FÍSICA O LICENCIATURA EN FÍSICA MENCIÓN ASTRONOMÍA</t>
  </si>
  <si>
    <t xml:space="preserve">LICENCIATURA EN HISTORIA </t>
  </si>
  <si>
    <t>LICENCIATURA EN LINGÜÍSTICA Y LITERATURA</t>
  </si>
  <si>
    <t>LICENCIATURA EN MATEMÁTICAS</t>
  </si>
  <si>
    <t xml:space="preserve">OCEANOGRAFÍA O BIOLOGÍA MARINA </t>
  </si>
  <si>
    <t>PEDAGOGÍA EN BIOLOGÍA Y CIENCIAS NATURALES</t>
  </si>
  <si>
    <t>PEDAGOGÍA EN CASTELLANO Y COMUNICACIÓN</t>
  </si>
  <si>
    <t>PEDAGOGÍA EN EDUCACIÓN BÁSICA CON MENCIÓN</t>
  </si>
  <si>
    <t>PEDAGOGÍA EN EDUCACIÓN ESPECIAL, CON MENCIONES</t>
  </si>
  <si>
    <t>PEDAGOGÍA EN EDUCACIÓN FÍSICA</t>
  </si>
  <si>
    <t xml:space="preserve">PEDAGOGÍA EN FILOSOFÍA </t>
  </si>
  <si>
    <t>PEDAGOGÍA EN FÍSICA Y CIENCIAS NATURALES</t>
  </si>
  <si>
    <t>PEDAGOGÍA EN HISTORIA, GEOGRAFÍA Y CIENCIAS SOCIALES</t>
  </si>
  <si>
    <t>PEDAGOGÍA EN INGLÉS</t>
  </si>
  <si>
    <t>PEDAGOGÍA EN MATEMÁTICAS</t>
  </si>
  <si>
    <t xml:space="preserve">PEDAGOGÍA EN MÚSICA </t>
  </si>
  <si>
    <t>PEDAGOGÍA EN QUÍMICA Y CIENCIAS NATURALES</t>
  </si>
  <si>
    <t>PERIODISMO</t>
  </si>
  <si>
    <t>PRODUCCIÓN MUSICAL</t>
  </si>
  <si>
    <t>PUBLICIDAD</t>
  </si>
  <si>
    <t>QUÍMICA INDUSTRIAL</t>
  </si>
  <si>
    <t>TECNOLOGÍA MEDICA</t>
  </si>
  <si>
    <t>ANTROPOLOGÍA</t>
  </si>
  <si>
    <t>CAMPUS REPÚBLICA</t>
  </si>
  <si>
    <t>CAMPUS SERRANO</t>
  </si>
  <si>
    <t xml:space="preserve">ARTES Y OFICIOS </t>
  </si>
  <si>
    <t>CIENCIA POLÍTICA Y RELACIONES INTERNACIONALES</t>
  </si>
  <si>
    <t>CINE Y ARTES AUDIOVISUALES</t>
  </si>
  <si>
    <t>COMPOSICIÓN MUSICAL</t>
  </si>
  <si>
    <t>DANZA</t>
  </si>
  <si>
    <t>APROBADA</t>
  </si>
  <si>
    <t>CAMPUS CONDELL</t>
  </si>
  <si>
    <t>INGENIERÍA EN INFORMÁTICA Y CIENCIA DE DATOS</t>
  </si>
  <si>
    <t>INTERPRETACIÓN MUSICAL</t>
  </si>
  <si>
    <t>OBSTETRICIA</t>
  </si>
  <si>
    <t>TEATRO</t>
  </si>
  <si>
    <t>TECNOLOGÍA MÉDICA</t>
  </si>
  <si>
    <t>BACHILLERATO DE INGENIERÍA CIVIL</t>
  </si>
  <si>
    <t xml:space="preserve">BACHILLERATO DE INGENIERÍA COMERCIAL </t>
  </si>
  <si>
    <t>COMUNICACIÓN ESTRATÉGICA - PERIODISMO, DOBLE TÍTULO</t>
  </si>
  <si>
    <t>DOBLE GRADO DERECHO + INGENIERÍA COMERCIAL</t>
  </si>
  <si>
    <t xml:space="preserve">DOBLE GRADO DERECHO + INGENIERÍA COMERCIAL </t>
  </si>
  <si>
    <t>DOBLE TÍTULO ARQUITECTURA + INGENIERÍA CIVIL INDUSTRIAL</t>
  </si>
  <si>
    <t xml:space="preserve">DOBLE TÍTULO INGENIERÍA COMERCIAL + SOCIOLOGÍA </t>
  </si>
  <si>
    <t>INGENIERÍA CIVIL  – 4 CARRERAS O ESPECIALIDADES</t>
  </si>
  <si>
    <t>INGENIERÍA CIVIL  – 7 CARRERAS O ESPECIALIDADES</t>
  </si>
  <si>
    <t>INGENIERÍA CIVIL INDUSTRIAL</t>
  </si>
  <si>
    <t>INGENIERÍA EN COMPUTER SCIENCE</t>
  </si>
  <si>
    <t>INGENIERÍA EN NEGOCIOS Y TECNOLOGÍA</t>
  </si>
  <si>
    <t>INTERNATIONAL MANAGEMENT</t>
  </si>
  <si>
    <t>CHILLÁN</t>
  </si>
  <si>
    <t>EDUCACIÓN PARVULARIA</t>
  </si>
  <si>
    <t>INGENIERÍA CIVIL EN INFORMÁTICA</t>
  </si>
  <si>
    <t xml:space="preserve">OBSTETRICIA Y PUERICULTURA </t>
  </si>
  <si>
    <t>PEDAGOGÍA EN EDUCACIÓN DIFERENCIAL MENCIÓN DIFICULTADES ESPECÍFICAS DEL APRENDIZAJE</t>
  </si>
  <si>
    <t xml:space="preserve">PEDAGOGÍA EN EDUCACIÓN FÍSICA </t>
  </si>
  <si>
    <t>PEDAGOGÍA EN EDUCACIÓN GENERAL BÁSICA CON MENCIÓN</t>
  </si>
  <si>
    <t xml:space="preserve">PEDAGOGÍA EN INGLÉS </t>
  </si>
  <si>
    <t>PEDAGOGÍA EN MÚSICA MENCIÓN EDUCACIÓN EXTRAESCOLAR</t>
  </si>
  <si>
    <t>ARQUEOLOGÍA</t>
  </si>
  <si>
    <t xml:space="preserve">BACHILLERATO EN HUMANIDADES </t>
  </si>
  <si>
    <t>CONTADOR PÚBLICO Y AUDITOR</t>
  </si>
  <si>
    <t xml:space="preserve">GEOGRAFÍA </t>
  </si>
  <si>
    <t>GESTIÓN DE INFORMACIÓN, BIBLIOTECOLOGÍA Y ARCHIVÍSTICA</t>
  </si>
  <si>
    <t>INGENIERÍA CIVIL PLAN COMÚN</t>
  </si>
  <si>
    <t>LICENCIATURA EN FILOSOFÍA</t>
  </si>
  <si>
    <t>LICENCIATURA EN HISTORIA</t>
  </si>
  <si>
    <t xml:space="preserve">LICENCIATURA EN LENGUA Y LITERATURA </t>
  </si>
  <si>
    <t>LICENCIATURA EN TEORÍA E HISTORIA DEL ARTE</t>
  </si>
  <si>
    <t xml:space="preserve">PEDAGOGÍA EN ARTES VISUALES </t>
  </si>
  <si>
    <t>PEDAGOGÍA EN BIOLOGÍA Y CIENCIAS NATURALES EN EDUCACIÓN MEDIA</t>
  </si>
  <si>
    <t xml:space="preserve">PEDAGOGÍA EN EDUCACIÓN BÁSICA </t>
  </si>
  <si>
    <t>PEDAGOGÍA EN EDUCACIÓN DIFERENCIAL CON MENCIÓN EN DIFICULTADES DEL APRENDIZAJE ESCOLAR</t>
  </si>
  <si>
    <t>PEDAGOGÍA EN FILOSOFÍA</t>
  </si>
  <si>
    <t>PEDAGOGÍA EN HISTORIA Y CIENCIAS SOCIALES</t>
  </si>
  <si>
    <t>PEDAGOGÍA EN LENGUA CASTELLANA Y COMUNICACIÓN</t>
  </si>
  <si>
    <t>PEDAGOGÍA EN MATEMÁTICA</t>
  </si>
  <si>
    <t>PEDAGOGÍA EN MÚSICA</t>
  </si>
  <si>
    <t>ADMINISTRACIÓN EN ECOTURISMO</t>
  </si>
  <si>
    <t>UNIVERSIDAD ANDRÉS BELLO</t>
  </si>
  <si>
    <t>CONCEPCIÓN</t>
  </si>
  <si>
    <t xml:space="preserve">ARTES VISUALES </t>
  </si>
  <si>
    <t xml:space="preserve">BACHILLERATO EN CIENCIAS DE LA SALUD </t>
  </si>
  <si>
    <t>BACHILLERATO EN CIENCIAS DE LA SALUD</t>
  </si>
  <si>
    <t>COMPUTER SCIENCE ENGINEERING</t>
  </si>
  <si>
    <t xml:space="preserve">DERECHO  </t>
  </si>
  <si>
    <t xml:space="preserve">DERECHO </t>
  </si>
  <si>
    <t>DISEÑO DE JUEGOS DIGITALES</t>
  </si>
  <si>
    <t>DISEÑO DE VESTUARIO Y TEXTIL</t>
  </si>
  <si>
    <t>DISEÑO GRÁFICO</t>
  </si>
  <si>
    <t>ENTRENADOR DEPORTIVO</t>
  </si>
  <si>
    <t>GEOLOGÍA</t>
  </si>
  <si>
    <t>INGENIERÍA AMBIENTAL</t>
  </si>
  <si>
    <t>INGENIERÍA CIVIL EN MINAS</t>
  </si>
  <si>
    <t xml:space="preserve">INGENIERÍA CIVIL INFORMÁTICA </t>
  </si>
  <si>
    <t xml:space="preserve">INGENIERÍA COMERCIAL  </t>
  </si>
  <si>
    <t xml:space="preserve">INGENIERÍA COMERCIAL </t>
  </si>
  <si>
    <t>INGENIERÍA EN ADMINISTRACIÓN DE EMPRESAS</t>
  </si>
  <si>
    <t xml:space="preserve">INGENIERÍA EN ADMINISTRACIÓN DE EMPRESAS </t>
  </si>
  <si>
    <t>INGENIERÍA EN ADMINISTRACIÓN HOTELERA INTERNACIONAL</t>
  </si>
  <si>
    <t>INGENIERÍA EN AUTOMATIZACIÓN Y ROBÓTICA</t>
  </si>
  <si>
    <t>INGENIERÍA EN BIOTECNOLOGÍA</t>
  </si>
  <si>
    <t>INGENIERÍA EN COMPUTACIÓN E INFORMÁTICA</t>
  </si>
  <si>
    <t xml:space="preserve">INGENIERÍA EN MARINA MERCANTE </t>
  </si>
  <si>
    <t>INGENIERÍA EN NEGOCIOS INTERNACIONALES</t>
  </si>
  <si>
    <t>INGENIERÍA EN TURISMO Y HOTELERÍA</t>
  </si>
  <si>
    <t>INGENIERÍA FÍSICA</t>
  </si>
  <si>
    <t>INGENIERÍA INDUSTRIAL</t>
  </si>
  <si>
    <t>INTERNATIONAL BUSINESS</t>
  </si>
  <si>
    <t>LICENCIATURA EN ASTRONOMÍA</t>
  </si>
  <si>
    <t>LICENCIATURA EN FÍSICA</t>
  </si>
  <si>
    <t>LICENCIATURA EN LETRAS</t>
  </si>
  <si>
    <t>PEDAGOGÍA  EN 
INGLÉS  PARA  LA  ENSEÑANZA BÁSICA Y MEDIA</t>
  </si>
  <si>
    <t>PSICOPEDAGOGÍA</t>
  </si>
  <si>
    <t xml:space="preserve">TECNOLOGÍA MÉDICA </t>
  </si>
  <si>
    <t>ADMINISTRACIÓN Y GESTIÓN PÚBLICA</t>
  </si>
  <si>
    <t>IQUIQUE</t>
  </si>
  <si>
    <t>CONTADOR  PÚBLICO Y AUDITOR</t>
  </si>
  <si>
    <t>VICTORIA</t>
  </si>
  <si>
    <t>INGENIERÍA CIVIL AMBIENTAL</t>
  </si>
  <si>
    <t xml:space="preserve">INGENIERÍA CIVIL ELECTRÓNICA </t>
  </si>
  <si>
    <t>INGENIERÍA CIVIL EN COMPUTACIÓN E INFORMÁTICA</t>
  </si>
  <si>
    <t>10</t>
  </si>
  <si>
    <t>INGENIERÍA COMERCIAL, MENCIÓN GESTIÓN ESTRATÉGICA</t>
  </si>
  <si>
    <t xml:space="preserve">INGENIERÍA EN BIOTECNOLOGÍA </t>
  </si>
  <si>
    <t>INGENIERÍA EN INFORMACIÓN Y CONTROL DE GESTIÓN</t>
  </si>
  <si>
    <t xml:space="preserve">ODONTOLOGÍA </t>
  </si>
  <si>
    <t>PEDAGOGÍA EN EDUCACIÓN BASICA CON MENCIÓN EN LENGUAJE Y CIENCIAS SOCIALES O MENCIÓN EN MATEMÁTICA Y CIENCIAS</t>
  </si>
  <si>
    <t>PEDAGOGÍA EN EDUCACIÓN DIFERENCIAL MENCIÓN EN DIFICULTADES DE APRENDIZAJE</t>
  </si>
  <si>
    <t>PEDAGOGÍA EN EDUCACIÓN FÍSICA PARA PRE-ESCOLAR, BÁSICA Y MEDIA</t>
  </si>
  <si>
    <t>PEDAGOGÍA EN INGLÉS, PARA ENSEÑANZA PRE-ESCOLAR, BÁSICA Y MEDIA</t>
  </si>
  <si>
    <t>PEDAGOGÍA EN MATEMÁTICA Y FÍSICA</t>
  </si>
  <si>
    <t>TRADUCCIÓN INGLÉS CASTELLANO INGLÉS MENCIÓN FRANCÉS</t>
  </si>
  <si>
    <t>ADMINISTRACIÓN DE EMPRESAS DE TURISMO, LICENCIATURA EN TURISMO</t>
  </si>
  <si>
    <t xml:space="preserve">ADMINISTRACIÓN PÚBLICA, LICENCIATURA EN ADMINISTRACIÓN PÚBLICA Y CIENCIAS POLÍTICAS </t>
  </si>
  <si>
    <t xml:space="preserve">AGRONOMÍA, LICENCIATURA EN AGRONOMÍA </t>
  </si>
  <si>
    <t xml:space="preserve">ANTROPOLOGÍA, LICENCIATURA EN ANTROPOLOGÍA </t>
  </si>
  <si>
    <t xml:space="preserve">ARQUEOLOGÍA, LICENCIATURA EN ARQUEOLOGÍA </t>
  </si>
  <si>
    <t xml:space="preserve">ARQUITECTURA, LICENCIATURA EN ARQUITECTURA </t>
  </si>
  <si>
    <t>ARTES MUSICALES Y SONORAS, LICENCIATURA EN ARTES MUSICALES Y SONORAS</t>
  </si>
  <si>
    <t>AUDITORÍA, LICENCIATURA EN CONTROL DE GESTIÓN</t>
  </si>
  <si>
    <t>BIOLOGÍA MARINA, LICENCIATURA EN BIOLOGÍA MARINA</t>
  </si>
  <si>
    <t>BIOLOGÍA, LICENCIATURA EN CIENCIAS BIOLÓGICAS</t>
  </si>
  <si>
    <t xml:space="preserve">BIOQUÍMICA, LICENCIATURA EN BIOQUÍMICA </t>
  </si>
  <si>
    <t>CREACIÓN AUDIOVISUAL, LICENCIATURA EN CREACIÓN AUDIOVISUAL</t>
  </si>
  <si>
    <t xml:space="preserve">DERECHO, LICENCIATURA EN CIENCIAS JURÍDICAS Y SOCIALES </t>
  </si>
  <si>
    <t>DERECHO, LICENCIATURA EN CIENCIAS JURÍDICAS Y SOCIALES</t>
  </si>
  <si>
    <t xml:space="preserve">DISEÑO, LICENCIATURA EN DISEÑO </t>
  </si>
  <si>
    <t xml:space="preserve">ENFERMERÍA, LICENCIATURA EN ENFERMERÍA </t>
  </si>
  <si>
    <t>FONOAUDIOLOGÍA, LICENCIATURA EN FONOAUDIOLOGÍA</t>
  </si>
  <si>
    <t xml:space="preserve">GEOGRAFÍA, LICENCIATURA EN GEOGRAFÍA </t>
  </si>
  <si>
    <t xml:space="preserve">GEOLOGÍA, LICENCIATURA EN GEOLOGÍA </t>
  </si>
  <si>
    <t>INGENIERÍA AMBIENTAL, LICENCIATURA EN CIENCIAS AMBIENTALES</t>
  </si>
  <si>
    <t>INGENIERÍA CIVIL ACÚSTICA, LICENCIATURA EN CIENCIAS DE LA INGENIERÍA</t>
  </si>
  <si>
    <t>MIRAFLORES -</t>
  </si>
  <si>
    <t>INGENIERÍA CIVIL ELECTRÓNICA, LICENCIATURA EN CIENCIAS DE LA INGENIERÍA</t>
  </si>
  <si>
    <t>INGENIERÍA CIVIL EN INFORMÁTICA, LICENCIATURA EN CIENCIAS DE LA INGENIERÍA</t>
  </si>
  <si>
    <t xml:space="preserve">INGENIERÍA CIVIL INDUSTRIAL, LICENCIATURA EN CIENCIAS DE LA INGENIERÍA </t>
  </si>
  <si>
    <t xml:space="preserve">INGENIERÍA CIVIL MECÁNICA, LICENCIATURA EN CIENCIAS DE LA INGENIERÍA </t>
  </si>
  <si>
    <t>INGENIERÍA COMERCIAL, LICENCIATURA EN CIENCIAS DE LA ADMINISTRACIÓN DE EMPRESAS</t>
  </si>
  <si>
    <t>INGENIERÍA EN ALIMENTOS, LICENCIATURA EN CIENCIAS DE LOS ALIMENTOS</t>
  </si>
  <si>
    <t>INGENIERÍA EN CONSERVACIÓN DE RECURSOS NATURALES - INGENIERÍA FORESTAL, LICENCIATURA EN CIENCIAS FORESTALES O LICENCIATURA EN CONSERVACIÓN DE RECURSOS NATURALES</t>
  </si>
  <si>
    <t>INGENIERÍA EN CONSTRUCCIÓN, LICENCIATURA EN CIENCIAS DE LA CONSTRUCCIÓN</t>
  </si>
  <si>
    <t xml:space="preserve">INGENIERÍA EN INFORMACIÓN Y CONTROL DE GESTIÓN, LICENCIATURA EN CIENCIAS DE LA INFORMACIÓN Y CONTROL DE GESTIÓN </t>
  </si>
  <si>
    <t xml:space="preserve">INGENIERÍA NAVAL, LICENCIATURA EN CIENCIAS DE LA INGENIERÍA </t>
  </si>
  <si>
    <t xml:space="preserve">INGENIERÍA PLAN COMÚN </t>
  </si>
  <si>
    <t xml:space="preserve">KINESIOLOGÍA, LICENCIATURA EN KINESIOLOGÍA </t>
  </si>
  <si>
    <t xml:space="preserve">LICENCIATURA EN ARTES VISUALES </t>
  </si>
  <si>
    <t xml:space="preserve">LICENCIATURA EN CIENCIAS CON MENCIÓN  </t>
  </si>
  <si>
    <t xml:space="preserve">MEDICINA VETERINARIA, LICENCIATURA EN MEDICINA VETERINARIA </t>
  </si>
  <si>
    <t xml:space="preserve">MEDICINA: CAMPO CLÍNICO OSORNO, LICENCIATURA EN MEDICINA </t>
  </si>
  <si>
    <t>MEDICINA: CAMPO CLÍNICO VALDIVIA, LICENCIATURA EN MEDICINA</t>
  </si>
  <si>
    <t>OBSTETRICIA Y PUERICULTURA, LICENCIATURA EN OBSTETRICIA Y PUERICULTURA</t>
  </si>
  <si>
    <t xml:space="preserve">ODONTOLOGÍA, LICENCIATURA EN CIENCIAS ODONTOLÓGICAS </t>
  </si>
  <si>
    <t xml:space="preserve">PEDAGOGÍA EN COMUNICACIÓN EN LENGUA INGLESA, LICENCIATURA EN EDUCACIÓN </t>
  </si>
  <si>
    <t>PEDAGOGÍA EN EDUCACIÓN BÁSICA CON MENCIONES, LICENCIATURA EN EDUCACIÓN</t>
  </si>
  <si>
    <t xml:space="preserve">PEDAGOGÍA EN EDUCACIÓN DIFERENCIAL CON MENCIÓN, LICENCIATURA EN EDUCACIÓN </t>
  </si>
  <si>
    <t xml:space="preserve">PEDAGOGÍA EN EDUCACIÓN FÍSICA, DEPORTES Y RECREACIÓN, LICENCIATURA EN EDUCACIÓN  </t>
  </si>
  <si>
    <t>PEDAGOGÍA EN EDUCACIÓN PARVULARIA, LICENCIATURA EN EDUCACIÓN</t>
  </si>
  <si>
    <t>PEDAGOGÍA EN HISTORIA Y CIENCIAS SOCIALES, LICENCIATURA EN EDUCACIÓN</t>
  </si>
  <si>
    <t xml:space="preserve">PEDAGOGÍA EN LENGUAJE Y COMUNICACIÓN, LICENCIATURA EN EDUCACIÓN </t>
  </si>
  <si>
    <t xml:space="preserve">PEDAGOGÍA EN MATEMÁTICAS, LICENCIATURA EN EDUCACIÓN </t>
  </si>
  <si>
    <t xml:space="preserve">PERIODISMO, LICENCIATURA EN COMUNICACIÓN SOCIAL </t>
  </si>
  <si>
    <t xml:space="preserve">PSICOLOGÍA, LICENCIATURA EN PSICOLOGÍA </t>
  </si>
  <si>
    <t>QUÍMICA Y FARMACIA, LICENCIATURA EN CIENCIAS FARMACÉUTICAS</t>
  </si>
  <si>
    <t xml:space="preserve">QUÍMICA, LICENCIATURA EN CIENCIAS QUÍMICAS </t>
  </si>
  <si>
    <t>TECNOLOGÍA MÉDICA, LICENCIATURA EN TECNOLOGÍA MÉDICA</t>
  </si>
  <si>
    <t>TERAPIA OCUPACIONAL, LICENCIATURA EN TERAPIA OCUPACIONAL</t>
  </si>
  <si>
    <t xml:space="preserve">TRABAJO SOCIAL, LICENCIATURA EN TRABAJO SOCIAL </t>
  </si>
  <si>
    <t xml:space="preserve">ADMINISTRACIÓN PÚBLICA </t>
  </si>
  <si>
    <t>CAMPUS PROVIDENCIA</t>
  </si>
  <si>
    <t>UNIVERSIDAD AUTÓNOMA DE CHILE</t>
  </si>
  <si>
    <t>TALCA</t>
  </si>
  <si>
    <t>TEMUCO</t>
  </si>
  <si>
    <t xml:space="preserve">FONOAUDIOLOGÍA </t>
  </si>
  <si>
    <t xml:space="preserve">INGENIERÍA EN ADMINISTRACIÓN </t>
  </si>
  <si>
    <t>INGENIERÍA EN CONTROL DE GESTIÓN</t>
  </si>
  <si>
    <t xml:space="preserve">KINESIOLOGÍA </t>
  </si>
  <si>
    <t>LICENCIATURA EN ARTES VISUALES</t>
  </si>
  <si>
    <t xml:space="preserve">NUTRICIÓN Y DIETÉTICA </t>
  </si>
  <si>
    <t>OBSTETRICIA Y PUERICULTURA</t>
  </si>
  <si>
    <t>PEDAGOGÍA EN EDUCACIÓN BÁSICA</t>
  </si>
  <si>
    <t>PEDAGOGÍA EN EDUCACIÓN DIFERENCIAL*</t>
  </si>
  <si>
    <t xml:space="preserve">PEDAGOGÍA EN EDUCACIÓN FÍSICA* </t>
  </si>
  <si>
    <t>PEDAGOGÍA EN EDUCACIÓN FÍSICA*</t>
  </si>
  <si>
    <t>PEDAGOGÍA EN EDUCACIÓN PARVULARIA*</t>
  </si>
  <si>
    <t>PEDAGOGÍA EN HISTORIA, GEOGRAFÍA Y CIENCIAS SOCIALES*</t>
  </si>
  <si>
    <t>PEDAGOGÍA EN LENGUA CASTELLANA Y COMUNICACIÓN*</t>
  </si>
  <si>
    <t xml:space="preserve">PSICOLOGÍA </t>
  </si>
  <si>
    <t xml:space="preserve">PSICOPEDAGOGÍA </t>
  </si>
  <si>
    <t>PUBLICIDAD Y COMUNICACIÓN INTEGRAL</t>
  </si>
  <si>
    <t xml:space="preserve">TERAPIA OCUPACIONAL </t>
  </si>
  <si>
    <t>ENTRENADOR  EN  ACTIVIDAD  FÍSICA  Y  DEPORTE/ LICENCIATURA EN CIENCIAS DE LA ACTIVIDAD FÍSICA Y EL DEPORTE</t>
  </si>
  <si>
    <t>INGENIERÍA CIVIL EN MEDIO AMBIENTE Y SUSTENTABILIDAD</t>
  </si>
  <si>
    <t xml:space="preserve">INGENIERÍA EN MECATRÓNICA </t>
  </si>
  <si>
    <t>INGENIERÍA EN REALIDAD VIRTUAL Y DISEÑO DE JUEGOS DIGITALES</t>
  </si>
  <si>
    <t>PEDAGOGÍA EN EDUCACIÓN DIFERENCIAL CON MENCIÓN</t>
  </si>
  <si>
    <t>PEDAGOGÍA EN EDUCACIÓN FÍSICA, DEPORTE Y RECREACIÓN PARA ENSEÑANZA BÁSICA Y MEDIA</t>
  </si>
  <si>
    <t xml:space="preserve">ARQUITECTURA </t>
  </si>
  <si>
    <t>UNIVERSIDAD CATÓLICA DE LA SANTÍSIMA CONCEPCIÓN</t>
  </si>
  <si>
    <t>BACHILLERATO EN CIENCIAS Y HUMANIDADES</t>
  </si>
  <si>
    <t>DIRECCIÓN AUDIOVISUAL Y MULTIMEDIA</t>
  </si>
  <si>
    <t>EDUCACIÓN DE PÁRVULOS</t>
  </si>
  <si>
    <t>INGENIERÍA CIVIL GEOLÓGICA</t>
  </si>
  <si>
    <t>LICENCIATURA EN CIENCIAS RELIGIOSAS Y ESTUDIOS TEOLÓGICOS</t>
  </si>
  <si>
    <t>PEDAGOGÍA EN EDUCACIÓN DIFERENCIAL</t>
  </si>
  <si>
    <t>PEDAGOGÍA EN EDUCACIÓN MEDIA EN BIOLOGÍA Y CIENCIAS NATURALES</t>
  </si>
  <si>
    <t>PEDAGOGÍA EN EDUCACIÓN MEDIA EN INGLÉS</t>
  </si>
  <si>
    <t>PEDAGOGÍA EN EDUCACIÓN MEDIA EN LENGUAJE Y COMUNICACIÓN</t>
  </si>
  <si>
    <t>QUÍMICA AMBIENTAL</t>
  </si>
  <si>
    <t xml:space="preserve">BACHILLER  EN  CIENCIAS  Y  HUMANIDADES </t>
  </si>
  <si>
    <t>INGENIERÍA CIVIL EN OBRAS CIVILES</t>
  </si>
  <si>
    <t>INGENIERÍA ELÉCTRICA</t>
  </si>
  <si>
    <t>INGENIERÍA EN RECURSOS NATURALES RENOVABLES</t>
  </si>
  <si>
    <t xml:space="preserve">OFICIOS CREATIVOS </t>
  </si>
  <si>
    <t>PEDAGOGÍA EN EDUCACIÓN DIFERENCIAL CON ESP. EN  N.E.E.T. Y DISCAPACIDAD INTELECTUAL</t>
  </si>
  <si>
    <t xml:space="preserve">PEDAGOGÍA EN INGLES </t>
  </si>
  <si>
    <t>PEDAGOGÍA EN LENGUA Y CULTURA MAPUCHE</t>
  </si>
  <si>
    <t>PEDAGOGÍA MEDIA EN MATEMÁTICA</t>
  </si>
  <si>
    <t>TRADUCCIÓN INGLES - ESPAÑOL</t>
  </si>
  <si>
    <t>CURICÓ</t>
  </si>
  <si>
    <t>CURICÓ (LOS NICHES)</t>
  </si>
  <si>
    <t>BACHILLERATO EN CIENCIAS BIOMÉDICAS</t>
  </si>
  <si>
    <t>BIOINGENIERÍA MÉDICA</t>
  </si>
  <si>
    <t xml:space="preserve">CONSTRUCCIÓN CIVIL </t>
  </si>
  <si>
    <t>INGENIERÍA DE EJECUCIÓN EN ADMINISTRACIÓN DE EMPRESAS </t>
  </si>
  <si>
    <t xml:space="preserve">INGENIERÍA DE EJECUCIÓN EN COMPUTACIÓN E INFORMÁTICA </t>
  </si>
  <si>
    <t xml:space="preserve">INGENIERÍA DE EJECUCIÓN INDUSTRIAL </t>
  </si>
  <si>
    <t xml:space="preserve">INGENIERÍA EJECUCIÓN EN GEOMENSURA </t>
  </si>
  <si>
    <t xml:space="preserve">INGENIERÍA EN AUTOMATIZACIÓN Y CONTROL </t>
  </si>
  <si>
    <t>INGENIERÍA EN ESTADÍSTICA</t>
  </si>
  <si>
    <t>INGENIERÍA MATEMÁTICA</t>
  </si>
  <si>
    <t>PED. EDUCACIÓN GENERAL BÁSICA: M/LENGUAJE; MATEM. CS.NAT. Y CS.SOC.</t>
  </si>
  <si>
    <t>PEDAGOGÍA EN CIENCIAS. M/ BIOLOGÍA, QUÍMICA O FÍSICA </t>
  </si>
  <si>
    <t>PEDAGOGÍA EN EDUCACIÓN ESPECIAL CON MENCIÓN </t>
  </si>
  <si>
    <t>PEDAGOGÍA EN EDUCACIÓN ESPECIAL CON MENCIÓN</t>
  </si>
  <si>
    <t>PEDAGOGÍA EN EDUCACIÓN PARVULARIA CON MENCIÓN </t>
  </si>
  <si>
    <t>PEDAGOGÍA EN HISTORIA, GEOGRAFÍA Y CIENCIAS SOCIALES </t>
  </si>
  <si>
    <t>PEDAGOGÍA EN LENGUA CASTELLANA Y COMUNICACIÓN </t>
  </si>
  <si>
    <t>PEDAGOGÍA EN MATEMÁTICA Y COMPUTACIÓN </t>
  </si>
  <si>
    <t>PEDAGOGÍA EN RELIGIÓN Y FILOSOFÍA </t>
  </si>
  <si>
    <t xml:space="preserve">SOCIOLOGÍA </t>
  </si>
  <si>
    <t>TECNOLOGÍA MÉDICA CON MENCIÓN EN: IMAGENOLOGÍA U OFTALMOLOGÍA</t>
  </si>
  <si>
    <t xml:space="preserve">ANALISTA QUÍMICO </t>
  </si>
  <si>
    <t xml:space="preserve">BIOLOGÍA MARINA </t>
  </si>
  <si>
    <t>CONTADOR AUDITOR - CONTADOR PÚBLICO</t>
  </si>
  <si>
    <t xml:space="preserve">GEOLOGÍA </t>
  </si>
  <si>
    <t xml:space="preserve">INGENIERÍA CIVIL </t>
  </si>
  <si>
    <t xml:space="preserve">INGENIERÍA CIVIL AMBIENTAL </t>
  </si>
  <si>
    <t xml:space="preserve">INGENIERÍA CIVIL DE MINAS </t>
  </si>
  <si>
    <t>INGENIERÍA CIVIL EN CONSTRUCCIÓN</t>
  </si>
  <si>
    <t xml:space="preserve">INGENIERÍA CIVIL EN ENERGÍA </t>
  </si>
  <si>
    <t xml:space="preserve">INGENIERÍA CIVIL METALÚRGICA </t>
  </si>
  <si>
    <t xml:space="preserve">INGENIERÍA CIVIL PLAN COMÚN, CONDUCENTE A: </t>
  </si>
  <si>
    <t xml:space="preserve">INGENIERÍA CIVIL QUÍMICA </t>
  </si>
  <si>
    <t xml:space="preserve">INGENIERÍA EN ACUICULTURA </t>
  </si>
  <si>
    <t xml:space="preserve">INGENIERÍA EN METALURGIA </t>
  </si>
  <si>
    <t>INGENIERÍA EN PREVENCIÓN DE RIESGOS Y MEDIOAMBIENTE</t>
  </si>
  <si>
    <t>INGENIERÍA EN TECNOLOGÍAS DE INFORMACIÓN</t>
  </si>
  <si>
    <t>LICENCIATURA EN FÍSICA CON MENCIÓN EN ASTRONOMÍA</t>
  </si>
  <si>
    <t xml:space="preserve">LICENCIATURA EN MATEMÁTICA </t>
  </si>
  <si>
    <t xml:space="preserve">MEDICINA </t>
  </si>
  <si>
    <t xml:space="preserve">PEDAGOGÍA EN EDUCACIÓN BÁSICA CON ESPECIALIZACIÓN </t>
  </si>
  <si>
    <t>PEDAGOGÍA EN EDUCACIÓN DIFERENCIAL CON MENCIÓN EN DESARROLLO EMOCIONAL Y COGNITIVO</t>
  </si>
  <si>
    <t>PEDAGOGÍA EN EDUCACIÓN PARVULARIA CON MENCIÓN EN DESARROLLO EMOCIONAL Y COGNITIVO</t>
  </si>
  <si>
    <t>PEDAGOGÍA EN FILOSOFÍA Y RELIGIÓN</t>
  </si>
  <si>
    <t>PEDAGOGÍA EN MATEMÁTICA EN EDUCACIÓN MEDIA</t>
  </si>
  <si>
    <t xml:space="preserve">PERIODISMO </t>
  </si>
  <si>
    <t xml:space="preserve">QUÍMICA INDUSTRIAL </t>
  </si>
  <si>
    <t xml:space="preserve">QUÍMICA Y FARMACIA </t>
  </si>
  <si>
    <t>CASA CENTRAL</t>
  </si>
  <si>
    <t>CAMPUS LO CAÑAS</t>
  </si>
  <si>
    <t xml:space="preserve">PEDAGOGÍA EN CASTELLANO </t>
  </si>
  <si>
    <t>PEDAGOGÍA EN EDUCACIÓN ARTÍSTICA MENCIÓN ARTES MUSICALES O ARTES VISUALES</t>
  </si>
  <si>
    <t>CASONA SAN ISIDRO</t>
  </si>
  <si>
    <t>PEDAGOGÍA EN HISTORIA Y GEOGRAFÍA</t>
  </si>
  <si>
    <t>LA SERENA</t>
  </si>
  <si>
    <t>ARQUITECTURA DEL PAISAJE</t>
  </si>
  <si>
    <t xml:space="preserve">PEDAGOGÍA EN EDUCACIÓN DIFERENCIAL </t>
  </si>
  <si>
    <t xml:space="preserve">PEDAGOGÍA EN EDUCACIÓN FÍSICA  </t>
  </si>
  <si>
    <t xml:space="preserve">PEDAGOGÍA EN EDUCACIÓN GENERAL BÁSICA </t>
  </si>
  <si>
    <t xml:space="preserve">PEDAGOGÍA EN LENGUAJE Y COMUNICACIÓN </t>
  </si>
  <si>
    <t xml:space="preserve">PEDAGOGÍA EN MATEMÁTICA Y ESTADÍSTICA </t>
  </si>
  <si>
    <t>ANTOFAGASTA</t>
  </si>
  <si>
    <t>ARTES ESCÉNICAS</t>
  </si>
  <si>
    <t>BACHILLERATO EN CIENCIAS SOCIALES Y ARTES</t>
  </si>
  <si>
    <t>DISEÑO GRÁFICO, MENCIÓN DISEÑO ESTRATÉGICO</t>
  </si>
  <si>
    <t xml:space="preserve">INGENIERÍA CIVIL ELÉCTRICA </t>
  </si>
  <si>
    <t>INGENIERÍA CIVIL EN GEOMENSURA Y GEOMÁTICA</t>
  </si>
  <si>
    <t xml:space="preserve">INGENIERÍA CIVIL EN MINAS  </t>
  </si>
  <si>
    <t xml:space="preserve">INGENIERÍA CIVIL EN PROCESOS DE MINERALES </t>
  </si>
  <si>
    <t xml:space="preserve">INGENIERÍA CIVIL MECÁNICA  </t>
  </si>
  <si>
    <t xml:space="preserve">INGENIERÍA COMERCIAL, MENCIÓN NEGOCIOS MINEROS  </t>
  </si>
  <si>
    <t>LICENCIATURA EN CIENCIAS, MENCIÓN FÍSICA Y ASTROFÍSICA</t>
  </si>
  <si>
    <t xml:space="preserve">MÚSICA </t>
  </si>
  <si>
    <t xml:space="preserve">ODONTOLOGÍA  </t>
  </si>
  <si>
    <t xml:space="preserve">PEDAGOGÍA EN BIOLOGÍA Y CIENCIAS NATURALES </t>
  </si>
  <si>
    <t xml:space="preserve">PEDAGOGÍA EN EDUCACIÓN  BÁSICA, MENCIÓN  EN  LENGUAJE  Y  COMUNICACIÓN  Y MATEMÁTICA </t>
  </si>
  <si>
    <t xml:space="preserve">PEDAGOGÍA EN EDUCACIÓN PARVULARIA, MENCIÓN NECESIDADES EDUCATIVAS ESPECIALES   </t>
  </si>
  <si>
    <t xml:space="preserve">PEDAGOGÍA EN LENGUAJE Y COMUNICACIÓN  </t>
  </si>
  <si>
    <t>TECNOLOGÍA MÉDICA EN IMAGENOLOGÍA Y FÍSICA MÉDICA</t>
  </si>
  <si>
    <t>TECNOLOGÍA MÉDICA EN LABORATORIO CLÍNICO, HEMATOLOGÍA Y MEDICINA TRANSFUSIONAL</t>
  </si>
  <si>
    <t xml:space="preserve">TERAPIA OCUPACIONAL  </t>
  </si>
  <si>
    <t>COPIAPÓ</t>
  </si>
  <si>
    <t>INGENIERÍA CIVIL EN METALURGIA</t>
  </si>
  <si>
    <t>LICENCIATURA EN CIENCIAS MENCIONES ASTRONOMÍA Y FÍSICA, MEDIO AMBIENTE Y RECURSOS NATURALES O PALEONTOLOGÍA</t>
  </si>
  <si>
    <t>LICENCIATURA EN EDUCACIÓN Y PEDAGOGÍA EN EDUCACIÓN FÍSICA</t>
  </si>
  <si>
    <t>LICENCIATURA EN EDUCACIÓN Y PEDAGOGÍA EN EDUCACIÓN GENERAL BÁSICA</t>
  </si>
  <si>
    <t>LICENCIATURA EN EDUCACIÓN Y PEDAGOGÍA EN EDUCACIÓN PARVULARIA</t>
  </si>
  <si>
    <t>LICENCIATURA EN EDUCACIÓN Y PEDAGOGÍA EN INGLÉS</t>
  </si>
  <si>
    <t>LICENCIATURA EN TRADUCTOLOGÍA Y TRADUCTOR E INTÉRPRETE INGLÉS - ESPAÑOL</t>
  </si>
  <si>
    <t xml:space="preserve">PEDAGOGÍA EN MATEMÁTICAS </t>
  </si>
  <si>
    <t>COYHAIQUE</t>
  </si>
  <si>
    <t>INGENIERÍA CIVIL EN ENERGÍAS RENOVABLES</t>
  </si>
  <si>
    <t>INGENIERÍA FORESTAL</t>
  </si>
  <si>
    <t>PSICOLOGIA</t>
  </si>
  <si>
    <t>ACTUACIÓN TEATRAL</t>
  </si>
  <si>
    <t>ANTROPOLOGÍA - ARQUEOLOGÍA</t>
  </si>
  <si>
    <t>BACHILLERATO, PROGRAMA ACADÉMICO DE</t>
  </si>
  <si>
    <t>BIOLOGÍA CON MENCIÓN EN MEDIO AMBIENTE</t>
  </si>
  <si>
    <t>CINE Y TELEVISIÓN</t>
  </si>
  <si>
    <t>DISEÑO TEATRAL</t>
  </si>
  <si>
    <t>ESTUDIOS INTERNACIONALES</t>
  </si>
  <si>
    <t>FILOSOFÍA, LICENCIATURA EN</t>
  </si>
  <si>
    <t>HISTORIA, LICENCIATURA EN</t>
  </si>
  <si>
    <t>INGENIERÍA AGRONÓMICA</t>
  </si>
  <si>
    <t xml:space="preserve">INGENIERÍA EN ALIMENTOS </t>
  </si>
  <si>
    <t>INGENIERÍA EN BIOTECNOLOGÍA MOLECULAR</t>
  </si>
  <si>
    <t>INGENIERÍA EN RECURSOS HÍDRICOS</t>
  </si>
  <si>
    <t>INGENIERÍA EN SONIDO</t>
  </si>
  <si>
    <t xml:space="preserve">INGENIERÍA FORESTAL </t>
  </si>
  <si>
    <t>INGENIERÍA Y CIENCIAS - PLAN COMÚN</t>
  </si>
  <si>
    <t>LIC. EN CIENCIAS CON MENCIÓN EN BIOLOGÍA</t>
  </si>
  <si>
    <t>LIC. EN CIENCIAS CON MENCIÓN EN FÍSICA</t>
  </si>
  <si>
    <t>LIC. EN CIENCIAS CON MENCIÓN EN MATEMÁTICAS</t>
  </si>
  <si>
    <t>LIC. EN CIENCIAS CON MENCIÓN EN QUÍMICA</t>
  </si>
  <si>
    <t>LICENCIADO/A EN ARTES CON MENCIÓN EN COMPOSICIÓN</t>
  </si>
  <si>
    <t>LINGÜÍSTICA Y LITERATURA INGLESAS, LICENCIATURA EN</t>
  </si>
  <si>
    <t>LINGÜÍSTICA Y LITERATURA, LICENCIATURA EN</t>
  </si>
  <si>
    <t>PEDAGOGÍA EN EDUCACIÓN MEDIA EN BIOLOGÍA Y QUÍMICA</t>
  </si>
  <si>
    <t>PEDAGOGÍA EN EDUCACIÓN MEDIA EN MATEMÁTICA Y FÍSICA</t>
  </si>
  <si>
    <t xml:space="preserve">TEORÍA DE LA MÚSICA </t>
  </si>
  <si>
    <t>TEORÍA E HISTORIA DEL ARTE, LIC. EN ARTES CON MENCIÓN EN</t>
  </si>
  <si>
    <t>ADMINISTRACIÓN PÚBLICA Y CIENCIA POLÍTICA</t>
  </si>
  <si>
    <t xml:space="preserve">AGRONOMÍA </t>
  </si>
  <si>
    <t>ARTES VISUALES</t>
  </si>
  <si>
    <t>AUDITORÍA</t>
  </si>
  <si>
    <t xml:space="preserve">AUDITORÍA - DIURNA </t>
  </si>
  <si>
    <t>LOS ÁNGELES</t>
  </si>
  <si>
    <t>BACHILLERATO EN CIENCIAS E INNOVACIÓN</t>
  </si>
  <si>
    <t>BACHILLERATO EN HUMANIDADES</t>
  </si>
  <si>
    <t>BIOINGENIERÍA</t>
  </si>
  <si>
    <t>CIENCIAS FÍSICAS</t>
  </si>
  <si>
    <t>EDUCACIÓN BÁSICA</t>
  </si>
  <si>
    <t xml:space="preserve">EDUCACIÓN BÁSICA </t>
  </si>
  <si>
    <t xml:space="preserve">EDUCACIÓN DIFERENCIAL </t>
  </si>
  <si>
    <t>GEOFISICA</t>
  </si>
  <si>
    <t xml:space="preserve">INGENIERÍA AMBIENTAL </t>
  </si>
  <si>
    <t>INGENIERÍA CIVIL AEROESPACIAL</t>
  </si>
  <si>
    <t xml:space="preserve">INGENIERÍA CIVIL AGRÍCOLA </t>
  </si>
  <si>
    <t>INGENIERÍA CIVIL BIOMÉDICAS</t>
  </si>
  <si>
    <t>INGENIERÍA CIVIL MATEMÁTICA</t>
  </si>
  <si>
    <t>INGENIERÍA CIVIL MECÁNICA</t>
  </si>
  <si>
    <t>INGENIERÍA CIVIL, PRIMER AÑO COMÚN</t>
  </si>
  <si>
    <t>INGENIERÍA EN BIOTECNOLOGÍA MARINA Y ACUICULTURA</t>
  </si>
  <si>
    <t xml:space="preserve">INGENIERÍA EN BIOTECNOLOGÍA VEGETAL </t>
  </si>
  <si>
    <t>INGENIERÍA EN BIOTECNOLOGÍA VEGETAL</t>
  </si>
  <si>
    <t>INGENIERÍA EN CONSERVACIÓN DE RECURSOS NATURALES</t>
  </si>
  <si>
    <t>INGENIERÍA ESTADÍSTICA</t>
  </si>
  <si>
    <t xml:space="preserve">INGENIERÍA GEOMÁTICA </t>
  </si>
  <si>
    <t>LICENCIATURA EN MATEMÁTICA</t>
  </si>
  <si>
    <t>LICENCIATURA EN QUÍMICA - QUÍMICO</t>
  </si>
  <si>
    <t xml:space="preserve">MEDICINA VETERINARIA </t>
  </si>
  <si>
    <t>PEDAGOGÍA EN CIENCIAS NATURALES Y BIOLOGÍA</t>
  </si>
  <si>
    <t>PEDAGOGÍA 
EN  CIENCIAS  NATURALES 
Y FÍSICA</t>
  </si>
  <si>
    <t xml:space="preserve">PEDAGOGÍA EN CS. NATURALES Y BIOLOGÍA </t>
  </si>
  <si>
    <t>PEDAGOGÍA EN CS. NATURALES Y QUÍMICA</t>
  </si>
  <si>
    <t>PEDAGOGÍA EN EDUCACIÓN MUSICAL</t>
  </si>
  <si>
    <t>PEDAGOGÍA EN ESPAÑOL</t>
  </si>
  <si>
    <t xml:space="preserve">PEDAGOGÍA EN ESPAÑOL </t>
  </si>
  <si>
    <t>PEDAGOGÍA EN INGLES</t>
  </si>
  <si>
    <t xml:space="preserve">PEDAGOGÍA EN MATEMÁTICA </t>
  </si>
  <si>
    <t>QUÍMICO ANALISTA</t>
  </si>
  <si>
    <t>TRADUCCIÓN/INTERPRETACIÓN  EN  IDIOMAS EXTRANJEROS</t>
  </si>
  <si>
    <t>BACHILLERATO EN CIENCIAS SOCIALES</t>
  </si>
  <si>
    <t>BIOTECNOLOGÍA</t>
  </si>
  <si>
    <t>INGENIERÍA CIVIL EN BIOTECNOLOGÍA</t>
  </si>
  <si>
    <t>INGENIERÍA CIVIL TELEMÁTICA</t>
  </si>
  <si>
    <t>INGENIERÍA INFORMÁTICA</t>
  </si>
  <si>
    <t>PEDAGOGÍA EN CIENCIAS MENCIÓN BIOLOGÍA, QUÍMICA O FÍSICA</t>
  </si>
  <si>
    <t>PEDAGOGÍA EN EDUCACIÓN FÍSICA, DEPORTES Y RECREACIÓN</t>
  </si>
  <si>
    <t>PEDAGOGÍA EN HISTORIA, GEOGRAFÍA Y EDUCACIÓN CÍVICA</t>
  </si>
  <si>
    <t>PEDAGOGÍA MATEMÁTICA</t>
  </si>
  <si>
    <t>PLAN COMÚN INGENIERÍA CIVIL</t>
  </si>
  <si>
    <t xml:space="preserve">INGENIERÍA DE MINAS </t>
  </si>
  <si>
    <t>INGENIERÍA EN BIOTECNOLOGÍA MENCIÓN EN ALIMENTOS O PROCESOS SUSTENTABLES</t>
  </si>
  <si>
    <t>INGENIERÍA MECÁNICA</t>
  </si>
  <si>
    <t>LICENCIATURA EN MÚSICA</t>
  </si>
  <si>
    <t>PEDAGOGÍA EN CASTELLANO Y FILOSOFÍA</t>
  </si>
  <si>
    <t>PEDAGOGÍA EN EDUCACIÓN GENERAL BÁSICA - LA SERENA</t>
  </si>
  <si>
    <t>PEDAGOGÍA  EN  EDUCACIÓN  GENERAL  BÁSICA  - OVALLE</t>
  </si>
  <si>
    <t>OVALLE</t>
  </si>
  <si>
    <t>PEDAGOGÍA EN MATEMÁTICAS Y FÍSICA</t>
  </si>
  <si>
    <t>TRADUCCIÓN INGLÉS - ESPAÑOL</t>
  </si>
  <si>
    <t>SANTIAGO CENTRO</t>
  </si>
  <si>
    <t>PROVIDENCIA</t>
  </si>
  <si>
    <t>MELIPILLA</t>
  </si>
  <si>
    <t>COMUNICACIÓN AUDIOVISUAL Y MULTIMEDIA</t>
  </si>
  <si>
    <t>LA FLORIDA</t>
  </si>
  <si>
    <t>MAIPÚ</t>
  </si>
  <si>
    <t>GASTRONOMÍA Y NEGOCIOS GASTRONÓMICOS</t>
  </si>
  <si>
    <t>LICENCIATURA EN CIENCIAS DE LA ACTIVIDAD FÍSICA</t>
  </si>
  <si>
    <t>TRADUCCIÓN E INTERPRETACIÓN EN INGLÉS</t>
  </si>
  <si>
    <t>ADMINISTRACIÓN DE SERVICIOS</t>
  </si>
  <si>
    <t>BACHILLERATO DE DERECHO</t>
  </si>
  <si>
    <t>BACHILLERATO DE ENFERMERÍA</t>
  </si>
  <si>
    <t>BACHILLERATO DE INGENIERÍA</t>
  </si>
  <si>
    <t>BACHILLERATO DE INGENIERÍA COMERCIAL</t>
  </si>
  <si>
    <t>BACHILLERATO DE MEDICINA</t>
  </si>
  <si>
    <t>20</t>
  </si>
  <si>
    <t>BACHILLERATO DE OBSTETRICIA Y PUERICULTURA</t>
  </si>
  <si>
    <t>BACHILLERATO DE ODONTOLOGÍA</t>
  </si>
  <si>
    <t>15</t>
  </si>
  <si>
    <t>BACHILLERATO DE PSICOLOGÍA</t>
  </si>
  <si>
    <t>DERECHO E HISTORIA</t>
  </si>
  <si>
    <t>DERECHO Y FILOSOFÍA</t>
  </si>
  <si>
    <t>EDUCACIÓN DE PÁRVULOS CON MENCIONES</t>
  </si>
  <si>
    <t>LITERATURA</t>
  </si>
  <si>
    <t>MARKETING Y PUBLICIDAD</t>
  </si>
  <si>
    <t xml:space="preserve">PEDAGOGÍA  BÁSICA  BILINGÜE  INGLÉS/ESPAÑOL </t>
  </si>
  <si>
    <t>PEDAGOGÍA BÁSICA CON MENCIONES</t>
  </si>
  <si>
    <t>PERIODISMO Y COMUNICACIÓN ESTRATÉGICA</t>
  </si>
  <si>
    <t>PUERTO MONTT</t>
  </si>
  <si>
    <t>OSORNO</t>
  </si>
  <si>
    <t>DERECHO EDUCACIÓN DIFERENCIAL CON</t>
  </si>
  <si>
    <t>ESPECIALIZACIÓN EN PROBLEMAS DE APRENDIZAJE</t>
  </si>
  <si>
    <t>CASTRO</t>
  </si>
  <si>
    <t>INGENIERÍA EN ACUICULTURA SOSTENIBLE</t>
  </si>
  <si>
    <t>INGENIERÍA EN ALIMENTOS</t>
  </si>
  <si>
    <t>PEDAGOGÍA EN EDUCACIÓN BÁSICA MENCIÓN LENGUAJE Y MATEMÁTICA</t>
  </si>
  <si>
    <t>PEDAGOGÍA EN EDUCACIÓN MEDIA EN MATEMÁTICA Y COMPUTACIÓN</t>
  </si>
  <si>
    <t>PEDAGOGÍA EN EDUCACIÓN MEDIA EN EDUCACIÓN FÍSICA</t>
  </si>
  <si>
    <t>PEDAGOGÍA EN EDUCACIÓN MEDIA EN HISTORIA Y GEOGRAFÍA</t>
  </si>
  <si>
    <t xml:space="preserve">PEDAGOGÍA EN EDUCACIÓN MEDIA EN INGLÉS </t>
  </si>
  <si>
    <t xml:space="preserve">PEDAGOGÍA EN EDUCACIÓN  MEDIA LENGUA  CASTELLANA  Y  COMUNICACIONES </t>
  </si>
  <si>
    <t>PUNTA ARENAS</t>
  </si>
  <si>
    <t>INGENIERÍA CIVIL, PLAN COMÚN </t>
  </si>
  <si>
    <t>INGENIERÍA, PLAN COMÚN</t>
  </si>
  <si>
    <t>PEDAGOGÍA EN CASTELLANO Y COMUNICACIÓN, PARA ENSEÑANZA MEDIA</t>
  </si>
  <si>
    <t>PEDAGOGÍA EN EDUCACIÓN FÍSICA, PARA ENSEÑANZA BÁSICA Y MEDIA</t>
  </si>
  <si>
    <t>PEDAGOGÍA EN HISTORIA Y CIENCIAS SOCIALES, PARA ENSEÑANZA MEDIA </t>
  </si>
  <si>
    <t>PEDAGOGÍA EN INGLES, PARA ENSEÑANZA BÁSICA Y MEDIA</t>
  </si>
  <si>
    <t>PEDAGOGÍA EN MATEMÁTICA, PARA ENSEÑANZA MEDIA</t>
  </si>
  <si>
    <t>PEDAGOGÍA EN MÚSICA PARA EDUCACIÓN INICIAL, BÁSICA Y MEDIA</t>
  </si>
  <si>
    <t>PSICOLOGÍA </t>
  </si>
  <si>
    <t>ADMINISTRACIÓN PÚBLICA, LICENCIATURA EN GOBIERNO Y ADMINISTRACIÓN PÚBLICA</t>
  </si>
  <si>
    <t>CAMPUS RANCAGUA</t>
  </si>
  <si>
    <t>CONTABILIDAD Y AUDITORÍA, LICENCIATURA EN CONTABILIDAD Y AUDITORÍA</t>
  </si>
  <si>
    <t>INGENIERÍA AGRONÓMICA, LICENCIATURA EN CIENCIAS AGROPECUARIAS</t>
  </si>
  <si>
    <t>CAMPUS COLCHAGUA</t>
  </si>
  <si>
    <t xml:space="preserve">INGENIERÍA CIVIL, CONDUCENTE A:- INGENIERÍA CIVIL ELÉCTRICA- INGENIERÍA CIVIL EN COMPUTACIÓN- INGENIERÍA CIVIL EN MODELAMIENTO MATEMÁTICO DE DATOS- INGENIERÍA CIVIL GEOLÓGICA- INGENIERÍA CIVIL INDUSTRIAL- INGENIERÍA CIVIL MECÁNICA </t>
  </si>
  <si>
    <t>INGENIERÍA COMERCIAL, LICENCIATURA EN CIENCIAS DE LA ADMINISTRACIÓN DE EMPRESAS O LICENCIATURA EN CIENCIAS ECONÓMICAS</t>
  </si>
  <si>
    <t>MEDICINA VETERINARIA, LICENCIATURA EN CIENCIAS VETERINARIAS</t>
  </si>
  <si>
    <t xml:space="preserve">MEDICINA, LICENCIATURA EN MEDICINA </t>
  </si>
  <si>
    <t>NUTRICIÓN Y DIETÉTICA, LICENCIATURA EN NUTRICIÓN Y DIETÉTICA</t>
  </si>
  <si>
    <t xml:space="preserve">PEDAGOGÍA EN CIENCIAS NATURALES CON MENCIÓN EN  BIOLOGÍA  Y  FÍSICA  O  MENCIÓN  EN  BIOLOGÍA  Y QUÍMICA O  MENCIÓN EN FÍSICA Y QUÍMICA, LICENCIATURA EN EDUCACIÓN </t>
  </si>
  <si>
    <t xml:space="preserve">PEDAGOGÍA  EN  EDUCACIÓN  BÁSICA  CON  MENCIÓN EN  LENGUAJE  Y  COMUNICACIÓN  Y  MATEMÁTICA, LICENCIATURA EN EDUCACIÓN </t>
  </si>
  <si>
    <t>PEDAGOGÍA EN EDUCACIÓN ESPECIAL CON MENCIÓN EN DISCAPACIDAD COGNITIVA O MENCIÓN DIFICULTADES  DEL  APRENDIZAJE,  LICENCIATURA  EN EDUCACIÓN</t>
  </si>
  <si>
    <t>PEDAGOGÍA  EN INGLÉS  PARA  ENSEÑANZA  BÁSICA  Y MEDIA, LICENCIATURA EN EDUCACIÓN</t>
  </si>
  <si>
    <t>PEDAGOGÍA EN MATEMÁTICA, LICENCIATURA EN EDUCACIÓN</t>
  </si>
  <si>
    <t>PEDAGOGÍA EN LENGUAJE Y COMUNICACIÓN, LICENCIATURA EN EDUCACIÓN</t>
  </si>
  <si>
    <t>TERAPIA OCUPACIONAL, LICENCIATURA EN OCUPACIÓN</t>
  </si>
  <si>
    <t>ADMINISTRACIÓN TURÍSTICA MULTILINGÜE C/MENCIÓN INGLES-FRANCÉS O INGLES-ALEMÁN. LICENCIADO EN TURISMO</t>
  </si>
  <si>
    <t>BIBLIOTECOLOGÍA, LICENCIATURA EN CIENCIAS DE LA DOCUMENTACIÓN</t>
  </si>
  <si>
    <t>DERECHO, LICENCIATURA EN CIENCIAS JURÍDICAS Y SOCIALES, BACHILLERATO EN CIENCIAS SOCIALES</t>
  </si>
  <si>
    <t>DIBUJANTE PROYECTISTA</t>
  </si>
  <si>
    <t>EDUCACIÓN PARVULARIA, LICENCIATURA EN EDUCACIÓN</t>
  </si>
  <si>
    <t>ENFERMERÍA, LICENCIATURA EN ENFERMERÍA</t>
  </si>
  <si>
    <t>GEOGRAFÍA, LICENCIATURA EN GEOGRAFÍA C/MENCIÓN EN GESTIÓN Y ORDENAMIENTO TERRITORIAL</t>
  </si>
  <si>
    <t>INGENIERÍA CIVIL AMBIENTAL, LICENCIATURA EN CIENCIAS DE LA INGENIERÍA VALPARAÍSO</t>
  </si>
  <si>
    <t>INGENIERÍA CIVIL INDUSTRIAL, LICENCIATURA EN CIENCIAS DE LA INGENIERÍA</t>
  </si>
  <si>
    <t>INGENIERÍA CIVIL INFORMÁTICA, LICENCIATURA EN CIENCIAS DE LA INGENIERÍA, BACHILLERATO EN INGENIERÍA</t>
  </si>
  <si>
    <t>INGENIERÍA COMERCIAL, LICENCIATURA EN CIENCIAS DE LA ADMINISTRACIÓN, BACHILLERATO EN ADMINISTRACIÓN</t>
  </si>
  <si>
    <t>INGENIERÍA EN INFORMÁTICA CON MENCIÓN EN GESTIÓN DE LA INFORMACIÓN, LICENCIATURA EN CIENCIAS DE LA INGENIERÍA</t>
  </si>
  <si>
    <t>SAN FELIPE</t>
  </si>
  <si>
    <t>KINESIOLOGÍA, LICENCIATURA EN KINESIOLOGÍA</t>
  </si>
  <si>
    <t xml:space="preserve">NUTRICIÓN Y DIETÉTICA, LICENCIATURA EN NUTRICIÓN </t>
  </si>
  <si>
    <t>PEDAGOGÍA EN ARTES VISUALES CON MENCIÓN EN PATRIMONIO LICENCIATURA EN EDUCACIÓN</t>
  </si>
  <si>
    <t>PEDAGOGÍA EN BIOLOGÍA Y CIENCIAS, LICENCIATURA EN EDUCACIÓN</t>
  </si>
  <si>
    <t>PEDAGOGÍA EN CASTELLANO, LICENCIATURA EN EDUCACIÓN</t>
  </si>
  <si>
    <t>PEDAGOGÍA EN EDUCACIÓN  MUSICAL, LICENCIATURA EN EDUCACIÓN</t>
  </si>
  <si>
    <t>PEDAGOGÍA EN EDUCACIÓN BÁSICA, CON MENCIÓN. LICENCIATURA EN EDUCACIÓN</t>
  </si>
  <si>
    <t>PEDAGOGÍA EN EDUCACIÓN DIFERENCIAL CON MENCIÓN, LICENCIATURA EN EDUCACIÓN</t>
  </si>
  <si>
    <t>PEDAGOGÍA EN EDUCACIÓN FÍSICA, LICENCIATURA EN EDUCACIÓN</t>
  </si>
  <si>
    <t>PEDAGOGÍA EN FILOSOFÍA, LICENCIATURA EN EDUCACIÓN</t>
  </si>
  <si>
    <t>PEDAGOGÍA EN FÍSICA CON MENCIÓN EN EDUCACIÓN ASTRONÓMICA. LICENCIATURA EN EDUCACIÓN</t>
  </si>
  <si>
    <t>PEDAGOGÍA EN HISTORIA Y GEOGRAFÍA,  LICENCIATURA EN EDUCACIÓN</t>
  </si>
  <si>
    <t>PEDAGOGÍA EN INGLÉS, LICENCIATURA EN EDUCACIÓN</t>
  </si>
  <si>
    <t xml:space="preserve">PEDAGOGÍA EN INGLÉS, LICENCIATURA EN EDUCACIÓN </t>
  </si>
  <si>
    <t>PEDAGOGÍA EN MATEMÁTICA,LICENCIATURA EN EDUCACIÓN</t>
  </si>
  <si>
    <t>PEDAGOGÍA EN QUÍMICA Y CIENCIAS, LICENCIATURA EN EDUCACIÓN</t>
  </si>
  <si>
    <t>PERIODISMO, LICENCIATURA EN COMUNICACIÓN SOCIAL</t>
  </si>
  <si>
    <t>PSICOLOGÍA. LICENCIATURA EN PSICOLOGÍA</t>
  </si>
  <si>
    <t>SOCIOLOGÍA, LICENCIATURA EN SOCIOLOGÍA</t>
  </si>
  <si>
    <t>TEATRO, LICENCIATURA EN ARTE ESCÉNICO TECNOLOGÍA EN DEPORTES Y RECREACIÓN,</t>
  </si>
  <si>
    <t xml:space="preserve">LICENCIATURA EN CIENCIAS DE LA ACTIVIDAD FÍSICA </t>
  </si>
  <si>
    <t>TERAPIA OCUPACIONAL, LICENCIATURA EN CIENCIAS DE LA OCUPACIÓN HUMANA</t>
  </si>
  <si>
    <t>TRADUCCIÓN E INTERPRETACIÓN INGLES-ESPAÑOL</t>
  </si>
  <si>
    <t>REGIÓN METROPOLITANA</t>
  </si>
  <si>
    <t>ANÁLISIS Y GESTIÓN DE PROCESOS PRODUCTIVOS</t>
  </si>
  <si>
    <t>ANALISTA EN COMPUTACIÓN CIENTÍFICA / LICENCIATURA EN CIENCIA DE LA COMPUTACIÓN</t>
  </si>
  <si>
    <t>ASTROFÍSICA CON MENCIÓN EN CIENCIA DE DATOS</t>
  </si>
  <si>
    <t xml:space="preserve">BIOQUÍMICA  </t>
  </si>
  <si>
    <t>DISEÑO EN COMUNICACIÓN VISUAL</t>
  </si>
  <si>
    <t>DISEÑO INDUSTRIAL</t>
  </si>
  <si>
    <t>GESTIÓN DE PERSONAS</t>
  </si>
  <si>
    <t>INGENIERÍA CIVIL BIOMÉDICA</t>
  </si>
  <si>
    <t>INGENIERÍA CIVIL EN AMBIENTE</t>
  </si>
  <si>
    <t xml:space="preserve">INGENIERÍA CIVIL EN ELECTRICIDAD </t>
  </si>
  <si>
    <t>INGENIERÍA CIVIL EN MECÁNICA</t>
  </si>
  <si>
    <t>INGENIERÍA CIVIL EN QUÍMICA</t>
  </si>
  <si>
    <t xml:space="preserve">INGENIERÍA CIVIL EN TELEMÁTICA </t>
  </si>
  <si>
    <t>INGENIERÍA CIVIL EN TERRITORIO Y MEDIOAMBIENTE</t>
  </si>
  <si>
    <t>INGENIERÍA CIVIL MECATRÓNICA</t>
  </si>
  <si>
    <t xml:space="preserve">INGENIERÍA DE ALIMENTOS </t>
  </si>
  <si>
    <t xml:space="preserve">INGENIERÍA DE EJECUCIÓN EN CLIMATIZACIÓN </t>
  </si>
  <si>
    <t>INGENIERÍA DE EJECUCIÓN EN COMPUTACIÓN E INFORMÁTICA</t>
  </si>
  <si>
    <t>INGENIERÍA DE EJECUCIÓN EN ELECTRICIDAD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</si>
  <si>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</si>
  <si>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</si>
  <si>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</si>
  <si>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</si>
  <si>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DE EJECUCIÓN INDUSTRIAL</t>
  </si>
  <si>
    <t>INGENIERÍA EN AGRONEGOCIOS</t>
  </si>
  <si>
    <t>LICENCIATURA EN CIENCIAS DE LA ACTIVIDAD FÍSICA / ENTRENADOR DEPORTIVO</t>
  </si>
  <si>
    <t>LICENCIATURA EN CIENCIAS DE LA ACTIVIDAD FÍSICA / TERAPEUTA EN ACTIVIDAD FÍSICA Y SALUD</t>
  </si>
  <si>
    <t>LICENCIATURA EN ESTUDIOS INTERNACIONALES</t>
  </si>
  <si>
    <t>LICENCIATURA  EN  LINGÜÍSTICA  APLICADA  A LA  TRADUCCIÓN  EN INGLÉS -  JAPONÉS  E INGLÉS - PORTUGUÉS</t>
  </si>
  <si>
    <t>PEDAGOGÍA EN CASTELLANO</t>
  </si>
  <si>
    <t xml:space="preserve">PEDAGOGÍA EN FÍSICA Y MATEMÁTICA </t>
  </si>
  <si>
    <t>PEDAGOGÍA EN MATEMÁTICA Y COMPUTACIÓN</t>
  </si>
  <si>
    <t>PEDAGOGÍA EN QUÍMICA Y BIOLOGÍA</t>
  </si>
  <si>
    <t>TÉCNICO UNIVERSITARIO EN ANÁLISIS QUÍMICO Y FÍSICO</t>
  </si>
  <si>
    <t xml:space="preserve">TECNOLOGÍA EN ALIMENTOS </t>
  </si>
  <si>
    <t>TECNOLOGÍA EN AUTOMATIZACIÓN INDUSTRIAL</t>
  </si>
  <si>
    <t xml:space="preserve">TECNOLOGÍA EN CONSTRUCCIONES </t>
  </si>
  <si>
    <t>TECNOLOGÍA EN MANTENIMIENTO INDUSTRIAL</t>
  </si>
  <si>
    <t>TECNOLOGÍA EN TELECOMUNICACIONES</t>
  </si>
  <si>
    <t>AUDITORÍA  E  INGENIERÍA  EN  CONTROL  DE GESTIÓN</t>
  </si>
  <si>
    <t>INGENIERÍA CIVIL EN BIOINFORMÁTICA</t>
  </si>
  <si>
    <t>INGENIERÍA CIVIL EN COMPUTACIÓN</t>
  </si>
  <si>
    <t xml:space="preserve">INGENIERÍA CIVIL EN OBRAS CIVILES </t>
  </si>
  <si>
    <t>INGENIERÍA CIVIL EN SISTEMAS INTELIGENTES Y VIDEOJUEGOS</t>
  </si>
  <si>
    <t>INGENIERÍA CIVIL INDUSTRIAL TALCA</t>
  </si>
  <si>
    <t xml:space="preserve">INGENIERÍA CIVIL MECATRÓNICA </t>
  </si>
  <si>
    <t>INGENIERÍA CIVIL PLAN COMÚN CURICÓ</t>
  </si>
  <si>
    <t>INGENIERÍA CIVIL PLAN COMÚN TALCA</t>
  </si>
  <si>
    <t xml:space="preserve">INGENIERÍA INFORMÁTICA EMPRESARIAL </t>
  </si>
  <si>
    <t>LICENCIATURA 
EN 
INTERPRETACIÓN FORMACIÓN MUSICAL ESPECIALIZADA</t>
  </si>
  <si>
    <t>PEDAGOGÍA 
EN 
EDUCACIÓN BÁSICA CON MENCIÓN EN ALEMÁN</t>
  </si>
  <si>
    <t>PEDAGOGÍA 
EN 
EDUCACIÓN BÁSICA MENCIÓN INGLÉS</t>
  </si>
  <si>
    <t>LINARES</t>
  </si>
  <si>
    <t>PEDAGOGÍA 
EN 
EDUCACIÓN  MEDIA ALEMÁN</t>
  </si>
  <si>
    <t>PEDAGOGÍA 
EN 
EDUCACIÓN  MEDIA BIOLOGÍA Y QUÍMICA</t>
  </si>
  <si>
    <t>30</t>
  </si>
  <si>
    <t>PEDAGOGÍA  EN  EDUCACIÓN  PARVULARIA CON MENCIÓN EN ALEMÁN</t>
  </si>
  <si>
    <t>PEDAGOGÍA  EN  EDUCACIÓN  PARVULARIA MENCIÓN EN INGLÉS</t>
  </si>
  <si>
    <t>AGRONOMÍA CONDUCENTE A: INGENIERO AGRÓNOMO</t>
  </si>
  <si>
    <t>ARICA</t>
  </si>
  <si>
    <t>ANTROPOLOGÍA - ANTROPOLOGÍA SOCIAL - ARQUEOLOGÍA</t>
  </si>
  <si>
    <t>DISEÑO MULTIMEDIA CONDUCENTE AL TÍTULO DE: • DISEÑADOR COMUNICACIONAL MULTIMEDIA O DISEÑADOR EDUCATIVO MULTIMEDIA</t>
  </si>
  <si>
    <t xml:space="preserve">INGENIERÍA CIVIL EN COMPUTACIÓN E INFORMÁTICA • INGENIERÍA DE EJECUCIÓN EN COMPUTACIÓN E INFORMÁTICA </t>
  </si>
  <si>
    <t xml:space="preserve">INGENIERÍA CIVIL EN INFORMÁTICA </t>
  </si>
  <si>
    <t>INGENIERÍA CIVIL INDUSTRIAL CON SALIDA INTERMEDIA: • INGENIERÍA DE EJECUCIÓN INDUSTRIAL</t>
  </si>
  <si>
    <t>INGENIERÍA COMERCIAL CON MENCIÓN EN GESTIÓN Y COMERCIO EXTERIOR</t>
  </si>
  <si>
    <t>INGENIERÍA MECATRÓNICA</t>
  </si>
  <si>
    <t>INGENIERÍA QUÍMICA AMBIENTAL</t>
  </si>
  <si>
    <t>KINESIOLOGÍA Y REHABILITACIÓN</t>
  </si>
  <si>
    <t xml:space="preserve">KINESIOLOGÍA Y REHABILITACIÓN </t>
  </si>
  <si>
    <t>LICENCIATURA EN INGLÉS • TRADUCTOR INGLÉS - CASTELLANO</t>
  </si>
  <si>
    <t>PEDAGOGÍA  EN  CASTELLANO  Y  COMUNICACIÓN</t>
  </si>
  <si>
    <t>PEDAGOGÍA  EN  EDUCACIÓN  DIFERENCIAL</t>
  </si>
  <si>
    <t>PEDAGOGÍA  EN  FÍSICA  Y  MATEMÁTICA</t>
  </si>
  <si>
    <t>QUÍMICO LABORATORISTA</t>
  </si>
  <si>
    <t>TECNOLOGÍA  MEDICA  EN  LABORATORIO  CLÍNICO Y MEDICINA TRANSFUSIONAL</t>
  </si>
  <si>
    <t>TECNOLOGÍA MÉDICA EN OFTALMOLOGÍA Y OPTOMETRÍA</t>
  </si>
  <si>
    <t>ADMINISTRACIÓN HOTELERA Y GASTRONÓMICA</t>
  </si>
  <si>
    <t xml:space="preserve">AUDITORÍA </t>
  </si>
  <si>
    <t>CINE</t>
  </si>
  <si>
    <t>ECOLOGÍA</t>
  </si>
  <si>
    <t>GESTIÓN EN TURISMO Y CULTURA</t>
  </si>
  <si>
    <t>INGENIERÍA CIVIL - PLAN COMÚN</t>
  </si>
  <si>
    <t xml:space="preserve">INGENIERÍA CIVIL OCEÁNICA </t>
  </si>
  <si>
    <t>INGENIERÍA EN ESTADÍSTICA Y CIENCIA DE DATOS</t>
  </si>
  <si>
    <t>INGENIERÍA EN FINANZAS</t>
  </si>
  <si>
    <t xml:space="preserve">INGENIERÍA EN GESTIÓN LOGÍSTICA </t>
  </si>
  <si>
    <t xml:space="preserve">INGENIERÍA EN INFORMÁTICA </t>
  </si>
  <si>
    <t>LICENCIATURA EN CIENCIAS MENCIÓN EN BIOLOGÍA O EN QUÍMICA</t>
  </si>
  <si>
    <t>LICENCIATURA EN FÍSICA MENCIÓN ASTRONOMÍA O MENCIÓN CIENCIAS ATMOSFÉRICAS O MENCIÓN COMPUTACIÓN CIENTÍFICA</t>
  </si>
  <si>
    <t xml:space="preserve">PEDAGOGÍA EN FILOSOFÍA  </t>
  </si>
  <si>
    <t xml:space="preserve">PEDAGOGÍA EN HISTORIA Y CIENCIAS SOCIALES </t>
  </si>
  <si>
    <t xml:space="preserve">PEDAGOGÍA EN LENGUA Y LITERATURA </t>
  </si>
  <si>
    <t xml:space="preserve">PEDAGOGÍA  EN  MATEMÁTICAS  O LICENCIATURA EN MATEMÁTICAS </t>
  </si>
  <si>
    <t xml:space="preserve">TEATRO </t>
  </si>
  <si>
    <t>INGENIERÍA CIVIL EN AUTOMATIZACIÓN</t>
  </si>
  <si>
    <t>INGENIERÍA ELECTRÓNICA</t>
  </si>
  <si>
    <t xml:space="preserve">PEDAGOGÍA EN CASTELLANO Y COMUNICACIÓN </t>
  </si>
  <si>
    <t>PEDAGOGÍA EN CIENCIAS NATURALES MENCIÓN BIOLOGÍA MENCIÓN FÍSICA MENCIÓN QUÍMICA</t>
  </si>
  <si>
    <t>PEDAGOGÍA EN EDUCACIÓN ESPECIAL CON MENCIÓN EN DIFICULTADES ESPECÍFICAS DEL APRENDIZAJE</t>
  </si>
  <si>
    <t>PEDAGOGÍA EN EDUCACIÓN FÍSICA PEDAGOGÍA EN EDUCACIÓN GENERAL BÁSICA CON</t>
  </si>
  <si>
    <t>MENCIÓN EN LENGUAJE Y COMUNICACIÓN O EDUCACIÓN MATEMÁTICA</t>
  </si>
  <si>
    <t xml:space="preserve">PEDAGOGÍA EN EDUCACIÓN MATEMÁTICA </t>
  </si>
  <si>
    <t>PEDAGOGÍA EN EDUCACIÓN PARVULARIA MENCIÓN DIDÁCTICA EN PRIMERA INFANCIA</t>
  </si>
  <si>
    <t>BACHILLERATO EN DERECHO, CIENCIAS SOCIALES Y HUMANIDADES</t>
  </si>
  <si>
    <t>BACHILLERATO EN DISEÑO</t>
  </si>
  <si>
    <t>BACHILLERATO EN ENFERMERÍA</t>
  </si>
  <si>
    <t>BACHILLERATO EN INGENIERÍA COMERCIAL</t>
  </si>
  <si>
    <t>BACHILLERATO EN PSICOLOGÍA</t>
  </si>
  <si>
    <t>CIENCIA POLÍTICA Y POLÍTICAS PÚBLICAS</t>
  </si>
  <si>
    <t>CINE Y COMUNICACIÓN AUDIOVISUAL</t>
  </si>
  <si>
    <t>GLOBAL BUSINESS ADMINISTRATION</t>
  </si>
  <si>
    <t xml:space="preserve">INGENIERÍA CIVIL EN BIOMEDICINA </t>
  </si>
  <si>
    <t>INGENIERÍA CIVIL EN INFORMÁTICA E INNOVACIÓN TECNOLÓGICA</t>
  </si>
  <si>
    <t>INGENIERÍA CIVIL EN INFORMÁTICA E INTELIGENCIA ARTIFICIAL</t>
  </si>
  <si>
    <t>INGENIERÍA CIVIL EN MINERÍA</t>
  </si>
  <si>
    <t>NEGOCIOS Y CIENCIA DE DATOS</t>
  </si>
  <si>
    <t>PEDAGOGÍA EN EDUCACIÓN DE PÁRVULOS</t>
  </si>
  <si>
    <t>PERIODISMO Y COMUNICACIÓN</t>
  </si>
  <si>
    <t>PUBLICIDAD Y MARKETING</t>
  </si>
  <si>
    <t>BACHILLERATO EN ADMINISTRACIÓN  Y ECONOMÍA</t>
  </si>
  <si>
    <t>BACHILLERATO EN CIENCIAS SOCIALES Y HUMANIDADES</t>
  </si>
  <si>
    <t>CINE DE ANIMACIÓN</t>
  </si>
  <si>
    <t>CINE Y REALIZACIÓN AUDIOVISUAL</t>
  </si>
  <si>
    <t>INGENIERÍA CIVIL EN CIENCIA DE DATOS E INTELIGENCIA ARTIFICIAL</t>
  </si>
  <si>
    <t>INGENIERÍA CIVIL EN INFORMÁTICA Y TELECOMUNICACIONES</t>
  </si>
  <si>
    <t>LITERATURA CREATIVA</t>
  </si>
  <si>
    <t>OBSTETRICIA Y NEONATOLOGÍA</t>
  </si>
  <si>
    <t>PEDAGOGÍA EN EDUCACIÓN DIFERENCIAL CON MENCIÓN EN DESARROLLO COGNITIVO</t>
  </si>
  <si>
    <t>ACTUACIÓN Y CREACIÓN TEATRAL</t>
  </si>
  <si>
    <t>BACHILLERATO EN ARTES, ARQUITECTURA Y DISEÑO</t>
  </si>
  <si>
    <t>BACHILLERATO EN MEDICINA Y CIENCIAS BIOMÉDICAS</t>
  </si>
  <si>
    <t>DIRECCIÓN Y GESTIÓN DE ARTES CULINARIAS</t>
  </si>
  <si>
    <t>DISEÑO DE MODA Y MANAGEMENT</t>
  </si>
  <si>
    <t xml:space="preserve">INGENIERÍA CIVIL BIOMÉDICA </t>
  </si>
  <si>
    <t>INGENIERÍA CIVIL EN INTELIGENCIA ARTIFICIAL Y REALIDAD VIRTUAL</t>
  </si>
  <si>
    <t>INGENIERÍA CIVIL INFORMÁTICA Y TELECOMUNICACIONES</t>
  </si>
  <si>
    <t>LICENCIATURA EN LITERATURA</t>
  </si>
  <si>
    <t>CASA CENTRAL PROVIDENCIA</t>
  </si>
  <si>
    <t>DISEÑO DE VIDEOJUEGOS</t>
  </si>
  <si>
    <t>DISEÑO EN ANIMACIÓN DIGITAL</t>
  </si>
  <si>
    <t>DISEÑO EN INTERACCIÓN DIGITAL</t>
  </si>
  <si>
    <t xml:space="preserve">DISEÑO EN MARKETING DIGITAL  </t>
  </si>
  <si>
    <t>COMPOSICIÓN MUSICAL SUPERIOR</t>
  </si>
  <si>
    <t>DISEÑO MENCIÓN GRÁFICO, INDUSTRIAL O AMBIENTES</t>
  </si>
  <si>
    <t>INGENIERÍA EN ADMINISTRACIÓN</t>
  </si>
  <si>
    <t>INGENIERÍA EN CIENCIA DE DATOS</t>
  </si>
  <si>
    <t>INTERPRETACIÓN MUSICAL SUPERIOR</t>
  </si>
  <si>
    <t>PEDAGOGÍA EN EDUCACIÓN FÍSICA, DEPORTES Y RECREACIÓN PARA EDUCACIÓN BÁSICA Y MEDIA</t>
  </si>
  <si>
    <t>DIRECCIÓN DE AGRUPACIONES MUSICALES INSTRUMENTALES, LICENCIATURA EN MÚSICA</t>
  </si>
  <si>
    <t>CAMPUS MACUL</t>
  </si>
  <si>
    <t>LICENCIATURA EN EDUCACIÓN Y PEDAGOGÍA EN ARTES ESCÉNICAS MENCIÓN INTERPRETACIÓN Y CREACIÓN EN DANZA O INTERPRETACIÓN Y CREACIÓN EN TEATRO</t>
  </si>
  <si>
    <t>PEDAGOGÍA EN ALEMÁN, LICENCIATURA EN EDUCACIÓN CON MENCIÓN EN ALEMÁN</t>
  </si>
  <si>
    <t>PEDAGOGÍA EN ARTES VISUALES, LICENCIATURA EN EDUCACIÓN</t>
  </si>
  <si>
    <t xml:space="preserve">PEDAGOGÍA EN BIOLOGÍA CON MENCIÓN CIENCIAS NATURALES, O INFORMÁTICA EDUCATIVA, O ESTADÍSTICA EDUCACIONAL, O EDUCACIÓN EN TECNOLOGÍA, O EDUCACIÓN EN ASTRONOMÍA, LICENCIATURA EN EDUCACIÓN EN BIOLOGÍA </t>
  </si>
  <si>
    <t>PEDAGOGÍA EN CASTELLANO, LICENCIATURA EN EDUCACIÓN CON MENCIÓN EN CASTELLANO</t>
  </si>
  <si>
    <t xml:space="preserve">PEDAGOGÍA EN EDUCACIÓN BÁSICA CON MENCIÓN LENGUA Y LITERATURA O MATEMÁTICA O CIENCIAS SOCIALES O CIENCIAS NATURALES, LICENCIATURA EN EDUCACIÓN </t>
  </si>
  <si>
    <t xml:space="preserve">PEDAGOGÍA EN EDUCACIÓN ESPECIAL CON ESPECIALIDAD EN COMUNICACIÓN Y LENGUAJE, O EDUCACIÓN DE LAS PERSONAS SORDAS, O EN APRENDIZAJE, LICENCIATURA EN EDUCACIÓN </t>
  </si>
  <si>
    <t xml:space="preserve">PEDAGOGÍA EN EDUCACIÓN ESPECIAL CON ESPECIALIDAD EN DISCAPACIDAD MENTAL Y DESARROLLO COGNITIVO, LICENCIATURA EN EDUCACIÓN </t>
  </si>
  <si>
    <t xml:space="preserve">PEDAGOGÍA EN EDUCACIÓN ESPECIAL CON ESPECIALIDAD EN PERSONAS CIEGAS Y RETOS MÚLTIPLES, LICENCIATURA EN EDUCACIÓN </t>
  </si>
  <si>
    <t xml:space="preserve">PEDAGOGÍA EN EDUCACIÓN PARVULARIA CON MENCIÓN EN INTEGRACIÓN CURRICULAR, LICENCIATURA EN EDUCACIÓN </t>
  </si>
  <si>
    <t xml:space="preserve">PEDAGOGÍA EN FILOSOFÍA, LICENCIATURA EN EDUCACIÓN </t>
  </si>
  <si>
    <t xml:space="preserve">PEDAGOGÍA EN FÍSICA CON MENCIÓN CIENCIAS NATURALES, O INFORMÁTICA EDUCATIVA, O ESTADÍSTICA EDUCACIONAL, O EDUCACIÓN EN TECNOLOGÍA, O EDUCACIÓN EN ASTRONOMÍA, LICENCIATURA EN EDUCACIÓN EN FÍSICA </t>
  </si>
  <si>
    <t xml:space="preserve">PEDAGOGÍA EN FRANCÉS, LICENCIATURA EN EDUCACIÓN CON MENCIÓN EN FRANCÉS </t>
  </si>
  <si>
    <t xml:space="preserve">PEDAGOGÍA EN HISTORIA Y GEOGRAFÍA, LICENCIATURA EN EDUCACIÓN CON MENCIÓN EN HISTORIA O GEOGRAFÍA </t>
  </si>
  <si>
    <t xml:space="preserve">PEDAGOGÍA EN INGLÉS, LICENCIATURA EN EDUCACIÓN CON MENCIÓN EN INGLÉS </t>
  </si>
  <si>
    <t xml:space="preserve">PEDAGOGÍA EN MATEMÁTICA CON MENCIÓN ESTADÍSTICA EDUCACIONAL O INFORMÁTICA EDUCATIVA, LICENCIATURA EN EDUCACIÓN MATEMÁTICA </t>
  </si>
  <si>
    <t xml:space="preserve">PEDAGOGÍA EN MÚSICA, LICENCIATURA EN EDUCACIÓN </t>
  </si>
  <si>
    <t xml:space="preserve">PEDAGOGÍA EN QUÍMICA CON MENCIÓN CIENCIAS NATURALES, O INFORMÁTICA EDUCATIVA, O ESTADÍSTICA EDUCACIONAL, O EDUCACIÓN EN TECNOLOGÍA, O EDUCACIÓN EN ASTRONOMÍA, LICENCIATURA EN EDUCACIÓN EN QUÍMICA </t>
  </si>
  <si>
    <t xml:space="preserve">TERAPIA OCUPACIONAL, LICENCIATURA EN CIENCIAS DE LA OCUPACIÓN HUMANA </t>
  </si>
  <si>
    <t>VALDIVIA</t>
  </si>
  <si>
    <t>LICENCIATURA EN ARTE Y CONSERVACIÓN DEL PATRIMONIO</t>
  </si>
  <si>
    <t>UNIVERSIDAD SANTO TOMÁS</t>
  </si>
  <si>
    <t>CIENCIAS DEL DEPORTE Y ACTIVIDAD FÍSICA</t>
  </si>
  <si>
    <t>EDUCACIÓN DIFERENCIAL</t>
  </si>
  <si>
    <t>INGENIERÍA  CIVIL 
INFORMÁTICA  Y  SISTEMAS INTELIGENTES</t>
  </si>
  <si>
    <t>UNIVERSIDAD TÉCNICA FEDERICO SANTA MARÍA</t>
  </si>
  <si>
    <t xml:space="preserve">INGENIERÍA CIVIL EN BIOTECNOLOGÍA </t>
  </si>
  <si>
    <t xml:space="preserve">INGENIERÍA CIVIL FÍSICA </t>
  </si>
  <si>
    <t xml:space="preserve">INGENIERÍA CIVIL MATEMÁTICA </t>
  </si>
  <si>
    <t xml:space="preserve">INGENIERÍA CIVIL PLAN COMÚN </t>
  </si>
  <si>
    <t xml:space="preserve">INGENIERÍA CIVIL TELEMÁTICA </t>
  </si>
  <si>
    <t xml:space="preserve">INGENIERÍA EN AVIACIÓN COMERCIAL </t>
  </si>
  <si>
    <t>SEDE VIÑA DEL MAR</t>
  </si>
  <si>
    <t>SEDE CONCEPCIÓN</t>
  </si>
  <si>
    <t>INGENIERÍA EN DISEÑO DE PRODUCTOS</t>
  </si>
  <si>
    <t>INGENIERÍA EN FABRICACIÓN Y DISEÑO INDUSTRIAL</t>
  </si>
  <si>
    <t>INGENIERÍA EN MANTENIMIENTO INDUSTRIAL</t>
  </si>
  <si>
    <t>INGENIERÍA EN PREVENCIÓN DE RIESGOS LABORALES Y AMBIENTALES</t>
  </si>
  <si>
    <t xml:space="preserve">LICENCIATURA EN ASTROFÍSICA </t>
  </si>
  <si>
    <t xml:space="preserve">LICENCIATURA EN FÍSICA </t>
  </si>
  <si>
    <t>CAMPUS CENTRAL</t>
  </si>
  <si>
    <t xml:space="preserve">BACHILLERATO EN CIENCIAS DE LA INGENIERÍA </t>
  </si>
  <si>
    <t>CAMPUS ÑUÑOA</t>
  </si>
  <si>
    <t xml:space="preserve">BIBLIOTECOLOGÍA Y DOCUMENTACIÓN </t>
  </si>
  <si>
    <t xml:space="preserve">INGENIERÍA CIVIL EN CIENCIA DE DATOS </t>
  </si>
  <si>
    <t>INGENIERÍA CIVIL EN COMPUTACIÓN MENCIÓN INFORMÁTICA</t>
  </si>
  <si>
    <t>INGENIERÍA CIVIL EN PREVENCIÓN DE RIESGOS Y MEDIO AMBIENTE</t>
  </si>
  <si>
    <t xml:space="preserve">INGENIERÍA EN COMERCIO INTERNACIONAL </t>
  </si>
  <si>
    <t xml:space="preserve">INGENIERÍA EN GEOMENSURA </t>
  </si>
  <si>
    <t xml:space="preserve">INGENIERÍA EN GESTIÓN TURÍSTICA </t>
  </si>
  <si>
    <t xml:space="preserve">INGENIERÍA EN GESTIÓN DE NEGOCIOS INTERNACIONALES </t>
  </si>
  <si>
    <t>Notas</t>
  </si>
  <si>
    <t>Grupo A</t>
  </si>
  <si>
    <t>obtenido de DEMRE</t>
  </si>
  <si>
    <t>Grupo A: Ed Cientifico - Humanista Diurna</t>
  </si>
  <si>
    <t>Obtenido de Oferta Definitva DEMRE</t>
  </si>
  <si>
    <t>Puntaje NEM</t>
  </si>
  <si>
    <t>Puntaje Ranking</t>
  </si>
  <si>
    <t>Puntaje Ponderado de Postulacion</t>
  </si>
  <si>
    <t>Factores de Seleccion</t>
  </si>
  <si>
    <t>Ponderaciones</t>
  </si>
  <si>
    <t>Calculo</t>
  </si>
  <si>
    <t>Puntaje Ponderado</t>
  </si>
  <si>
    <t>Elija Carrera</t>
  </si>
  <si>
    <t>Elija Universidad</t>
  </si>
  <si>
    <t>INGENIERÍA CIVIL EN OBRAS CIVILES, LICENCIATURA EN CIENCIAS DE LA INGENIERÍA</t>
  </si>
  <si>
    <t>Codigo Carrera</t>
  </si>
  <si>
    <t>Promedio 1ero Medio</t>
  </si>
  <si>
    <t>Promedio 2do Medio</t>
  </si>
  <si>
    <t>Promedio 3ro Medio</t>
  </si>
  <si>
    <t>Promedio 4to Medio (un estimado)</t>
  </si>
  <si>
    <t>En esta hoja se filtran las carreras que este disponibles en la universidad elegida</t>
  </si>
  <si>
    <t>4to medio (2024 - 2023 - 2022)</t>
  </si>
  <si>
    <t>3ero medio (2023 - 2022 - 2021)</t>
  </si>
  <si>
    <t>2do medio (2022 - 2021 - 2020)</t>
  </si>
  <si>
    <t>1ero medio (2021 - 2020 - 2019)</t>
  </si>
  <si>
    <t>Promedio</t>
  </si>
  <si>
    <t>Max</t>
  </si>
  <si>
    <t>PROM1</t>
  </si>
  <si>
    <t>PROM2</t>
  </si>
  <si>
    <t>PROM3</t>
  </si>
  <si>
    <t>PROM4</t>
  </si>
  <si>
    <t>MAX1</t>
  </si>
  <si>
    <t>MAX2</t>
  </si>
  <si>
    <t>MAX3</t>
  </si>
  <si>
    <t>MAX4</t>
  </si>
  <si>
    <t>Transformamos valores segun tabla NEM valida</t>
  </si>
  <si>
    <t>Nota</t>
  </si>
  <si>
    <t>ptje NEM</t>
  </si>
  <si>
    <t>Valores Referencia</t>
  </si>
  <si>
    <t>Tabla NEM Refrerencia</t>
  </si>
  <si>
    <t>Estudiante</t>
  </si>
  <si>
    <t>Promedio 1ero Medio NEM1</t>
  </si>
  <si>
    <t>Promedio 2do Medio NEM2</t>
  </si>
  <si>
    <t>Promedio 3ro Medio NEM 3</t>
  </si>
  <si>
    <t>Promedio 4to Medio (un estimado) NEM4</t>
  </si>
  <si>
    <t>Ptje NEM</t>
  </si>
  <si>
    <t>Puntaje NEM segun tabla</t>
  </si>
  <si>
    <t>Ranking</t>
  </si>
  <si>
    <t>mayor a max?</t>
  </si>
  <si>
    <t>mayor a ptje PROM?</t>
  </si>
  <si>
    <t>R1</t>
  </si>
  <si>
    <t>R2</t>
  </si>
  <si>
    <t>R3</t>
  </si>
  <si>
    <t>R4</t>
  </si>
  <si>
    <t>Para este simulador es necesario que completes los campos solicitados (*)</t>
  </si>
  <si>
    <t>*</t>
  </si>
  <si>
    <t>Competencia Lectora*</t>
  </si>
  <si>
    <t>Competencia Matematica M1*</t>
  </si>
  <si>
    <t>Historia y Ciencias Sociales*</t>
  </si>
  <si>
    <t>Ciencias*</t>
  </si>
  <si>
    <t>Competencia Matematica M2*</t>
  </si>
  <si>
    <t>Puntajes Postulante</t>
  </si>
  <si>
    <t>Si NEM es mayor a MAX entonces 1000pts, si no, se mantiene ptje de calculo</t>
  </si>
  <si>
    <t>Calculo ranking</t>
  </si>
  <si>
    <t>Ptajes</t>
  </si>
  <si>
    <t>UNIVERSIDAD DE LA SERENA</t>
  </si>
  <si>
    <t>Valor solo de referencia**</t>
  </si>
  <si>
    <t>Si la carrera admite ambas pruebas optativas, se considerara el mayor puntaje  obtenido**</t>
  </si>
  <si>
    <t>si NEM es mayor a PROM, se calcula. Si NEM es menor a PROM, NEM</t>
  </si>
  <si>
    <t>Simulador de Postulaciones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</si>
</sst>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D5555"/>
        <bgColor indexed="64"/>
      </patternFill>
    </fill>
    <fill>
      <patternFill patternType="solid">
        <fgColor rgb="FFEE5454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/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 style="thin">
        <color indexed="64"/>
      </right>
      <top style="medium">
        <color theme="8" tint="-0.249977111117893"/>
      </top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2" fontId="0" fillId="0" borderId="1" xfId="0" applyNumberFormat="1" applyBorder="1"/>
    <xf numFmtId="0" fontId="3" fillId="2" borderId="0" xfId="0" applyFont="1" applyFill="1"/>
    <xf numFmtId="2" fontId="5" fillId="2" borderId="3" xfId="0" applyNumberFormat="1" applyFont="1" applyFill="1" applyBorder="1"/>
    <xf numFmtId="0" fontId="5" fillId="2" borderId="4" xfId="0" applyFont="1" applyFill="1" applyBorder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9" fontId="3" fillId="2" borderId="0" xfId="1" applyFont="1" applyFill="1" applyBorder="1"/>
    <xf numFmtId="0" fontId="6" fillId="2" borderId="0" xfId="0" applyFont="1" applyFill="1" applyAlignment="1">
      <alignment horizontal="center"/>
    </xf>
    <xf numFmtId="0" fontId="3" fillId="2" borderId="1" xfId="0" applyFont="1" applyFill="1" applyBorder="1"/>
    <xf numFmtId="9" fontId="3" fillId="2" borderId="1" xfId="1" applyFont="1" applyFill="1" applyBorder="1"/>
    <xf numFmtId="1" fontId="3" fillId="2" borderId="0" xfId="0" applyNumberFormat="1" applyFont="1" applyFill="1"/>
    <xf numFmtId="0" fontId="6" fillId="2" borderId="1" xfId="0" applyFont="1" applyFill="1" applyBorder="1" applyAlignment="1">
      <alignment horizontal="center"/>
    </xf>
    <xf numFmtId="0" fontId="8" fillId="4" borderId="5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" fontId="3" fillId="2" borderId="9" xfId="0" applyNumberFormat="1" applyFont="1" applyFill="1" applyBorder="1"/>
    <xf numFmtId="0" fontId="3" fillId="2" borderId="11" xfId="0" applyFont="1" applyFill="1" applyBorder="1"/>
    <xf numFmtId="0" fontId="8" fillId="5" borderId="0" xfId="0" applyFont="1" applyFill="1"/>
    <xf numFmtId="0" fontId="8" fillId="5" borderId="0" xfId="0" applyFont="1" applyFill="1" applyAlignment="1">
      <alignment horizontal="center"/>
    </xf>
    <xf numFmtId="0" fontId="3" fillId="2" borderId="12" xfId="0" applyFont="1" applyFill="1" applyBorder="1"/>
    <xf numFmtId="0" fontId="3" fillId="2" borderId="13" xfId="0" applyFont="1" applyFill="1" applyBorder="1"/>
    <xf numFmtId="2" fontId="4" fillId="2" borderId="14" xfId="0" applyNumberFormat="1" applyFont="1" applyFill="1" applyBorder="1"/>
    <xf numFmtId="0" fontId="3" fillId="6" borderId="10" xfId="0" applyFont="1" applyFill="1" applyBorder="1" applyAlignment="1" applyProtection="1">
      <alignment wrapText="1"/>
      <protection locked="0"/>
    </xf>
    <xf numFmtId="2" fontId="3" fillId="6" borderId="10" xfId="0" applyNumberFormat="1" applyFont="1" applyFill="1" applyBorder="1" applyProtection="1">
      <protection locked="0"/>
    </xf>
    <xf numFmtId="1" fontId="3" fillId="6" borderId="10" xfId="0" applyNumberFormat="1" applyFont="1" applyFill="1" applyBorder="1" applyProtection="1">
      <protection locked="0"/>
    </xf>
    <xf numFmtId="0" fontId="6" fillId="2" borderId="0" xfId="0" applyFont="1" applyFill="1"/>
    <xf numFmtId="1" fontId="5" fillId="2" borderId="6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6" borderId="0" xfId="0" applyFill="1"/>
    <xf numFmtId="2" fontId="3" fillId="2" borderId="0" xfId="0" applyNumberFormat="1" applyFont="1" applyFill="1"/>
    <xf numFmtId="2" fontId="5" fillId="2" borderId="3" xfId="0" applyNumberFormat="1" applyFont="1" applyFill="1" applyBorder="1" applyAlignment="1">
      <alignment horizontal="right" vertical="center"/>
    </xf>
    <xf numFmtId="0" fontId="9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3">
    <dxf>
      <numFmt numFmtId="1" formatCode="0"/>
    </dxf>
    <dxf>
      <numFmt numFmtId="2" formatCode="0.00"/>
    </dxf>
    <dxf>
      <numFmt numFmtId="0" formatCode="General"/>
    </dxf>
  </dxfs>
  <tableStyles count="0" defaultTableStyle="TableStyleMedium2" defaultPivotStyle="PivotStyleLight16"/>
  <colors>
    <mruColors>
      <color rgb="FFEE5454"/>
      <color rgb="FFFD5555"/>
      <color rgb="FFF75443"/>
      <color rgb="FF0033A0"/>
      <color rgb="FFC81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45C7C-8FE9-4ED4-A578-560E59E44DE2}" name="Ponderaciones" displayName="Ponderaciones" ref="A3:N2154" totalsRowShown="0">
  <autoFilter ref="A3:N2154" xr:uid="{9D386966-60BD-441E-88C5-F567B67059A7}"/>
  <tableColumns count="14">
    <tableColumn id="1" xr3:uid="{174D1971-39C5-451E-8DC1-E1B81A93FB28}" name="COD"/>
    <tableColumn id="2" xr3:uid="{6F6D2D0E-B350-4FB7-91B7-67D1FBFF9456}" name="Carrera"/>
    <tableColumn id="3" xr3:uid="{C9F7E8A2-8284-4DB2-B16F-7C6EF231FAF1}" name="Sede"/>
    <tableColumn id="4" xr3:uid="{89E9FC37-7AC9-43AC-83FC-E01417FA24B5}" name="NEM"/>
    <tableColumn id="5" xr3:uid="{4B07C860-2D19-4E94-9900-39892603C915}" name="RANKING"/>
    <tableColumn id="6" xr3:uid="{36CE650A-2258-4F5A-9F4F-63AF09AEC55E}" name="CL"/>
    <tableColumn id="7" xr3:uid="{8259469E-0DAB-4595-A612-1903F27C3BBD}" name="CM1"/>
    <tableColumn id="8" xr3:uid="{B4700D56-4232-44A9-A429-94A3DB9E2C22}" name="HyCsS"/>
    <tableColumn id="9" xr3:uid="{9FC6732F-1EC7-4F4E-91FD-BCA387362A76}" name="o"/>
    <tableColumn id="10" xr3:uid="{679B0A73-220A-40D2-B4A8-A6391642CE18}" name="Cs"/>
    <tableColumn id="11" xr3:uid="{5CA3275C-9AFD-436A-A536-7C5F053CBBCF}" name="CM2"/>
    <tableColumn id="12" xr3:uid="{AF0099AF-FCEE-4FF0-B174-E8215B6C45B2}" name="Prueba / asignacion ped"/>
    <tableColumn id="13" xr3:uid="{020D8C04-524C-4165-8E89-ABA8EAE06EFB}" name="Universidad"/>
    <tableColumn id="14" xr3:uid="{5E8E9C03-DAE6-438E-A02E-7630700BCB13}" name="concat" dataDxfId="2">
      <calculatedColumnFormula>_xlfn.CONCAT(Ponderaciones[[#This Row],[Universidad]],Ponderaciones[[#This Row],[Carrera]])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4AC5CE-03B1-41A5-A9AD-BB13A8A8D92E}" name="COD_UNI" displayName="COD_UNI" ref="A1:B48" totalsRowShown="0">
  <autoFilter ref="A1:B48" xr:uid="{764AC5CE-03B1-41A5-A9AD-BB13A8A8D92E}"/>
  <tableColumns count="2">
    <tableColumn id="1" xr3:uid="{7CDAB396-24C0-4D9A-93BC-FDC58ABB1F75}" name="COD"/>
    <tableColumn id="2" xr3:uid="{140D0127-17B9-4601-BF47-50DBA5C4E1C3}" name="UNIVERSID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DEC217-392B-423A-AF3A-A7708A58E837}" name="NEM" displayName="NEM" ref="A2:B303" totalsRowShown="0">
  <autoFilter ref="A2:B303" xr:uid="{D3DEC217-392B-423A-AF3A-A7708A58E837}"/>
  <tableColumns count="2">
    <tableColumn id="1" xr3:uid="{EB1010FA-5FB8-4624-A3F4-6D545A043585}" name="Notas" dataDxfId="1"/>
    <tableColumn id="2" xr3:uid="{34131E37-9033-453D-A9BE-F6FE8C393FE7}" name="Grupo 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45" zoomScaleNormal="145" workbookViewId="0">
      <selection activeCell="B3" sqref="B3"/>
    </sheetView>
  </sheetViews>
  <sheetFormatPr baseColWidth="10" defaultColWidth="9.140625" defaultRowHeight="15" x14ac:dyDescent="0.25"/>
  <cols>
    <col min="1" max="1" width="32.7109375" style="8" bestFit="1" customWidth="1"/>
    <col min="2" max="2" width="33" style="8" customWidth="1"/>
    <col min="3" max="3" width="21.7109375" style="8" bestFit="1" customWidth="1"/>
    <col min="4" max="4" width="22.140625" style="8" customWidth="1"/>
    <col min="5" max="5" width="18.140625" style="8" bestFit="1" customWidth="1"/>
    <col min="6" max="6" width="22.85546875" style="8" customWidth="1"/>
    <col min="7" max="16384" width="9.140625" style="8"/>
  </cols>
  <sheetData>
    <row r="1" spans="1:6" ht="58.5" customHeight="1" x14ac:dyDescent="0.25">
      <c r="A1" s="38" t="s">
        <v>955</v>
      </c>
      <c r="B1" s="38"/>
      <c r="C1" s="38"/>
      <c r="D1" s="38"/>
      <c r="E1" s="38"/>
    </row>
    <row r="2" spans="1:6" ht="34.5" customHeight="1" thickBot="1" x14ac:dyDescent="0.3">
      <c r="A2" s="39" t="s">
        <v>940</v>
      </c>
      <c r="B2" s="39"/>
      <c r="C2" s="39"/>
      <c r="D2" s="39"/>
      <c r="E2" s="39"/>
    </row>
    <row r="3" spans="1:6" ht="15.75" thickBot="1" x14ac:dyDescent="0.3">
      <c r="A3" s="24" t="s">
        <v>899</v>
      </c>
      <c r="B3" s="29"/>
      <c r="C3" s="8" t="s">
        <v>941</v>
      </c>
    </row>
    <row r="4" spans="1:6" ht="33.75" customHeight="1" thickBot="1" x14ac:dyDescent="0.3">
      <c r="A4" s="24" t="s">
        <v>898</v>
      </c>
      <c r="B4" s="29"/>
      <c r="C4" s="21" t="s">
        <v>941</v>
      </c>
    </row>
    <row r="5" spans="1:6" x14ac:dyDescent="0.25">
      <c r="A5" s="24" t="s">
        <v>901</v>
      </c>
      <c r="B5" s="23" t="str">
        <f>_xlfn.XLOOKUP(_xlfn.CONCAT(B3,B4),Universidades!N:N,Universidades!A:A,"",0,1)</f>
        <v/>
      </c>
    </row>
    <row r="6" spans="1:6" ht="15.75" thickBot="1" x14ac:dyDescent="0.3">
      <c r="B6" s="20"/>
    </row>
    <row r="7" spans="1:6" ht="15.75" thickBot="1" x14ac:dyDescent="0.3">
      <c r="A7" s="24" t="s">
        <v>902</v>
      </c>
      <c r="B7" s="30"/>
      <c r="C7" s="8" t="s">
        <v>941</v>
      </c>
    </row>
    <row r="8" spans="1:6" ht="15.75" thickBot="1" x14ac:dyDescent="0.3">
      <c r="A8" s="24" t="s">
        <v>903</v>
      </c>
      <c r="B8" s="30"/>
      <c r="C8" s="8" t="s">
        <v>941</v>
      </c>
    </row>
    <row r="9" spans="1:6" ht="15.75" thickBot="1" x14ac:dyDescent="0.3">
      <c r="A9" s="24" t="s">
        <v>904</v>
      </c>
      <c r="B9" s="30"/>
      <c r="C9" s="8" t="s">
        <v>941</v>
      </c>
    </row>
    <row r="10" spans="1:6" ht="15.75" thickBot="1" x14ac:dyDescent="0.3">
      <c r="A10" s="24" t="s">
        <v>905</v>
      </c>
      <c r="B10" s="30"/>
      <c r="C10" s="8" t="s">
        <v>941</v>
      </c>
    </row>
    <row r="11" spans="1:6" x14ac:dyDescent="0.25">
      <c r="A11" s="24" t="s">
        <v>45</v>
      </c>
      <c r="B11" s="9" t="str">
        <f>IFERROR(AVERAGE(B7:B10),"")</f>
        <v/>
      </c>
      <c r="C11" s="36"/>
    </row>
    <row r="12" spans="1:6" x14ac:dyDescent="0.25">
      <c r="A12" s="24" t="s">
        <v>932</v>
      </c>
      <c r="B12" s="10" t="e">
        <f>_xlfn.XLOOKUP(ROUND(B11,2),NEM!A:A,NEM!B:B)</f>
        <v>#VALUE!</v>
      </c>
    </row>
    <row r="13" spans="1:6" x14ac:dyDescent="0.25">
      <c r="A13" s="11"/>
    </row>
    <row r="14" spans="1:6" x14ac:dyDescent="0.25">
      <c r="A14" s="19" t="s">
        <v>933</v>
      </c>
      <c r="B14" s="33" t="str">
        <f>IFERROR(Ranking!B31,"")</f>
        <v/>
      </c>
      <c r="C14" s="32" t="s">
        <v>952</v>
      </c>
    </row>
    <row r="16" spans="1:6" x14ac:dyDescent="0.25">
      <c r="A16" s="25" t="s">
        <v>894</v>
      </c>
      <c r="B16" s="25" t="s">
        <v>947</v>
      </c>
      <c r="C16" s="25" t="s">
        <v>895</v>
      </c>
      <c r="D16" s="25" t="s">
        <v>896</v>
      </c>
      <c r="E16" s="25" t="s">
        <v>897</v>
      </c>
      <c r="F16" s="12"/>
    </row>
    <row r="17" spans="1:6" x14ac:dyDescent="0.25">
      <c r="A17" s="24" t="s">
        <v>891</v>
      </c>
      <c r="B17" s="17" t="e">
        <f>B12</f>
        <v>#VALUE!</v>
      </c>
      <c r="C17" s="13" cm="1">
        <f t="array" ref="C17">IFERROR(_xlfn.XLOOKUP(_xlfn.CONCAT($B$3,$B$4),Universidades!$N:$N,Universidades!D:D/100),0)</f>
        <v>0</v>
      </c>
      <c r="D17" s="14" t="e">
        <f>_xlfn.CONCAT(B17," x ",C17)</f>
        <v>#VALUE!</v>
      </c>
      <c r="E17" s="9" t="str">
        <f>IFERROR(B17*C17,"")</f>
        <v/>
      </c>
    </row>
    <row r="18" spans="1:6" ht="15.75" thickBot="1" x14ac:dyDescent="0.3">
      <c r="A18" s="24" t="s">
        <v>892</v>
      </c>
      <c r="B18" s="22" t="str">
        <f>B14</f>
        <v/>
      </c>
      <c r="C18" s="13" cm="1">
        <f t="array" ref="C18">IFERROR(_xlfn.XLOOKUP(_xlfn.CONCAT($B$3,$B$4),Universidades!$N:$N,Universidades!E:E/100),0)</f>
        <v>0</v>
      </c>
      <c r="D18" s="14" t="e">
        <f>_xlfn.CONCAT(FIXED(B18,0)," x ",C18)</f>
        <v>#VALUE!</v>
      </c>
      <c r="E18" s="9" t="str">
        <f>IFERROR(B18*C18,"")</f>
        <v/>
      </c>
    </row>
    <row r="19" spans="1:6" ht="15.75" thickBot="1" x14ac:dyDescent="0.3">
      <c r="A19" s="24" t="s">
        <v>942</v>
      </c>
      <c r="B19" s="31"/>
      <c r="C19" s="13" cm="1">
        <f t="array" ref="C19">IFERROR(_xlfn.XLOOKUP(_xlfn.CONCAT($B$3,$B$4),Universidades!$N:$N,Universidades!F:F/100),0)</f>
        <v>0</v>
      </c>
      <c r="D19" s="14" t="str">
        <f t="shared" ref="D19:D23" si="0">_xlfn.CONCAT(B19," x ",C19)</f>
        <v xml:space="preserve"> x 0</v>
      </c>
      <c r="E19" s="9">
        <f>B19*C19</f>
        <v>0</v>
      </c>
    </row>
    <row r="20" spans="1:6" ht="15.75" thickBot="1" x14ac:dyDescent="0.3">
      <c r="A20" s="24" t="s">
        <v>943</v>
      </c>
      <c r="B20" s="31"/>
      <c r="C20" s="13" cm="1">
        <f t="array" ref="C20">IFERROR(_xlfn.XLOOKUP(_xlfn.CONCAT($B$3,$B$4),Universidades!$N:$N,Universidades!G:G/100),0)</f>
        <v>0</v>
      </c>
      <c r="D20" s="14" t="str">
        <f t="shared" si="0"/>
        <v xml:space="preserve"> x 0</v>
      </c>
      <c r="E20" s="9">
        <f>B20*C20</f>
        <v>0</v>
      </c>
    </row>
    <row r="21" spans="1:6" ht="28.5" customHeight="1" thickBot="1" x14ac:dyDescent="0.3">
      <c r="A21" s="24" t="s">
        <v>944</v>
      </c>
      <c r="B21" s="31"/>
      <c r="C21" s="13" cm="1">
        <f t="array" ref="C21">IFERROR(_xlfn.XLOOKUP(_xlfn.CONCAT($B$3,$B$4),Universidades!$N:$N,Universidades!H:H/100),0)</f>
        <v>0</v>
      </c>
      <c r="D21" s="34" t="str">
        <f t="shared" si="0"/>
        <v xml:space="preserve"> x 0</v>
      </c>
      <c r="E21" s="37">
        <f>MAX(B21*C21,B22*C22)</f>
        <v>0</v>
      </c>
      <c r="F21" s="40" t="s">
        <v>953</v>
      </c>
    </row>
    <row r="22" spans="1:6" ht="28.5" customHeight="1" thickBot="1" x14ac:dyDescent="0.3">
      <c r="A22" s="24" t="s">
        <v>945</v>
      </c>
      <c r="B22" s="31"/>
      <c r="C22" s="13" cm="1">
        <f t="array" ref="C22">IFERROR(_xlfn.XLOOKUP(_xlfn.CONCAT($B$3,$B$4),Universidades!$N:$N,Universidades!J:J/100),0)</f>
        <v>0</v>
      </c>
      <c r="D22" s="34" t="str">
        <f t="shared" si="0"/>
        <v xml:space="preserve"> x 0</v>
      </c>
      <c r="E22" s="37"/>
      <c r="F22" s="40"/>
    </row>
    <row r="23" spans="1:6" ht="15.75" thickBot="1" x14ac:dyDescent="0.3">
      <c r="A23" s="24" t="s">
        <v>946</v>
      </c>
      <c r="B23" s="31"/>
      <c r="C23" s="16" cm="1">
        <f t="array" ref="C23">IFERROR(_xlfn.XLOOKUP(_xlfn.CONCAT($B$3,$B$4),Universidades!$N:$N,Universidades!K:K/100),0)</f>
        <v>0</v>
      </c>
      <c r="D23" s="18" t="str">
        <f t="shared" si="0"/>
        <v xml:space="preserve"> x 0</v>
      </c>
      <c r="E23" s="9">
        <f>B23*C23</f>
        <v>0</v>
      </c>
    </row>
    <row r="24" spans="1:6" ht="19.5" thickBot="1" x14ac:dyDescent="0.35">
      <c r="A24" s="24" t="s">
        <v>893</v>
      </c>
      <c r="B24" s="16"/>
      <c r="C24" s="15"/>
      <c r="D24" s="15"/>
      <c r="E24" s="28">
        <f>SUM(E17:E23)</f>
        <v>0</v>
      </c>
      <c r="F24" s="27"/>
    </row>
    <row r="25" spans="1:6" x14ac:dyDescent="0.25">
      <c r="E25" s="26"/>
    </row>
  </sheetData>
  <sheetProtection algorithmName="SHA-512" hashValue="XPnWfEOOWXTKAE1HI/EXxt+Q85JkLV8QITM3tHdg/9q3UtVgtMmDdh/LL0e019f+bvbFdWVFwZ40YR8MlMYtvg==" saltValue="YJ8wCybwj19UzicnqaidQw==" spinCount="100000" sheet="1" selectLockedCells="1"/>
  <mergeCells count="4">
    <mergeCell ref="E21:E22"/>
    <mergeCell ref="A1:E1"/>
    <mergeCell ref="A2:E2"/>
    <mergeCell ref="F21:F2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28C1FA1-3DBB-4698-9838-81B94CC881B5}">
          <x14:formula1>
            <xm:f>'COD_UNI'!$B$2:$B$48</xm:f>
          </x14:formula1>
          <xm:sqref>B3</xm:sqref>
        </x14:dataValidation>
        <x14:dataValidation type="list" allowBlank="1" showInputMessage="1" showErrorMessage="1" xr:uid="{FD9B9DC1-E00D-46F9-9E41-37745049BD03}">
          <x14:formula1>
            <xm:f>Carreras!$A$3:$A$770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6966-60BD-441E-88C5-F567B67059A7}">
  <dimension ref="A1:N2154"/>
  <sheetViews>
    <sheetView workbookViewId="0">
      <selection activeCell="B489" sqref="B489"/>
    </sheetView>
  </sheetViews>
  <sheetFormatPr baseColWidth="10" defaultRowHeight="15" x14ac:dyDescent="0.25"/>
  <cols>
    <col min="2" max="2" width="60.28515625" customWidth="1"/>
    <col min="5" max="5" width="11.5703125" customWidth="1"/>
    <col min="12" max="12" width="24.28515625" customWidth="1"/>
    <col min="13" max="13" width="13.85546875" customWidth="1"/>
  </cols>
  <sheetData>
    <row r="1" spans="1:14" x14ac:dyDescent="0.25">
      <c r="A1" t="s">
        <v>890</v>
      </c>
    </row>
    <row r="3" spans="1:14" x14ac:dyDescent="0.25">
      <c r="A3" t="s">
        <v>50</v>
      </c>
      <c r="B3" t="s">
        <v>44</v>
      </c>
      <c r="C3" t="s">
        <v>51</v>
      </c>
      <c r="D3" t="s">
        <v>45</v>
      </c>
      <c r="E3" t="s">
        <v>52</v>
      </c>
      <c r="F3" t="s">
        <v>46</v>
      </c>
      <c r="G3" t="s">
        <v>48</v>
      </c>
      <c r="H3" t="s">
        <v>53</v>
      </c>
      <c r="I3" t="s">
        <v>47</v>
      </c>
      <c r="J3" t="s">
        <v>54</v>
      </c>
      <c r="K3" t="s">
        <v>49</v>
      </c>
      <c r="L3" t="s">
        <v>55</v>
      </c>
      <c r="M3" t="s">
        <v>43</v>
      </c>
      <c r="N3" t="s">
        <v>0</v>
      </c>
    </row>
    <row r="4" spans="1:14" x14ac:dyDescent="0.25">
      <c r="A4">
        <v>12007</v>
      </c>
      <c r="B4" t="s">
        <v>56</v>
      </c>
      <c r="C4" t="s">
        <v>57</v>
      </c>
      <c r="D4">
        <v>12</v>
      </c>
      <c r="E4">
        <v>12</v>
      </c>
      <c r="F4">
        <v>16</v>
      </c>
      <c r="G4">
        <v>10</v>
      </c>
      <c r="H4">
        <v>10</v>
      </c>
      <c r="J4" t="s">
        <v>58</v>
      </c>
      <c r="K4" t="s">
        <v>58</v>
      </c>
      <c r="L4">
        <v>40</v>
      </c>
      <c r="M4" t="s">
        <v>3</v>
      </c>
      <c r="N4" t="str">
        <f>_xlfn.CONCAT(Ponderaciones[[#This Row],[Universidad]],Ponderaciones[[#This Row],[Carrera]])</f>
        <v xml:space="preserve">PONTIFICIA UNIVERSIDAD CATÓLICA DE CHILEACTUACIÓN </v>
      </c>
    </row>
    <row r="5" spans="1:14" x14ac:dyDescent="0.25">
      <c r="A5">
        <v>12071</v>
      </c>
      <c r="B5" t="s">
        <v>59</v>
      </c>
      <c r="C5" t="s">
        <v>57</v>
      </c>
      <c r="D5">
        <v>20</v>
      </c>
      <c r="E5">
        <v>20</v>
      </c>
      <c r="F5">
        <v>20</v>
      </c>
      <c r="G5">
        <v>30</v>
      </c>
      <c r="H5">
        <v>10</v>
      </c>
      <c r="I5" t="s">
        <v>47</v>
      </c>
      <c r="J5">
        <v>10</v>
      </c>
      <c r="K5" t="s">
        <v>58</v>
      </c>
      <c r="L5" t="s">
        <v>58</v>
      </c>
      <c r="M5" t="s">
        <v>3</v>
      </c>
      <c r="N5" t="str">
        <f>_xlfn.CONCAT(Ponderaciones[[#This Row],[Universidad]],Ponderaciones[[#This Row],[Carrera]])</f>
        <v>PONTIFICIA UNIVERSIDAD CATÓLICA DE CHILEADMINISTRACIÓN PÚBLICA</v>
      </c>
    </row>
    <row r="6" spans="1:14" x14ac:dyDescent="0.25">
      <c r="A6">
        <v>12013</v>
      </c>
      <c r="B6" t="s">
        <v>60</v>
      </c>
      <c r="C6" t="s">
        <v>57</v>
      </c>
      <c r="D6">
        <v>20</v>
      </c>
      <c r="E6">
        <v>30</v>
      </c>
      <c r="F6">
        <v>10</v>
      </c>
      <c r="G6">
        <v>30</v>
      </c>
      <c r="H6" t="s">
        <v>58</v>
      </c>
      <c r="J6">
        <v>10</v>
      </c>
      <c r="K6" t="s">
        <v>58</v>
      </c>
      <c r="L6" t="s">
        <v>58</v>
      </c>
      <c r="M6" t="s">
        <v>3</v>
      </c>
      <c r="N6" t="str">
        <f>_xlfn.CONCAT(Ponderaciones[[#This Row],[Universidad]],Ponderaciones[[#This Row],[Carrera]])</f>
        <v>PONTIFICIA UNIVERSIDAD CATÓLICA DE CHILEAGRONOMÍA E INGENIERÍA FORESTAL</v>
      </c>
    </row>
    <row r="7" spans="1:14" x14ac:dyDescent="0.25">
      <c r="A7">
        <v>12022</v>
      </c>
      <c r="B7" t="s">
        <v>61</v>
      </c>
      <c r="C7" t="s">
        <v>57</v>
      </c>
      <c r="D7">
        <v>20</v>
      </c>
      <c r="E7">
        <v>25</v>
      </c>
      <c r="F7">
        <v>20</v>
      </c>
      <c r="G7">
        <v>20</v>
      </c>
      <c r="H7">
        <v>15</v>
      </c>
      <c r="J7" t="s">
        <v>58</v>
      </c>
      <c r="K7" t="s">
        <v>58</v>
      </c>
      <c r="L7" t="s">
        <v>58</v>
      </c>
      <c r="M7" t="s">
        <v>3</v>
      </c>
      <c r="N7" t="str">
        <f>_xlfn.CONCAT(Ponderaciones[[#This Row],[Universidad]],Ponderaciones[[#This Row],[Carrera]])</f>
        <v>PONTIFICIA UNIVERSIDAD CATÓLICA DE CHILEANTROPOLOGÍA-ARQUEOLOGÍA</v>
      </c>
    </row>
    <row r="8" spans="1:14" x14ac:dyDescent="0.25">
      <c r="A8">
        <v>12004</v>
      </c>
      <c r="B8" t="s">
        <v>62</v>
      </c>
      <c r="C8" t="s">
        <v>57</v>
      </c>
      <c r="D8">
        <v>20</v>
      </c>
      <c r="E8">
        <v>20</v>
      </c>
      <c r="F8">
        <v>15</v>
      </c>
      <c r="G8">
        <v>35</v>
      </c>
      <c r="H8">
        <v>10</v>
      </c>
      <c r="I8" t="s">
        <v>47</v>
      </c>
      <c r="J8">
        <v>10</v>
      </c>
      <c r="K8" t="s">
        <v>58</v>
      </c>
      <c r="L8" t="s">
        <v>58</v>
      </c>
      <c r="M8" t="s">
        <v>3</v>
      </c>
      <c r="N8" t="str">
        <f>_xlfn.CONCAT(Ponderaciones[[#This Row],[Universidad]],Ponderaciones[[#This Row],[Carrera]])</f>
        <v>PONTIFICIA UNIVERSIDAD CATÓLICA DE CHILEARQUITECTURA</v>
      </c>
    </row>
    <row r="9" spans="1:14" x14ac:dyDescent="0.25">
      <c r="A9">
        <v>12005</v>
      </c>
      <c r="B9" t="s">
        <v>63</v>
      </c>
      <c r="C9" t="s">
        <v>57</v>
      </c>
      <c r="D9">
        <v>20</v>
      </c>
      <c r="E9">
        <v>30</v>
      </c>
      <c r="F9">
        <v>20</v>
      </c>
      <c r="G9">
        <v>15</v>
      </c>
      <c r="H9">
        <v>15</v>
      </c>
      <c r="J9" t="s">
        <v>58</v>
      </c>
      <c r="K9" t="s">
        <v>58</v>
      </c>
      <c r="L9" t="s">
        <v>58</v>
      </c>
      <c r="M9" t="s">
        <v>3</v>
      </c>
      <c r="N9" t="str">
        <f>_xlfn.CONCAT(Ponderaciones[[#This Row],[Universidad]],Ponderaciones[[#This Row],[Carrera]])</f>
        <v>PONTIFICIA UNIVERSIDAD CATÓLICA DE CHILEARTE</v>
      </c>
    </row>
    <row r="10" spans="1:14" x14ac:dyDescent="0.25">
      <c r="A10">
        <v>12032</v>
      </c>
      <c r="B10" t="s">
        <v>64</v>
      </c>
      <c r="C10" t="s">
        <v>57</v>
      </c>
      <c r="D10">
        <v>20</v>
      </c>
      <c r="E10">
        <v>20</v>
      </c>
      <c r="F10">
        <v>10</v>
      </c>
      <c r="G10">
        <v>35</v>
      </c>
      <c r="H10" t="s">
        <v>58</v>
      </c>
      <c r="J10">
        <v>15</v>
      </c>
      <c r="K10" t="s">
        <v>58</v>
      </c>
      <c r="L10" t="s">
        <v>58</v>
      </c>
      <c r="M10" t="s">
        <v>3</v>
      </c>
      <c r="N10" t="str">
        <f>_xlfn.CONCAT(Ponderaciones[[#This Row],[Universidad]],Ponderaciones[[#This Row],[Carrera]])</f>
        <v>PONTIFICIA UNIVERSIDAD CATÓLICA DE CHILEASTRONOMÍA</v>
      </c>
    </row>
    <row r="11" spans="1:14" x14ac:dyDescent="0.25">
      <c r="A11">
        <v>12011</v>
      </c>
      <c r="B11" t="s">
        <v>65</v>
      </c>
      <c r="C11" t="s">
        <v>57</v>
      </c>
      <c r="D11">
        <v>20</v>
      </c>
      <c r="E11">
        <v>20</v>
      </c>
      <c r="F11">
        <v>10</v>
      </c>
      <c r="G11">
        <v>25</v>
      </c>
      <c r="H11" t="s">
        <v>58</v>
      </c>
      <c r="J11">
        <v>25</v>
      </c>
      <c r="K11" t="s">
        <v>58</v>
      </c>
      <c r="L11" t="s">
        <v>58</v>
      </c>
      <c r="M11" t="s">
        <v>3</v>
      </c>
      <c r="N11" t="str">
        <f>_xlfn.CONCAT(Ponderaciones[[#This Row],[Universidad]],Ponderaciones[[#This Row],[Carrera]])</f>
        <v>PONTIFICIA UNIVERSIDAD CATÓLICA DE CHILEBIOLOGÍA</v>
      </c>
    </row>
    <row r="12" spans="1:14" x14ac:dyDescent="0.25">
      <c r="A12">
        <v>12012</v>
      </c>
      <c r="B12" t="s">
        <v>66</v>
      </c>
      <c r="C12" t="s">
        <v>57</v>
      </c>
      <c r="D12">
        <v>20</v>
      </c>
      <c r="E12">
        <v>20</v>
      </c>
      <c r="F12">
        <v>10</v>
      </c>
      <c r="G12">
        <v>25</v>
      </c>
      <c r="H12" t="s">
        <v>58</v>
      </c>
      <c r="J12">
        <v>25</v>
      </c>
      <c r="K12" t="s">
        <v>58</v>
      </c>
      <c r="L12" t="s">
        <v>58</v>
      </c>
      <c r="M12" t="s">
        <v>3</v>
      </c>
      <c r="N12" t="str">
        <f>_xlfn.CONCAT(Ponderaciones[[#This Row],[Universidad]],Ponderaciones[[#This Row],[Carrera]])</f>
        <v>PONTIFICIA UNIVERSIDAD CATÓLICA DE CHILEBIOLOGÍA MARINA</v>
      </c>
    </row>
    <row r="13" spans="1:14" x14ac:dyDescent="0.25">
      <c r="A13">
        <v>12010</v>
      </c>
      <c r="B13" t="s">
        <v>67</v>
      </c>
      <c r="C13" t="s">
        <v>57</v>
      </c>
      <c r="D13">
        <v>20</v>
      </c>
      <c r="E13">
        <v>20</v>
      </c>
      <c r="F13">
        <v>10</v>
      </c>
      <c r="G13">
        <v>30</v>
      </c>
      <c r="H13" t="s">
        <v>58</v>
      </c>
      <c r="J13">
        <v>20</v>
      </c>
      <c r="K13" t="s">
        <v>58</v>
      </c>
      <c r="L13" t="s">
        <v>58</v>
      </c>
      <c r="M13" t="s">
        <v>3</v>
      </c>
      <c r="N13" t="str">
        <f>_xlfn.CONCAT(Ponderaciones[[#This Row],[Universidad]],Ponderaciones[[#This Row],[Carrera]])</f>
        <v>PONTIFICIA UNIVERSIDAD CATÓLICA DE CHILEBIOQUÍMICA</v>
      </c>
    </row>
    <row r="14" spans="1:14" x14ac:dyDescent="0.25">
      <c r="A14">
        <v>12037</v>
      </c>
      <c r="B14" t="s">
        <v>68</v>
      </c>
      <c r="C14" t="s">
        <v>57</v>
      </c>
      <c r="D14">
        <v>20</v>
      </c>
      <c r="E14">
        <v>25</v>
      </c>
      <c r="F14">
        <v>20</v>
      </c>
      <c r="G14">
        <v>20</v>
      </c>
      <c r="H14">
        <v>15</v>
      </c>
      <c r="J14" t="s">
        <v>58</v>
      </c>
      <c r="K14" t="s">
        <v>58</v>
      </c>
      <c r="L14" t="s">
        <v>58</v>
      </c>
      <c r="M14" t="s">
        <v>3</v>
      </c>
      <c r="N14" t="str">
        <f>_xlfn.CONCAT(Ponderaciones[[#This Row],[Universidad]],Ponderaciones[[#This Row],[Carrera]])</f>
        <v>PONTIFICIA UNIVERSIDAD CATÓLICA DE CHILECIENCIA POLÍTICA</v>
      </c>
    </row>
    <row r="15" spans="1:14" x14ac:dyDescent="0.25">
      <c r="A15">
        <v>12026</v>
      </c>
      <c r="B15" t="s">
        <v>69</v>
      </c>
      <c r="C15" t="s">
        <v>57</v>
      </c>
      <c r="D15">
        <v>20</v>
      </c>
      <c r="E15">
        <v>20</v>
      </c>
      <c r="F15">
        <v>25</v>
      </c>
      <c r="G15">
        <v>25</v>
      </c>
      <c r="H15">
        <v>10</v>
      </c>
      <c r="J15" t="s">
        <v>58</v>
      </c>
      <c r="K15" t="s">
        <v>58</v>
      </c>
      <c r="L15" t="s">
        <v>58</v>
      </c>
      <c r="M15" t="s">
        <v>3</v>
      </c>
      <c r="N15" t="str">
        <f>_xlfn.CONCAT(Ponderaciones[[#This Row],[Universidad]],Ponderaciones[[#This Row],[Carrera]])</f>
        <v>PONTIFICIA UNIVERSIDAD CATÓLICA DE CHILECOLLEGE ARTES Y HUMANIDADES</v>
      </c>
    </row>
    <row r="16" spans="1:14" x14ac:dyDescent="0.25">
      <c r="A16">
        <v>12027</v>
      </c>
      <c r="B16" t="s">
        <v>70</v>
      </c>
      <c r="C16" t="s">
        <v>57</v>
      </c>
      <c r="D16">
        <v>20</v>
      </c>
      <c r="E16">
        <v>20</v>
      </c>
      <c r="F16">
        <v>10</v>
      </c>
      <c r="G16">
        <v>35</v>
      </c>
      <c r="H16" t="s">
        <v>58</v>
      </c>
      <c r="J16">
        <v>15</v>
      </c>
      <c r="K16" t="s">
        <v>58</v>
      </c>
      <c r="L16" t="s">
        <v>58</v>
      </c>
      <c r="M16" t="s">
        <v>3</v>
      </c>
      <c r="N16" t="str">
        <f>_xlfn.CONCAT(Ponderaciones[[#This Row],[Universidad]],Ponderaciones[[#This Row],[Carrera]])</f>
        <v>PONTIFICIA UNIVERSIDAD CATÓLICA DE CHILECOLLEGE CIENCIAS NATURALES Y MATEMÁTICAS</v>
      </c>
    </row>
    <row r="17" spans="1:14" x14ac:dyDescent="0.25">
      <c r="A17">
        <v>12028</v>
      </c>
      <c r="B17" t="s">
        <v>71</v>
      </c>
      <c r="C17" t="s">
        <v>57</v>
      </c>
      <c r="D17">
        <v>20</v>
      </c>
      <c r="E17">
        <v>20</v>
      </c>
      <c r="F17">
        <v>25</v>
      </c>
      <c r="G17">
        <v>25</v>
      </c>
      <c r="H17">
        <v>10</v>
      </c>
      <c r="J17" t="s">
        <v>58</v>
      </c>
      <c r="K17" t="s">
        <v>58</v>
      </c>
      <c r="L17" t="s">
        <v>58</v>
      </c>
      <c r="M17" t="s">
        <v>3</v>
      </c>
      <c r="N17" t="str">
        <f>_xlfn.CONCAT(Ponderaciones[[#This Row],[Universidad]],Ponderaciones[[#This Row],[Carrera]])</f>
        <v>PONTIFICIA UNIVERSIDAD CATÓLICA DE CHILECOLLEGE CIENCIAS SOCIALES</v>
      </c>
    </row>
    <row r="18" spans="1:14" x14ac:dyDescent="0.25">
      <c r="A18">
        <v>12038</v>
      </c>
      <c r="B18" t="s">
        <v>72</v>
      </c>
      <c r="C18" t="s">
        <v>57</v>
      </c>
      <c r="D18">
        <v>20</v>
      </c>
      <c r="E18">
        <v>20</v>
      </c>
      <c r="F18">
        <v>10</v>
      </c>
      <c r="G18">
        <v>40</v>
      </c>
      <c r="H18" t="s">
        <v>58</v>
      </c>
      <c r="J18">
        <v>10</v>
      </c>
      <c r="K18" t="s">
        <v>58</v>
      </c>
      <c r="L18" t="s">
        <v>58</v>
      </c>
      <c r="M18" t="s">
        <v>3</v>
      </c>
      <c r="N18" t="str">
        <f>_xlfn.CONCAT(Ponderaciones[[#This Row],[Universidad]],Ponderaciones[[#This Row],[Carrera]])</f>
        <v>PONTIFICIA UNIVERSIDAD CATÓLICA DE CHILECONSTRUCCIÓN CIVIL</v>
      </c>
    </row>
    <row r="19" spans="1:14" x14ac:dyDescent="0.25">
      <c r="A19">
        <v>12021</v>
      </c>
      <c r="B19" t="s">
        <v>73</v>
      </c>
      <c r="C19" t="s">
        <v>57</v>
      </c>
      <c r="D19">
        <v>20</v>
      </c>
      <c r="E19">
        <v>20</v>
      </c>
      <c r="F19">
        <v>25</v>
      </c>
      <c r="G19">
        <v>10</v>
      </c>
      <c r="H19">
        <v>25</v>
      </c>
      <c r="J19" t="s">
        <v>58</v>
      </c>
      <c r="K19" t="s">
        <v>58</v>
      </c>
      <c r="L19" t="s">
        <v>58</v>
      </c>
      <c r="M19" t="s">
        <v>3</v>
      </c>
      <c r="N19" t="str">
        <f>_xlfn.CONCAT(Ponderaciones[[#This Row],[Universidad]],Ponderaciones[[#This Row],[Carrera]])</f>
        <v>PONTIFICIA UNIVERSIDAD CATÓLICA DE CHILEDERECHO</v>
      </c>
    </row>
    <row r="20" spans="1:14" x14ac:dyDescent="0.25">
      <c r="A20">
        <v>12006</v>
      </c>
      <c r="B20" t="s">
        <v>74</v>
      </c>
      <c r="C20" t="s">
        <v>57</v>
      </c>
      <c r="D20">
        <v>25</v>
      </c>
      <c r="E20">
        <v>25</v>
      </c>
      <c r="F20">
        <v>20</v>
      </c>
      <c r="G20">
        <v>20</v>
      </c>
      <c r="H20">
        <v>10</v>
      </c>
      <c r="I20" t="s">
        <v>47</v>
      </c>
      <c r="J20">
        <v>10</v>
      </c>
      <c r="K20" t="s">
        <v>58</v>
      </c>
      <c r="L20" t="s">
        <v>58</v>
      </c>
      <c r="M20" t="s">
        <v>3</v>
      </c>
      <c r="N20" t="str">
        <f>_xlfn.CONCAT(Ponderaciones[[#This Row],[Universidad]],Ponderaciones[[#This Row],[Carrera]])</f>
        <v>PONTIFICIA UNIVERSIDAD CATÓLICA DE CHILEDISEÑO</v>
      </c>
    </row>
    <row r="21" spans="1:14" x14ac:dyDescent="0.25">
      <c r="A21">
        <v>12057</v>
      </c>
      <c r="B21" t="s">
        <v>75</v>
      </c>
      <c r="C21" t="s">
        <v>57</v>
      </c>
      <c r="D21">
        <v>20</v>
      </c>
      <c r="E21">
        <v>25</v>
      </c>
      <c r="F21">
        <v>10</v>
      </c>
      <c r="G21">
        <v>20</v>
      </c>
      <c r="H21" t="s">
        <v>58</v>
      </c>
      <c r="J21">
        <v>25</v>
      </c>
      <c r="K21" t="s">
        <v>58</v>
      </c>
      <c r="L21" t="s">
        <v>58</v>
      </c>
      <c r="M21" t="s">
        <v>3</v>
      </c>
      <c r="N21" t="str">
        <f>_xlfn.CONCAT(Ponderaciones[[#This Row],[Universidad]],Ponderaciones[[#This Row],[Carrera]])</f>
        <v>PONTIFICIA UNIVERSIDAD CATÓLICA DE CHILEENFERMERÍA</v>
      </c>
    </row>
    <row r="22" spans="1:14" x14ac:dyDescent="0.25">
      <c r="A22">
        <v>12049</v>
      </c>
      <c r="B22" t="s">
        <v>76</v>
      </c>
      <c r="C22" t="s">
        <v>57</v>
      </c>
      <c r="D22">
        <v>20</v>
      </c>
      <c r="E22">
        <v>10</v>
      </c>
      <c r="F22">
        <v>10</v>
      </c>
      <c r="G22">
        <v>45</v>
      </c>
      <c r="H22" t="s">
        <v>58</v>
      </c>
      <c r="J22">
        <v>10</v>
      </c>
      <c r="K22">
        <v>5</v>
      </c>
      <c r="L22" t="s">
        <v>58</v>
      </c>
      <c r="M22" t="s">
        <v>3</v>
      </c>
      <c r="N22" t="str">
        <f>_xlfn.CONCAT(Ponderaciones[[#This Row],[Universidad]],Ponderaciones[[#This Row],[Carrera]])</f>
        <v>PONTIFICIA UNIVERSIDAD CATÓLICA DE CHILEESTADÍSTICA</v>
      </c>
    </row>
    <row r="23" spans="1:14" x14ac:dyDescent="0.25">
      <c r="A23">
        <v>12030</v>
      </c>
      <c r="B23" t="s">
        <v>77</v>
      </c>
      <c r="C23" t="s">
        <v>57</v>
      </c>
      <c r="D23">
        <v>25</v>
      </c>
      <c r="E23">
        <v>25</v>
      </c>
      <c r="F23">
        <v>25</v>
      </c>
      <c r="G23">
        <v>15</v>
      </c>
      <c r="H23">
        <v>10</v>
      </c>
      <c r="J23" t="s">
        <v>58</v>
      </c>
      <c r="K23" t="s">
        <v>58</v>
      </c>
      <c r="L23" t="s">
        <v>58</v>
      </c>
      <c r="M23" t="s">
        <v>3</v>
      </c>
      <c r="N23" t="str">
        <f>_xlfn.CONCAT(Ponderaciones[[#This Row],[Universidad]],Ponderaciones[[#This Row],[Carrera]])</f>
        <v>PONTIFICIA UNIVERSIDAD CATÓLICA DE CHILEFILOSOFÍA</v>
      </c>
    </row>
    <row r="24" spans="1:14" x14ac:dyDescent="0.25">
      <c r="A24">
        <v>12031</v>
      </c>
      <c r="B24" t="s">
        <v>78</v>
      </c>
      <c r="C24" t="s">
        <v>57</v>
      </c>
      <c r="D24">
        <v>20</v>
      </c>
      <c r="E24">
        <v>10</v>
      </c>
      <c r="F24">
        <v>10</v>
      </c>
      <c r="G24">
        <v>45</v>
      </c>
      <c r="H24" t="s">
        <v>58</v>
      </c>
      <c r="J24">
        <v>15</v>
      </c>
      <c r="K24" t="s">
        <v>58</v>
      </c>
      <c r="L24" t="s">
        <v>58</v>
      </c>
      <c r="M24" t="s">
        <v>3</v>
      </c>
      <c r="N24" t="str">
        <f>_xlfn.CONCAT(Ponderaciones[[#This Row],[Universidad]],Ponderaciones[[#This Row],[Carrera]])</f>
        <v>PONTIFICIA UNIVERSIDAD CATÓLICA DE CHILEFÍSICA</v>
      </c>
    </row>
    <row r="25" spans="1:14" x14ac:dyDescent="0.25">
      <c r="A25">
        <v>12062</v>
      </c>
      <c r="B25" t="s">
        <v>79</v>
      </c>
      <c r="C25" t="s">
        <v>57</v>
      </c>
      <c r="D25">
        <v>20</v>
      </c>
      <c r="E25">
        <v>25</v>
      </c>
      <c r="F25">
        <v>10</v>
      </c>
      <c r="G25">
        <v>20</v>
      </c>
      <c r="H25" t="s">
        <v>58</v>
      </c>
      <c r="J25">
        <v>25</v>
      </c>
      <c r="K25" t="s">
        <v>58</v>
      </c>
      <c r="L25" t="s">
        <v>58</v>
      </c>
      <c r="M25" t="s">
        <v>3</v>
      </c>
      <c r="N25" t="str">
        <f>_xlfn.CONCAT(Ponderaciones[[#This Row],[Universidad]],Ponderaciones[[#This Row],[Carrera]])</f>
        <v>PONTIFICIA UNIVERSIDAD CATÓLICA DE CHILEFONOAUDIOLOGÍA</v>
      </c>
    </row>
    <row r="26" spans="1:14" x14ac:dyDescent="0.25">
      <c r="A26">
        <v>12034</v>
      </c>
      <c r="B26" t="s">
        <v>80</v>
      </c>
      <c r="C26" t="s">
        <v>57</v>
      </c>
      <c r="D26">
        <v>20</v>
      </c>
      <c r="E26">
        <v>20</v>
      </c>
      <c r="F26">
        <v>20</v>
      </c>
      <c r="G26">
        <v>25</v>
      </c>
      <c r="H26">
        <v>15</v>
      </c>
      <c r="I26" t="s">
        <v>47</v>
      </c>
      <c r="J26">
        <v>15</v>
      </c>
      <c r="K26" t="s">
        <v>58</v>
      </c>
      <c r="L26" t="s">
        <v>58</v>
      </c>
      <c r="M26" t="s">
        <v>3</v>
      </c>
      <c r="N26" t="str">
        <f>_xlfn.CONCAT(Ponderaciones[[#This Row],[Universidad]],Ponderaciones[[#This Row],[Carrera]])</f>
        <v>PONTIFICIA UNIVERSIDAD CATÓLICA DE CHILEGEOGRAFÍA</v>
      </c>
    </row>
    <row r="27" spans="1:14" x14ac:dyDescent="0.25">
      <c r="A27">
        <v>12035</v>
      </c>
      <c r="B27" t="s">
        <v>81</v>
      </c>
      <c r="C27" t="s">
        <v>57</v>
      </c>
      <c r="D27">
        <v>20</v>
      </c>
      <c r="E27">
        <v>20</v>
      </c>
      <c r="F27">
        <v>15</v>
      </c>
      <c r="G27">
        <v>10</v>
      </c>
      <c r="H27">
        <v>35</v>
      </c>
      <c r="J27" t="s">
        <v>58</v>
      </c>
      <c r="K27" t="s">
        <v>58</v>
      </c>
      <c r="L27" t="s">
        <v>58</v>
      </c>
      <c r="M27" t="s">
        <v>3</v>
      </c>
      <c r="N27" t="str">
        <f>_xlfn.CONCAT(Ponderaciones[[#This Row],[Universidad]],Ponderaciones[[#This Row],[Carrera]])</f>
        <v>PONTIFICIA UNIVERSIDAD CATÓLICA DE CHILEHISTORIA</v>
      </c>
    </row>
    <row r="28" spans="1:14" x14ac:dyDescent="0.25">
      <c r="A28">
        <v>12039</v>
      </c>
      <c r="B28" t="s">
        <v>82</v>
      </c>
      <c r="C28" t="s">
        <v>57</v>
      </c>
      <c r="D28">
        <v>20</v>
      </c>
      <c r="E28">
        <v>20</v>
      </c>
      <c r="F28">
        <v>10</v>
      </c>
      <c r="G28">
        <v>25</v>
      </c>
      <c r="H28" t="s">
        <v>58</v>
      </c>
      <c r="J28">
        <v>15</v>
      </c>
      <c r="K28">
        <v>10</v>
      </c>
      <c r="L28" t="s">
        <v>58</v>
      </c>
      <c r="M28" t="s">
        <v>3</v>
      </c>
      <c r="N28" t="str">
        <f>_xlfn.CONCAT(Ponderaciones[[#This Row],[Universidad]],Ponderaciones[[#This Row],[Carrera]])</f>
        <v>PONTIFICIA UNIVERSIDAD CATÓLICA DE CHILEINGENIERÍA</v>
      </c>
    </row>
    <row r="29" spans="1:14" x14ac:dyDescent="0.25">
      <c r="A29">
        <v>12014</v>
      </c>
      <c r="B29" t="s">
        <v>83</v>
      </c>
      <c r="C29" t="s">
        <v>57</v>
      </c>
      <c r="D29">
        <v>20</v>
      </c>
      <c r="E29">
        <v>20</v>
      </c>
      <c r="F29">
        <v>10</v>
      </c>
      <c r="G29">
        <v>30</v>
      </c>
      <c r="H29">
        <v>10</v>
      </c>
      <c r="I29" t="s">
        <v>47</v>
      </c>
      <c r="J29">
        <v>10</v>
      </c>
      <c r="K29">
        <v>10</v>
      </c>
      <c r="L29" t="s">
        <v>58</v>
      </c>
      <c r="M29" t="s">
        <v>3</v>
      </c>
      <c r="N29" t="str">
        <f>_xlfn.CONCAT(Ponderaciones[[#This Row],[Universidad]],Ponderaciones[[#This Row],[Carrera]])</f>
        <v>PONTIFICIA UNIVERSIDAD CATÓLICA DE CHILEINGENIERÍA COMERCIAL</v>
      </c>
    </row>
    <row r="30" spans="1:14" x14ac:dyDescent="0.25">
      <c r="A30">
        <v>12101</v>
      </c>
      <c r="B30" t="s">
        <v>84</v>
      </c>
      <c r="C30" t="s">
        <v>57</v>
      </c>
      <c r="D30">
        <v>15</v>
      </c>
      <c r="E30">
        <v>25</v>
      </c>
      <c r="F30">
        <v>10</v>
      </c>
      <c r="G30">
        <v>25</v>
      </c>
      <c r="H30" t="s">
        <v>58</v>
      </c>
      <c r="J30">
        <v>15</v>
      </c>
      <c r="K30">
        <v>10</v>
      </c>
      <c r="L30" t="s">
        <v>58</v>
      </c>
      <c r="M30" t="s">
        <v>3</v>
      </c>
      <c r="N30" t="str">
        <f>_xlfn.CONCAT(Ponderaciones[[#This Row],[Universidad]],Ponderaciones[[#This Row],[Carrera]])</f>
        <v>PONTIFICIA UNIVERSIDAD CATÓLICA DE CHILEINGENIERÍA EN RECURSOS NATURALES</v>
      </c>
    </row>
    <row r="31" spans="1:14" x14ac:dyDescent="0.25">
      <c r="A31">
        <v>12061</v>
      </c>
      <c r="B31" t="s">
        <v>85</v>
      </c>
      <c r="C31" t="s">
        <v>57</v>
      </c>
      <c r="D31">
        <v>20</v>
      </c>
      <c r="E31">
        <v>25</v>
      </c>
      <c r="F31">
        <v>10</v>
      </c>
      <c r="G31">
        <v>20</v>
      </c>
      <c r="H31" t="s">
        <v>58</v>
      </c>
      <c r="J31">
        <v>25</v>
      </c>
      <c r="K31" t="s">
        <v>58</v>
      </c>
      <c r="L31" t="s">
        <v>58</v>
      </c>
      <c r="M31" t="s">
        <v>3</v>
      </c>
      <c r="N31" t="str">
        <f>_xlfn.CONCAT(Ponderaciones[[#This Row],[Universidad]],Ponderaciones[[#This Row],[Carrera]])</f>
        <v>PONTIFICIA UNIVERSIDAD CATÓLICA DE CHILEKINESIOLOGÍA</v>
      </c>
    </row>
    <row r="32" spans="1:14" x14ac:dyDescent="0.25">
      <c r="A32">
        <v>12008</v>
      </c>
      <c r="B32" t="s">
        <v>86</v>
      </c>
      <c r="C32" t="s">
        <v>57</v>
      </c>
      <c r="D32">
        <v>25</v>
      </c>
      <c r="E32">
        <v>25</v>
      </c>
      <c r="F32">
        <v>25</v>
      </c>
      <c r="G32">
        <v>15</v>
      </c>
      <c r="H32">
        <v>10</v>
      </c>
      <c r="J32" t="s">
        <v>58</v>
      </c>
      <c r="K32" t="s">
        <v>58</v>
      </c>
      <c r="L32" t="s">
        <v>58</v>
      </c>
      <c r="M32" t="s">
        <v>3</v>
      </c>
      <c r="N32" t="str">
        <f>_xlfn.CONCAT(Ponderaciones[[#This Row],[Universidad]],Ponderaciones[[#This Row],[Carrera]])</f>
        <v>PONTIFICIA UNIVERSIDAD CATÓLICA DE CHILELETRAS HISPÁNICAS</v>
      </c>
    </row>
    <row r="33" spans="1:14" x14ac:dyDescent="0.25">
      <c r="A33">
        <v>12009</v>
      </c>
      <c r="B33" t="s">
        <v>87</v>
      </c>
      <c r="C33" t="s">
        <v>57</v>
      </c>
      <c r="D33">
        <v>25</v>
      </c>
      <c r="E33">
        <v>25</v>
      </c>
      <c r="F33">
        <v>25</v>
      </c>
      <c r="G33">
        <v>15</v>
      </c>
      <c r="H33">
        <v>10</v>
      </c>
      <c r="J33" t="s">
        <v>58</v>
      </c>
      <c r="K33" t="s">
        <v>58</v>
      </c>
      <c r="L33" t="s">
        <v>58</v>
      </c>
      <c r="M33" t="s">
        <v>3</v>
      </c>
      <c r="N33" t="str">
        <f>_xlfn.CONCAT(Ponderaciones[[#This Row],[Universidad]],Ponderaciones[[#This Row],[Carrera]])</f>
        <v>PONTIFICIA UNIVERSIDAD CATÓLICA DE CHILELETRAS INGLESAS</v>
      </c>
    </row>
    <row r="34" spans="1:14" x14ac:dyDescent="0.25">
      <c r="A34">
        <v>12089</v>
      </c>
      <c r="B34" t="s">
        <v>88</v>
      </c>
      <c r="C34" t="s">
        <v>57</v>
      </c>
      <c r="D34">
        <v>20</v>
      </c>
      <c r="E34">
        <v>20</v>
      </c>
      <c r="F34">
        <v>10</v>
      </c>
      <c r="G34">
        <v>30</v>
      </c>
      <c r="H34" t="s">
        <v>58</v>
      </c>
      <c r="J34">
        <v>10</v>
      </c>
      <c r="K34">
        <v>10</v>
      </c>
      <c r="L34" t="s">
        <v>58</v>
      </c>
      <c r="M34" t="s">
        <v>3</v>
      </c>
      <c r="N34" t="str">
        <f>_xlfn.CONCAT(Ponderaciones[[#This Row],[Universidad]],Ponderaciones[[#This Row],[Carrera]])</f>
        <v>PONTIFICIA UNIVERSIDAD CATÓLICA DE CHILELICENCIATURA  EN INGENIERÍA  EN  CIENCIA  DE DATOS</v>
      </c>
    </row>
    <row r="35" spans="1:14" x14ac:dyDescent="0.25">
      <c r="A35">
        <v>12100</v>
      </c>
      <c r="B35" t="s">
        <v>89</v>
      </c>
      <c r="C35" t="s">
        <v>57</v>
      </c>
      <c r="D35">
        <v>20</v>
      </c>
      <c r="E35">
        <v>20</v>
      </c>
      <c r="F35">
        <v>10</v>
      </c>
      <c r="G35">
        <v>25</v>
      </c>
      <c r="H35" t="s">
        <v>58</v>
      </c>
      <c r="J35">
        <v>15</v>
      </c>
      <c r="K35">
        <v>10</v>
      </c>
      <c r="L35" t="s">
        <v>58</v>
      </c>
      <c r="M35" t="s">
        <v>3</v>
      </c>
      <c r="N35" t="str">
        <f>_xlfn.CONCAT(Ponderaciones[[#This Row],[Universidad]],Ponderaciones[[#This Row],[Carrera]])</f>
        <v>PONTIFICIA UNIVERSIDAD CATÓLICA DE CHILELICENCIATURA EN INGENIERÍA EN CIENCIA DE LA COMPUTACIÓN</v>
      </c>
    </row>
    <row r="36" spans="1:14" x14ac:dyDescent="0.25">
      <c r="A36">
        <v>12029</v>
      </c>
      <c r="B36" t="s">
        <v>90</v>
      </c>
      <c r="C36" t="s">
        <v>57</v>
      </c>
      <c r="D36">
        <v>12</v>
      </c>
      <c r="E36">
        <v>12</v>
      </c>
      <c r="F36">
        <v>12</v>
      </c>
      <c r="G36">
        <v>14</v>
      </c>
      <c r="H36">
        <v>10</v>
      </c>
      <c r="I36" t="s">
        <v>47</v>
      </c>
      <c r="J36">
        <v>10</v>
      </c>
      <c r="K36" t="s">
        <v>58</v>
      </c>
      <c r="L36">
        <v>40</v>
      </c>
      <c r="M36" t="s">
        <v>3</v>
      </c>
      <c r="N36" t="str">
        <f>_xlfn.CONCAT(Ponderaciones[[#This Row],[Universidad]],Ponderaciones[[#This Row],[Carrera]])</f>
        <v>PONTIFICIA UNIVERSIDAD CATÓLICA DE CHILELICENCIATURA EN INTERPRETACIÓN MUSICAL</v>
      </c>
    </row>
    <row r="37" spans="1:14" x14ac:dyDescent="0.25">
      <c r="A37">
        <v>12059</v>
      </c>
      <c r="B37" t="s">
        <v>91</v>
      </c>
      <c r="C37" t="s">
        <v>57</v>
      </c>
      <c r="D37">
        <v>12</v>
      </c>
      <c r="E37">
        <v>12</v>
      </c>
      <c r="F37">
        <v>12</v>
      </c>
      <c r="G37">
        <v>14</v>
      </c>
      <c r="H37">
        <v>10</v>
      </c>
      <c r="I37" t="s">
        <v>47</v>
      </c>
      <c r="J37">
        <v>10</v>
      </c>
      <c r="K37" t="s">
        <v>58</v>
      </c>
      <c r="L37">
        <v>40</v>
      </c>
      <c r="M37" t="s">
        <v>3</v>
      </c>
      <c r="N37" t="str">
        <f>_xlfn.CONCAT(Ponderaciones[[#This Row],[Universidad]],Ponderaciones[[#This Row],[Carrera]])</f>
        <v xml:space="preserve">PONTIFICIA UNIVERSIDAD CATÓLICA DE CHILELICENCIATURA EN MÚSICA </v>
      </c>
    </row>
    <row r="38" spans="1:14" x14ac:dyDescent="0.25">
      <c r="A38">
        <v>12051</v>
      </c>
      <c r="B38" t="s">
        <v>92</v>
      </c>
      <c r="C38" t="s">
        <v>57</v>
      </c>
      <c r="D38">
        <v>20</v>
      </c>
      <c r="E38">
        <v>10</v>
      </c>
      <c r="F38">
        <v>10</v>
      </c>
      <c r="G38">
        <v>45</v>
      </c>
      <c r="H38" t="s">
        <v>58</v>
      </c>
      <c r="J38">
        <v>15</v>
      </c>
      <c r="K38" t="s">
        <v>58</v>
      </c>
      <c r="L38" t="s">
        <v>58</v>
      </c>
      <c r="M38" t="s">
        <v>3</v>
      </c>
      <c r="N38" t="str">
        <f>_xlfn.CONCAT(Ponderaciones[[#This Row],[Universidad]],Ponderaciones[[#This Row],[Carrera]])</f>
        <v>PONTIFICIA UNIVERSIDAD CATÓLICA DE CHILEMATEMÁTICA</v>
      </c>
    </row>
    <row r="39" spans="1:14" x14ac:dyDescent="0.25">
      <c r="A39">
        <v>12058</v>
      </c>
      <c r="B39" t="s">
        <v>93</v>
      </c>
      <c r="C39" t="s">
        <v>57</v>
      </c>
      <c r="D39">
        <v>20</v>
      </c>
      <c r="E39">
        <v>20</v>
      </c>
      <c r="F39">
        <v>15</v>
      </c>
      <c r="G39">
        <v>20</v>
      </c>
      <c r="H39" t="s">
        <v>58</v>
      </c>
      <c r="J39">
        <v>25</v>
      </c>
      <c r="K39" t="s">
        <v>58</v>
      </c>
      <c r="L39" t="s">
        <v>58</v>
      </c>
      <c r="M39" t="s">
        <v>3</v>
      </c>
      <c r="N39" t="str">
        <f>_xlfn.CONCAT(Ponderaciones[[#This Row],[Universidad]],Ponderaciones[[#This Row],[Carrera]])</f>
        <v>PONTIFICIA UNIVERSIDAD CATÓLICA DE CHILEMEDICINA</v>
      </c>
    </row>
    <row r="40" spans="1:14" x14ac:dyDescent="0.25">
      <c r="A40">
        <v>12033</v>
      </c>
      <c r="B40" t="s">
        <v>94</v>
      </c>
      <c r="C40" t="s">
        <v>57</v>
      </c>
      <c r="D40">
        <v>20</v>
      </c>
      <c r="E40">
        <v>20</v>
      </c>
      <c r="F40">
        <v>20</v>
      </c>
      <c r="G40">
        <v>25</v>
      </c>
      <c r="H40" t="s">
        <v>58</v>
      </c>
      <c r="J40">
        <v>15</v>
      </c>
      <c r="K40" t="s">
        <v>58</v>
      </c>
      <c r="L40" t="s">
        <v>58</v>
      </c>
      <c r="M40" t="s">
        <v>3</v>
      </c>
      <c r="N40" t="str">
        <f>_xlfn.CONCAT(Ponderaciones[[#This Row],[Universidad]],Ponderaciones[[#This Row],[Carrera]])</f>
        <v>PONTIFICIA UNIVERSIDAD CATÓLICA DE CHILEMEDICINA VETERINARIA</v>
      </c>
    </row>
    <row r="41" spans="1:14" x14ac:dyDescent="0.25">
      <c r="A41">
        <v>12060</v>
      </c>
      <c r="B41" t="s">
        <v>95</v>
      </c>
      <c r="C41" t="s">
        <v>57</v>
      </c>
      <c r="D41">
        <v>20</v>
      </c>
      <c r="E41">
        <v>25</v>
      </c>
      <c r="F41">
        <v>10</v>
      </c>
      <c r="G41">
        <v>20</v>
      </c>
      <c r="H41" t="s">
        <v>58</v>
      </c>
      <c r="J41">
        <v>25</v>
      </c>
      <c r="K41" t="s">
        <v>58</v>
      </c>
      <c r="L41" t="s">
        <v>58</v>
      </c>
      <c r="M41" t="s">
        <v>3</v>
      </c>
      <c r="N41" t="str">
        <f>_xlfn.CONCAT(Ponderaciones[[#This Row],[Universidad]],Ponderaciones[[#This Row],[Carrera]])</f>
        <v>PONTIFICIA UNIVERSIDAD CATÓLICA DE CHILENUTRICIÓN Y DIETÉTICA</v>
      </c>
    </row>
    <row r="42" spans="1:14" x14ac:dyDescent="0.25">
      <c r="A42">
        <v>12056</v>
      </c>
      <c r="B42" t="s">
        <v>96</v>
      </c>
      <c r="C42" t="s">
        <v>57</v>
      </c>
      <c r="D42">
        <v>20</v>
      </c>
      <c r="E42">
        <v>25</v>
      </c>
      <c r="F42">
        <v>10</v>
      </c>
      <c r="G42">
        <v>20</v>
      </c>
      <c r="H42" t="s">
        <v>58</v>
      </c>
      <c r="J42">
        <v>25</v>
      </c>
      <c r="K42" t="s">
        <v>58</v>
      </c>
      <c r="L42" t="s">
        <v>58</v>
      </c>
      <c r="M42" t="s">
        <v>3</v>
      </c>
      <c r="N42" t="str">
        <f>_xlfn.CONCAT(Ponderaciones[[#This Row],[Universidad]],Ponderaciones[[#This Row],[Carrera]])</f>
        <v>PONTIFICIA UNIVERSIDAD CATÓLICA DE CHILEODONTOLOGÍA</v>
      </c>
    </row>
    <row r="43" spans="1:14" x14ac:dyDescent="0.25">
      <c r="A43">
        <v>12088</v>
      </c>
      <c r="B43" t="s">
        <v>97</v>
      </c>
      <c r="C43" t="s">
        <v>57</v>
      </c>
      <c r="D43">
        <v>20</v>
      </c>
      <c r="E43">
        <v>20</v>
      </c>
      <c r="F43">
        <v>20</v>
      </c>
      <c r="G43">
        <v>20</v>
      </c>
      <c r="H43">
        <v>20</v>
      </c>
      <c r="J43" t="s">
        <v>58</v>
      </c>
      <c r="K43" t="s">
        <v>58</v>
      </c>
      <c r="L43" t="s">
        <v>58</v>
      </c>
      <c r="M43" t="s">
        <v>3</v>
      </c>
      <c r="N43" t="str">
        <f>_xlfn.CONCAT(Ponderaciones[[#This Row],[Universidad]],Ponderaciones[[#This Row],[Carrera]])</f>
        <v>PONTIFICIA UNIVERSIDAD CATÓLICA DE CHILEPEDAGOGÍA EN EDUCACIÓN ESPECIAL</v>
      </c>
    </row>
    <row r="44" spans="1:14" x14ac:dyDescent="0.25">
      <c r="A44">
        <v>12050</v>
      </c>
      <c r="B44" t="s">
        <v>98</v>
      </c>
      <c r="C44" t="s">
        <v>57</v>
      </c>
      <c r="D44">
        <v>20</v>
      </c>
      <c r="E44">
        <v>30</v>
      </c>
      <c r="F44">
        <v>10</v>
      </c>
      <c r="G44">
        <v>30</v>
      </c>
      <c r="H44" t="s">
        <v>58</v>
      </c>
      <c r="J44">
        <v>10</v>
      </c>
      <c r="K44" t="s">
        <v>58</v>
      </c>
      <c r="L44" t="s">
        <v>58</v>
      </c>
      <c r="M44" t="s">
        <v>3</v>
      </c>
      <c r="N44" t="str">
        <f>_xlfn.CONCAT(Ponderaciones[[#This Row],[Universidad]],Ponderaciones[[#This Row],[Carrera]])</f>
        <v>PONTIFICIA UNIVERSIDAD CATÓLICA DE CHILEPEDAGOGÍA EN EDUCACIÓN FÍSICA Y SALUD PARA EDUCACIÓN BÁSICA Y MEDIA</v>
      </c>
    </row>
    <row r="45" spans="1:14" x14ac:dyDescent="0.25">
      <c r="A45">
        <v>12024</v>
      </c>
      <c r="B45" t="s">
        <v>99</v>
      </c>
      <c r="C45" t="s">
        <v>57</v>
      </c>
      <c r="D45">
        <v>25</v>
      </c>
      <c r="E45">
        <v>25</v>
      </c>
      <c r="F45">
        <v>20</v>
      </c>
      <c r="G45">
        <v>20</v>
      </c>
      <c r="H45">
        <v>10</v>
      </c>
      <c r="I45" t="s">
        <v>47</v>
      </c>
      <c r="J45">
        <v>10</v>
      </c>
      <c r="K45" t="s">
        <v>58</v>
      </c>
      <c r="L45" t="s">
        <v>58</v>
      </c>
      <c r="M45" t="s">
        <v>3</v>
      </c>
      <c r="N45" t="str">
        <f>_xlfn.CONCAT(Ponderaciones[[#This Row],[Universidad]],Ponderaciones[[#This Row],[Carrera]])</f>
        <v>PONTIFICIA UNIVERSIDAD CATÓLICA DE CHILEPEDAGOGÍA EN EDUCACIÓN GENERAL BÁSICA</v>
      </c>
    </row>
    <row r="46" spans="1:14" x14ac:dyDescent="0.25">
      <c r="A46">
        <v>12096</v>
      </c>
      <c r="B46" t="s">
        <v>99</v>
      </c>
      <c r="C46" t="s">
        <v>100</v>
      </c>
      <c r="D46">
        <v>10</v>
      </c>
      <c r="E46">
        <v>40</v>
      </c>
      <c r="F46">
        <v>20</v>
      </c>
      <c r="G46">
        <v>20</v>
      </c>
      <c r="H46">
        <v>10</v>
      </c>
      <c r="I46" t="s">
        <v>47</v>
      </c>
      <c r="J46">
        <v>10</v>
      </c>
      <c r="K46" t="s">
        <v>58</v>
      </c>
      <c r="L46" t="s">
        <v>58</v>
      </c>
      <c r="M46" t="s">
        <v>3</v>
      </c>
      <c r="N46" t="str">
        <f>_xlfn.CONCAT(Ponderaciones[[#This Row],[Universidad]],Ponderaciones[[#This Row],[Carrera]])</f>
        <v>PONTIFICIA UNIVERSIDAD CATÓLICA DE CHILEPEDAGOGÍA EN EDUCACIÓN GENERAL BÁSICA</v>
      </c>
    </row>
    <row r="47" spans="1:14" x14ac:dyDescent="0.25">
      <c r="A47">
        <v>12041</v>
      </c>
      <c r="B47" t="s">
        <v>101</v>
      </c>
      <c r="C47" t="s">
        <v>57</v>
      </c>
      <c r="D47">
        <v>20</v>
      </c>
      <c r="E47">
        <v>20</v>
      </c>
      <c r="F47">
        <v>10</v>
      </c>
      <c r="G47">
        <v>40</v>
      </c>
      <c r="H47" t="s">
        <v>58</v>
      </c>
      <c r="J47">
        <v>10</v>
      </c>
      <c r="K47" t="s">
        <v>58</v>
      </c>
      <c r="L47" t="s">
        <v>58</v>
      </c>
      <c r="M47" t="s">
        <v>3</v>
      </c>
      <c r="N47" t="str">
        <f>_xlfn.CONCAT(Ponderaciones[[#This Row],[Universidad]],Ponderaciones[[#This Row],[Carrera]])</f>
        <v>PONTIFICIA UNIVERSIDAD CATÓLICA DE CHILEPEDAGOGÍA EN EDUCACIÓN MEDIA EN CIENCIAS NATURALES Y BIOLOGÍA</v>
      </c>
    </row>
    <row r="48" spans="1:14" x14ac:dyDescent="0.25">
      <c r="A48">
        <v>12044</v>
      </c>
      <c r="B48" t="s">
        <v>102</v>
      </c>
      <c r="C48" t="s">
        <v>57</v>
      </c>
      <c r="D48">
        <v>20</v>
      </c>
      <c r="E48">
        <v>20</v>
      </c>
      <c r="F48">
        <v>10</v>
      </c>
      <c r="G48">
        <v>40</v>
      </c>
      <c r="H48" t="s">
        <v>58</v>
      </c>
      <c r="J48">
        <v>10</v>
      </c>
      <c r="K48" t="s">
        <v>58</v>
      </c>
      <c r="L48" t="s">
        <v>58</v>
      </c>
      <c r="M48" t="s">
        <v>3</v>
      </c>
      <c r="N48" t="str">
        <f>_xlfn.CONCAT(Ponderaciones[[#This Row],[Universidad]],Ponderaciones[[#This Row],[Carrera]])</f>
        <v>PONTIFICIA UNIVERSIDAD CATÓLICA DE CHILEPEDAGOGÍA EN EDUCACIÓN MEDIA EN FÍSICA</v>
      </c>
    </row>
    <row r="49" spans="1:14" x14ac:dyDescent="0.25">
      <c r="A49">
        <v>12043</v>
      </c>
      <c r="B49" t="s">
        <v>103</v>
      </c>
      <c r="C49" t="s">
        <v>57</v>
      </c>
      <c r="D49">
        <v>20</v>
      </c>
      <c r="E49">
        <v>20</v>
      </c>
      <c r="F49">
        <v>10</v>
      </c>
      <c r="G49">
        <v>35</v>
      </c>
      <c r="H49" t="s">
        <v>58</v>
      </c>
      <c r="J49">
        <v>10</v>
      </c>
      <c r="K49">
        <v>5</v>
      </c>
      <c r="L49" t="s">
        <v>58</v>
      </c>
      <c r="M49" t="s">
        <v>3</v>
      </c>
      <c r="N49" t="str">
        <f>_xlfn.CONCAT(Ponderaciones[[#This Row],[Universidad]],Ponderaciones[[#This Row],[Carrera]])</f>
        <v>PONTIFICIA UNIVERSIDAD CATÓLICA DE CHILEPEDAGOGÍA EN EDUCACIÓN MEDIA EN MATEMÁTICA</v>
      </c>
    </row>
    <row r="50" spans="1:14" x14ac:dyDescent="0.25">
      <c r="A50">
        <v>12042</v>
      </c>
      <c r="B50" t="s">
        <v>104</v>
      </c>
      <c r="C50" t="s">
        <v>57</v>
      </c>
      <c r="D50">
        <v>20</v>
      </c>
      <c r="E50">
        <v>20</v>
      </c>
      <c r="F50">
        <v>10</v>
      </c>
      <c r="G50">
        <v>40</v>
      </c>
      <c r="H50" t="s">
        <v>58</v>
      </c>
      <c r="J50">
        <v>10</v>
      </c>
      <c r="K50" t="s">
        <v>58</v>
      </c>
      <c r="L50" t="s">
        <v>58</v>
      </c>
      <c r="M50" t="s">
        <v>3</v>
      </c>
      <c r="N50" t="str">
        <f>_xlfn.CONCAT(Ponderaciones[[#This Row],[Universidad]],Ponderaciones[[#This Row],[Carrera]])</f>
        <v>PONTIFICIA UNIVERSIDAD CATÓLICA DE CHILEPEDAGOGÍA EN EDUCACIÓN MEDIA EN QUÍMICA</v>
      </c>
    </row>
    <row r="51" spans="1:14" x14ac:dyDescent="0.25">
      <c r="A51">
        <v>12025</v>
      </c>
      <c r="B51" t="s">
        <v>105</v>
      </c>
      <c r="C51" t="s">
        <v>57</v>
      </c>
      <c r="D51">
        <v>25</v>
      </c>
      <c r="E51">
        <v>25</v>
      </c>
      <c r="F51">
        <v>20</v>
      </c>
      <c r="G51">
        <v>20</v>
      </c>
      <c r="H51">
        <v>10</v>
      </c>
      <c r="I51" t="s">
        <v>47</v>
      </c>
      <c r="J51">
        <v>10</v>
      </c>
      <c r="K51" t="s">
        <v>58</v>
      </c>
      <c r="L51" t="s">
        <v>58</v>
      </c>
      <c r="M51" t="s">
        <v>3</v>
      </c>
      <c r="N51" t="str">
        <f>_xlfn.CONCAT(Ponderaciones[[#This Row],[Universidad]],Ponderaciones[[#This Row],[Carrera]])</f>
        <v>PONTIFICIA UNIVERSIDAD CATÓLICA DE CHILEPEDAGOGÍA EN EDUCACIÓN PARVULARIA</v>
      </c>
    </row>
    <row r="52" spans="1:14" x14ac:dyDescent="0.25">
      <c r="A52">
        <v>12097</v>
      </c>
      <c r="B52" t="s">
        <v>105</v>
      </c>
      <c r="C52" t="s">
        <v>100</v>
      </c>
      <c r="D52">
        <v>10</v>
      </c>
      <c r="E52">
        <v>40</v>
      </c>
      <c r="F52">
        <v>20</v>
      </c>
      <c r="G52">
        <v>20</v>
      </c>
      <c r="H52">
        <v>10</v>
      </c>
      <c r="I52" t="s">
        <v>47</v>
      </c>
      <c r="J52">
        <v>10</v>
      </c>
      <c r="K52" t="s">
        <v>58</v>
      </c>
      <c r="L52" t="s">
        <v>58</v>
      </c>
      <c r="M52" t="s">
        <v>3</v>
      </c>
      <c r="N52" t="str">
        <f>_xlfn.CONCAT(Ponderaciones[[#This Row],[Universidad]],Ponderaciones[[#This Row],[Carrera]])</f>
        <v>PONTIFICIA UNIVERSIDAD CATÓLICA DE CHILEPEDAGOGÍA EN EDUCACIÓN PARVULARIA</v>
      </c>
    </row>
    <row r="53" spans="1:14" x14ac:dyDescent="0.25">
      <c r="A53">
        <v>12070</v>
      </c>
      <c r="B53" t="s">
        <v>106</v>
      </c>
      <c r="C53" t="s">
        <v>57</v>
      </c>
      <c r="D53">
        <v>20</v>
      </c>
      <c r="E53">
        <v>20</v>
      </c>
      <c r="F53">
        <v>30</v>
      </c>
      <c r="G53">
        <v>20</v>
      </c>
      <c r="H53">
        <v>10</v>
      </c>
      <c r="J53" t="s">
        <v>58</v>
      </c>
      <c r="K53" t="s">
        <v>58</v>
      </c>
      <c r="L53" t="s">
        <v>58</v>
      </c>
      <c r="M53" t="s">
        <v>3</v>
      </c>
      <c r="N53" t="str">
        <f>_xlfn.CONCAT(Ponderaciones[[#This Row],[Universidad]],Ponderaciones[[#This Row],[Carrera]])</f>
        <v>PONTIFICIA UNIVERSIDAD CATÓLICA DE CHILEPEDAGOGÍA EN INGLÉS PARA EDUCACIÓN BÁSICA Y MEDIA</v>
      </c>
    </row>
    <row r="54" spans="1:14" x14ac:dyDescent="0.25">
      <c r="A54">
        <v>12046</v>
      </c>
      <c r="B54" t="s">
        <v>107</v>
      </c>
      <c r="C54" t="s">
        <v>57</v>
      </c>
      <c r="D54">
        <v>15</v>
      </c>
      <c r="E54">
        <v>25</v>
      </c>
      <c r="F54">
        <v>25</v>
      </c>
      <c r="G54">
        <v>20</v>
      </c>
      <c r="H54">
        <v>15</v>
      </c>
      <c r="J54" t="s">
        <v>58</v>
      </c>
      <c r="K54" t="s">
        <v>58</v>
      </c>
      <c r="L54" t="s">
        <v>58</v>
      </c>
      <c r="M54" t="s">
        <v>3</v>
      </c>
      <c r="N54" t="str">
        <f>_xlfn.CONCAT(Ponderaciones[[#This Row],[Universidad]],Ponderaciones[[#This Row],[Carrera]])</f>
        <v>PONTIFICIA UNIVERSIDAD CATÓLICA DE CHILEPERIODISMO - DIRECCIÓN AUDIOVISUAL - PUBLICIDAD</v>
      </c>
    </row>
    <row r="55" spans="1:14" x14ac:dyDescent="0.25">
      <c r="A55">
        <v>12017</v>
      </c>
      <c r="B55" t="s">
        <v>108</v>
      </c>
      <c r="C55" t="s">
        <v>57</v>
      </c>
      <c r="D55">
        <v>25</v>
      </c>
      <c r="E55">
        <v>25</v>
      </c>
      <c r="F55">
        <v>10</v>
      </c>
      <c r="G55">
        <v>20</v>
      </c>
      <c r="H55">
        <v>20</v>
      </c>
      <c r="I55" t="s">
        <v>47</v>
      </c>
      <c r="J55">
        <v>20</v>
      </c>
      <c r="K55" t="s">
        <v>58</v>
      </c>
      <c r="L55" t="s">
        <v>58</v>
      </c>
      <c r="M55" t="s">
        <v>3</v>
      </c>
      <c r="N55" t="str">
        <f>_xlfn.CONCAT(Ponderaciones[[#This Row],[Universidad]],Ponderaciones[[#This Row],[Carrera]])</f>
        <v>PONTIFICIA UNIVERSIDAD CATÓLICA DE CHILEPSICOLOGÍA</v>
      </c>
    </row>
    <row r="56" spans="1:14" x14ac:dyDescent="0.25">
      <c r="A56">
        <v>12054</v>
      </c>
      <c r="B56" t="s">
        <v>109</v>
      </c>
      <c r="C56" t="s">
        <v>57</v>
      </c>
      <c r="D56">
        <v>20</v>
      </c>
      <c r="E56">
        <v>20</v>
      </c>
      <c r="F56">
        <v>10</v>
      </c>
      <c r="G56">
        <v>35</v>
      </c>
      <c r="H56" t="s">
        <v>58</v>
      </c>
      <c r="J56">
        <v>15</v>
      </c>
      <c r="K56" t="s">
        <v>58</v>
      </c>
      <c r="L56" t="s">
        <v>58</v>
      </c>
      <c r="M56" t="s">
        <v>3</v>
      </c>
      <c r="N56" t="str">
        <f>_xlfn.CONCAT(Ponderaciones[[#This Row],[Universidad]],Ponderaciones[[#This Row],[Carrera]])</f>
        <v>PONTIFICIA UNIVERSIDAD CATÓLICA DE CHILEQUÍMICA</v>
      </c>
    </row>
    <row r="57" spans="1:14" x14ac:dyDescent="0.25">
      <c r="A57">
        <v>12055</v>
      </c>
      <c r="B57" t="s">
        <v>110</v>
      </c>
      <c r="C57" t="s">
        <v>57</v>
      </c>
      <c r="D57">
        <v>20</v>
      </c>
      <c r="E57">
        <v>20</v>
      </c>
      <c r="F57">
        <v>10</v>
      </c>
      <c r="G57">
        <v>35</v>
      </c>
      <c r="H57" t="s">
        <v>58</v>
      </c>
      <c r="J57">
        <v>15</v>
      </c>
      <c r="K57" t="s">
        <v>58</v>
      </c>
      <c r="L57" t="s">
        <v>58</v>
      </c>
      <c r="M57" t="s">
        <v>3</v>
      </c>
      <c r="N57" t="str">
        <f>_xlfn.CONCAT(Ponderaciones[[#This Row],[Universidad]],Ponderaciones[[#This Row],[Carrera]])</f>
        <v>PONTIFICIA UNIVERSIDAD CATÓLICA DE CHILEQUÍMICA Y FARMACIA</v>
      </c>
    </row>
    <row r="58" spans="1:14" x14ac:dyDescent="0.25">
      <c r="A58">
        <v>12019</v>
      </c>
      <c r="B58" t="s">
        <v>111</v>
      </c>
      <c r="C58" t="s">
        <v>57</v>
      </c>
      <c r="D58">
        <v>20</v>
      </c>
      <c r="E58">
        <v>25</v>
      </c>
      <c r="F58">
        <v>20</v>
      </c>
      <c r="G58">
        <v>20</v>
      </c>
      <c r="H58">
        <v>15</v>
      </c>
      <c r="J58" t="s">
        <v>58</v>
      </c>
      <c r="K58" t="s">
        <v>58</v>
      </c>
      <c r="L58" t="s">
        <v>58</v>
      </c>
      <c r="M58" t="s">
        <v>3</v>
      </c>
      <c r="N58" t="str">
        <f>_xlfn.CONCAT(Ponderaciones[[#This Row],[Universidad]],Ponderaciones[[#This Row],[Carrera]])</f>
        <v>PONTIFICIA UNIVERSIDAD CATÓLICA DE CHILESOCIOLOGÍA</v>
      </c>
    </row>
    <row r="59" spans="1:14" x14ac:dyDescent="0.25">
      <c r="A59">
        <v>12015</v>
      </c>
      <c r="B59" t="s">
        <v>112</v>
      </c>
      <c r="C59" t="s">
        <v>57</v>
      </c>
      <c r="D59">
        <v>25</v>
      </c>
      <c r="E59">
        <v>25</v>
      </c>
      <c r="F59">
        <v>25</v>
      </c>
      <c r="G59">
        <v>10</v>
      </c>
      <c r="H59">
        <v>15</v>
      </c>
      <c r="J59" t="s">
        <v>58</v>
      </c>
      <c r="K59" t="s">
        <v>58</v>
      </c>
      <c r="L59" t="s">
        <v>58</v>
      </c>
      <c r="M59" t="s">
        <v>3</v>
      </c>
      <c r="N59" t="str">
        <f>_xlfn.CONCAT(Ponderaciones[[#This Row],[Universidad]],Ponderaciones[[#This Row],[Carrera]])</f>
        <v>PONTIFICIA UNIVERSIDAD CATÓLICA DE CHILETEOLOGÍA</v>
      </c>
    </row>
    <row r="60" spans="1:14" x14ac:dyDescent="0.25">
      <c r="A60">
        <v>12052</v>
      </c>
      <c r="B60" t="s">
        <v>113</v>
      </c>
      <c r="C60" t="s">
        <v>57</v>
      </c>
      <c r="D60">
        <v>20</v>
      </c>
      <c r="E60">
        <v>20</v>
      </c>
      <c r="F60">
        <v>20</v>
      </c>
      <c r="G60">
        <v>20</v>
      </c>
      <c r="H60" t="s">
        <v>58</v>
      </c>
      <c r="J60">
        <v>20</v>
      </c>
      <c r="K60" t="s">
        <v>58</v>
      </c>
      <c r="L60" t="s">
        <v>58</v>
      </c>
      <c r="M60" t="s">
        <v>3</v>
      </c>
      <c r="N60" t="str">
        <f>_xlfn.CONCAT(Ponderaciones[[#This Row],[Universidad]],Ponderaciones[[#This Row],[Carrera]])</f>
        <v>PONTIFICIA UNIVERSIDAD CATÓLICA DE CHILETERAPIA OCUPACIONAL</v>
      </c>
    </row>
    <row r="61" spans="1:14" x14ac:dyDescent="0.25">
      <c r="A61">
        <v>12018</v>
      </c>
      <c r="B61" t="s">
        <v>114</v>
      </c>
      <c r="C61" t="s">
        <v>57</v>
      </c>
      <c r="D61">
        <v>25</v>
      </c>
      <c r="E61">
        <v>25</v>
      </c>
      <c r="F61">
        <v>15</v>
      </c>
      <c r="G61">
        <v>15</v>
      </c>
      <c r="H61">
        <v>20</v>
      </c>
      <c r="J61" t="s">
        <v>58</v>
      </c>
      <c r="K61" t="s">
        <v>58</v>
      </c>
      <c r="L61" t="s">
        <v>58</v>
      </c>
      <c r="M61" t="s">
        <v>3</v>
      </c>
      <c r="N61" t="str">
        <f>_xlfn.CONCAT(Ponderaciones[[#This Row],[Universidad]],Ponderaciones[[#This Row],[Carrera]])</f>
        <v>PONTIFICIA UNIVERSIDAD CATÓLICA DE CHILETRABAJO SOCIAL</v>
      </c>
    </row>
    <row r="62" spans="1:14" x14ac:dyDescent="0.25">
      <c r="A62">
        <v>14201</v>
      </c>
      <c r="B62" t="s">
        <v>59</v>
      </c>
      <c r="C62" t="s">
        <v>115</v>
      </c>
      <c r="D62">
        <v>20</v>
      </c>
      <c r="E62">
        <v>20</v>
      </c>
      <c r="F62">
        <v>30</v>
      </c>
      <c r="G62">
        <v>20</v>
      </c>
      <c r="H62">
        <v>10</v>
      </c>
      <c r="I62" t="s">
        <v>47</v>
      </c>
      <c r="J62">
        <v>10</v>
      </c>
      <c r="K62" t="s">
        <v>58</v>
      </c>
      <c r="L62" t="s">
        <v>58</v>
      </c>
      <c r="M62" t="s">
        <v>4</v>
      </c>
      <c r="N62" t="str">
        <f>_xlfn.CONCAT(Ponderaciones[[#This Row],[Universidad]],Ponderaciones[[#This Row],[Carrera]])</f>
        <v>PONTIFICIA UNIVERSIDAD CATÓLICA DE VALPARAÍSOADMINISTRACIÓN PÚBLICA</v>
      </c>
    </row>
    <row r="63" spans="1:14" x14ac:dyDescent="0.25">
      <c r="A63">
        <v>14001</v>
      </c>
      <c r="B63" t="s">
        <v>116</v>
      </c>
      <c r="C63" t="s">
        <v>117</v>
      </c>
      <c r="D63">
        <v>20</v>
      </c>
      <c r="E63">
        <v>20</v>
      </c>
      <c r="F63">
        <v>20</v>
      </c>
      <c r="G63">
        <v>30</v>
      </c>
      <c r="H63">
        <v>10</v>
      </c>
      <c r="I63" t="s">
        <v>47</v>
      </c>
      <c r="J63">
        <v>10</v>
      </c>
      <c r="K63" t="s">
        <v>58</v>
      </c>
      <c r="L63" t="s">
        <v>58</v>
      </c>
      <c r="M63" t="s">
        <v>4</v>
      </c>
      <c r="N63" t="str">
        <f>_xlfn.CONCAT(Ponderaciones[[#This Row],[Universidad]],Ponderaciones[[#This Row],[Carrera]])</f>
        <v>PONTIFICIA UNIVERSIDAD CATÓLICA DE VALPARAÍSOAGRONOMÍA</v>
      </c>
    </row>
    <row r="64" spans="1:14" x14ac:dyDescent="0.25">
      <c r="A64">
        <v>14203</v>
      </c>
      <c r="B64" t="s">
        <v>118</v>
      </c>
      <c r="C64" t="s">
        <v>115</v>
      </c>
      <c r="D64">
        <v>20</v>
      </c>
      <c r="E64">
        <v>20</v>
      </c>
      <c r="F64">
        <v>20</v>
      </c>
      <c r="G64">
        <v>30</v>
      </c>
      <c r="H64">
        <v>10</v>
      </c>
      <c r="I64" t="s">
        <v>47</v>
      </c>
      <c r="J64">
        <v>10</v>
      </c>
      <c r="K64" t="s">
        <v>58</v>
      </c>
      <c r="L64" t="s">
        <v>58</v>
      </c>
      <c r="M64" t="s">
        <v>4</v>
      </c>
      <c r="N64" t="str">
        <f>_xlfn.CONCAT(Ponderaciones[[#This Row],[Universidad]],Ponderaciones[[#This Row],[Carrera]])</f>
        <v>PONTIFICIA UNIVERSIDAD CATÓLICA DE VALPARAÍSOANIMACIÓN DIGITAL</v>
      </c>
    </row>
    <row r="65" spans="1:14" x14ac:dyDescent="0.25">
      <c r="A65">
        <v>14002</v>
      </c>
      <c r="B65" t="s">
        <v>62</v>
      </c>
      <c r="C65" t="s">
        <v>119</v>
      </c>
      <c r="D65">
        <v>20</v>
      </c>
      <c r="E65">
        <v>20</v>
      </c>
      <c r="F65">
        <v>25</v>
      </c>
      <c r="G65">
        <v>25</v>
      </c>
      <c r="H65">
        <v>10</v>
      </c>
      <c r="I65" t="s">
        <v>47</v>
      </c>
      <c r="J65">
        <v>10</v>
      </c>
      <c r="K65" t="s">
        <v>58</v>
      </c>
      <c r="L65" t="s">
        <v>58</v>
      </c>
      <c r="M65" t="s">
        <v>4</v>
      </c>
      <c r="N65" t="str">
        <f>_xlfn.CONCAT(Ponderaciones[[#This Row],[Universidad]],Ponderaciones[[#This Row],[Carrera]])</f>
        <v>PONTIFICIA UNIVERSIDAD CATÓLICA DE VALPARAÍSOARQUITECTURA</v>
      </c>
    </row>
    <row r="66" spans="1:14" x14ac:dyDescent="0.25">
      <c r="A66">
        <v>14009</v>
      </c>
      <c r="B66" t="s">
        <v>120</v>
      </c>
      <c r="C66" t="s">
        <v>115</v>
      </c>
      <c r="D66">
        <v>20</v>
      </c>
      <c r="E66">
        <v>20</v>
      </c>
      <c r="F66">
        <v>20</v>
      </c>
      <c r="G66">
        <v>30</v>
      </c>
      <c r="H66">
        <v>10</v>
      </c>
      <c r="I66" t="s">
        <v>47</v>
      </c>
      <c r="J66">
        <v>10</v>
      </c>
      <c r="K66" t="s">
        <v>58</v>
      </c>
      <c r="L66" t="s">
        <v>58</v>
      </c>
      <c r="M66" t="s">
        <v>4</v>
      </c>
      <c r="N66" t="str">
        <f>_xlfn.CONCAT(Ponderaciones[[#This Row],[Universidad]],Ponderaciones[[#This Row],[Carrera]])</f>
        <v>PONTIFICIA UNIVERSIDAD CATÓLICA DE VALPARAÍSOBACHILLERATO EN CIENCIAS</v>
      </c>
    </row>
    <row r="67" spans="1:14" x14ac:dyDescent="0.25">
      <c r="A67">
        <v>14106</v>
      </c>
      <c r="B67" t="s">
        <v>121</v>
      </c>
      <c r="C67" t="s">
        <v>115</v>
      </c>
      <c r="D67">
        <v>20</v>
      </c>
      <c r="E67">
        <v>20</v>
      </c>
      <c r="F67">
        <v>15</v>
      </c>
      <c r="G67">
        <v>30</v>
      </c>
      <c r="H67">
        <v>10</v>
      </c>
      <c r="I67" t="s">
        <v>47</v>
      </c>
      <c r="J67">
        <v>10</v>
      </c>
      <c r="K67">
        <v>5</v>
      </c>
      <c r="L67" t="s">
        <v>58</v>
      </c>
      <c r="M67" t="s">
        <v>4</v>
      </c>
      <c r="N67" t="str">
        <f>_xlfn.CONCAT(Ponderaciones[[#This Row],[Universidad]],Ponderaciones[[#This Row],[Carrera]])</f>
        <v>PONTIFICIA UNIVERSIDAD CATÓLICA DE VALPARAÍSOBACHILLERATO EN INGENIERÍA</v>
      </c>
    </row>
    <row r="68" spans="1:14" x14ac:dyDescent="0.25">
      <c r="A68">
        <v>14012</v>
      </c>
      <c r="B68" t="s">
        <v>67</v>
      </c>
      <c r="C68" t="s">
        <v>115</v>
      </c>
      <c r="D68">
        <v>20</v>
      </c>
      <c r="E68">
        <v>20</v>
      </c>
      <c r="F68">
        <v>20</v>
      </c>
      <c r="G68">
        <v>30</v>
      </c>
      <c r="H68">
        <v>10</v>
      </c>
      <c r="I68" t="s">
        <v>47</v>
      </c>
      <c r="J68">
        <v>10</v>
      </c>
      <c r="K68" t="s">
        <v>58</v>
      </c>
      <c r="L68" t="s">
        <v>58</v>
      </c>
      <c r="M68" t="s">
        <v>4</v>
      </c>
      <c r="N68" t="str">
        <f>_xlfn.CONCAT(Ponderaciones[[#This Row],[Universidad]],Ponderaciones[[#This Row],[Carrera]])</f>
        <v>PONTIFICIA UNIVERSIDAD CATÓLICA DE VALPARAÍSOBIOQUÍMICA</v>
      </c>
    </row>
    <row r="69" spans="1:14" x14ac:dyDescent="0.25">
      <c r="A69">
        <v>14006</v>
      </c>
      <c r="B69" t="s">
        <v>122</v>
      </c>
      <c r="C69" t="s">
        <v>115</v>
      </c>
      <c r="D69">
        <v>20</v>
      </c>
      <c r="E69">
        <v>20</v>
      </c>
      <c r="F69">
        <v>20</v>
      </c>
      <c r="G69">
        <v>30</v>
      </c>
      <c r="H69">
        <v>10</v>
      </c>
      <c r="I69" t="s">
        <v>47</v>
      </c>
      <c r="J69">
        <v>10</v>
      </c>
      <c r="K69" t="s">
        <v>58</v>
      </c>
      <c r="L69" t="s">
        <v>58</v>
      </c>
      <c r="M69" t="s">
        <v>4</v>
      </c>
      <c r="N69" t="str">
        <f>_xlfn.CONCAT(Ponderaciones[[#This Row],[Universidad]],Ponderaciones[[#This Row],[Carrera]])</f>
        <v>PONTIFICIA UNIVERSIDAD CATÓLICA DE VALPARAÍSOCONTADOR AUDITOR</v>
      </c>
    </row>
    <row r="70" spans="1:14" x14ac:dyDescent="0.25">
      <c r="A70">
        <v>14030</v>
      </c>
      <c r="B70" t="s">
        <v>73</v>
      </c>
      <c r="C70" t="s">
        <v>115</v>
      </c>
      <c r="D70">
        <v>20</v>
      </c>
      <c r="E70">
        <v>20</v>
      </c>
      <c r="F70">
        <v>30</v>
      </c>
      <c r="G70">
        <v>20</v>
      </c>
      <c r="H70">
        <v>10</v>
      </c>
      <c r="I70" t="s">
        <v>47</v>
      </c>
      <c r="J70">
        <v>10</v>
      </c>
      <c r="K70" t="s">
        <v>58</v>
      </c>
      <c r="L70" t="s">
        <v>58</v>
      </c>
      <c r="M70" t="s">
        <v>4</v>
      </c>
      <c r="N70" t="str">
        <f>_xlfn.CONCAT(Ponderaciones[[#This Row],[Universidad]],Ponderaciones[[#This Row],[Carrera]])</f>
        <v>PONTIFICIA UNIVERSIDAD CATÓLICA DE VALPARAÍSODERECHO</v>
      </c>
    </row>
    <row r="71" spans="1:14" x14ac:dyDescent="0.25">
      <c r="A71">
        <v>14200</v>
      </c>
      <c r="B71" t="s">
        <v>123</v>
      </c>
      <c r="C71" t="s">
        <v>115</v>
      </c>
      <c r="D71">
        <v>20</v>
      </c>
      <c r="E71">
        <v>20</v>
      </c>
      <c r="F71">
        <v>20</v>
      </c>
      <c r="G71">
        <v>30</v>
      </c>
      <c r="H71">
        <v>10</v>
      </c>
      <c r="I71" t="s">
        <v>47</v>
      </c>
      <c r="J71">
        <v>10</v>
      </c>
      <c r="K71" t="s">
        <v>58</v>
      </c>
      <c r="L71" t="s">
        <v>58</v>
      </c>
      <c r="M71" t="s">
        <v>4</v>
      </c>
      <c r="N71" t="str">
        <f>_xlfn.CONCAT(Ponderaciones[[#This Row],[Universidad]],Ponderaciones[[#This Row],[Carrera]])</f>
        <v>PONTIFICIA UNIVERSIDAD CATÓLICA DE VALPARAÍSODESARROLLO DE VIDEOJUEGOS Y SIMULACIÓN VIRTUAL</v>
      </c>
    </row>
    <row r="72" spans="1:14" x14ac:dyDescent="0.25">
      <c r="A72">
        <v>14003</v>
      </c>
      <c r="B72" t="s">
        <v>124</v>
      </c>
      <c r="C72" t="s">
        <v>119</v>
      </c>
      <c r="D72">
        <v>20</v>
      </c>
      <c r="E72">
        <v>20</v>
      </c>
      <c r="F72">
        <v>25</v>
      </c>
      <c r="G72">
        <v>25</v>
      </c>
      <c r="H72">
        <v>10</v>
      </c>
      <c r="I72" t="s">
        <v>47</v>
      </c>
      <c r="J72">
        <v>10</v>
      </c>
      <c r="K72" t="s">
        <v>58</v>
      </c>
      <c r="L72" t="s">
        <v>58</v>
      </c>
      <c r="M72" t="s">
        <v>4</v>
      </c>
      <c r="N72" t="str">
        <f>_xlfn.CONCAT(Ponderaciones[[#This Row],[Universidad]],Ponderaciones[[#This Row],[Carrera]])</f>
        <v>PONTIFICIA UNIVERSIDAD CATÓLICA DE VALPARAÍSODISEÑO, CON MENCIONES</v>
      </c>
    </row>
    <row r="73" spans="1:14" x14ac:dyDescent="0.25">
      <c r="A73">
        <v>14034</v>
      </c>
      <c r="B73" t="s">
        <v>125</v>
      </c>
      <c r="C73" t="s">
        <v>119</v>
      </c>
      <c r="D73">
        <v>20</v>
      </c>
      <c r="E73">
        <v>20</v>
      </c>
      <c r="F73">
        <v>30</v>
      </c>
      <c r="G73">
        <v>20</v>
      </c>
      <c r="H73">
        <v>10</v>
      </c>
      <c r="I73" t="s">
        <v>47</v>
      </c>
      <c r="J73">
        <v>10</v>
      </c>
      <c r="K73" t="s">
        <v>58</v>
      </c>
      <c r="L73" t="s">
        <v>126</v>
      </c>
      <c r="M73" t="s">
        <v>4</v>
      </c>
      <c r="N73" t="str">
        <f>_xlfn.CONCAT(Ponderaciones[[#This Row],[Universidad]],Ponderaciones[[#This Row],[Carrera]])</f>
        <v xml:space="preserve">PONTIFICIA UNIVERSIDAD CATÓLICA DE VALPARAÍSOEDUCACIÓN PARVULARIA </v>
      </c>
    </row>
    <row r="74" spans="1:14" x14ac:dyDescent="0.25">
      <c r="A74">
        <v>14204</v>
      </c>
      <c r="B74" t="s">
        <v>127</v>
      </c>
      <c r="C74" t="s">
        <v>115</v>
      </c>
      <c r="D74">
        <v>20</v>
      </c>
      <c r="E74">
        <v>20</v>
      </c>
      <c r="F74">
        <v>25</v>
      </c>
      <c r="G74">
        <v>25</v>
      </c>
      <c r="H74">
        <v>10</v>
      </c>
      <c r="I74" t="s">
        <v>47</v>
      </c>
      <c r="J74">
        <v>10</v>
      </c>
      <c r="K74" t="s">
        <v>58</v>
      </c>
      <c r="L74" t="s">
        <v>58</v>
      </c>
      <c r="M74" t="s">
        <v>4</v>
      </c>
      <c r="N74" t="str">
        <f>_xlfn.CONCAT(Ponderaciones[[#This Row],[Universidad]],Ponderaciones[[#This Row],[Carrera]])</f>
        <v>PONTIFICIA UNIVERSIDAD CATÓLICA DE VALPARAÍSOFOTOGRAFÍA PROFESIONAL</v>
      </c>
    </row>
    <row r="75" spans="1:14" x14ac:dyDescent="0.25">
      <c r="A75">
        <v>14018</v>
      </c>
      <c r="B75" t="s">
        <v>80</v>
      </c>
      <c r="C75" t="s">
        <v>115</v>
      </c>
      <c r="D75">
        <v>20</v>
      </c>
      <c r="E75">
        <v>20</v>
      </c>
      <c r="F75">
        <v>25</v>
      </c>
      <c r="G75">
        <v>25</v>
      </c>
      <c r="H75">
        <v>10</v>
      </c>
      <c r="I75" t="s">
        <v>47</v>
      </c>
      <c r="J75">
        <v>10</v>
      </c>
      <c r="K75" t="s">
        <v>58</v>
      </c>
      <c r="L75" t="s">
        <v>58</v>
      </c>
      <c r="M75" t="s">
        <v>4</v>
      </c>
      <c r="N75" t="str">
        <f>_xlfn.CONCAT(Ponderaciones[[#This Row],[Universidad]],Ponderaciones[[#This Row],[Carrera]])</f>
        <v>PONTIFICIA UNIVERSIDAD CATÓLICA DE VALPARAÍSOGEOGRAFÍA</v>
      </c>
    </row>
    <row r="76" spans="1:14" x14ac:dyDescent="0.25">
      <c r="A76">
        <v>14206</v>
      </c>
      <c r="B76" t="s">
        <v>128</v>
      </c>
      <c r="C76" t="s">
        <v>115</v>
      </c>
      <c r="D76">
        <v>20</v>
      </c>
      <c r="E76">
        <v>20</v>
      </c>
      <c r="F76">
        <v>25</v>
      </c>
      <c r="G76">
        <v>25</v>
      </c>
      <c r="H76">
        <v>10</v>
      </c>
      <c r="I76" t="s">
        <v>47</v>
      </c>
      <c r="J76">
        <v>10</v>
      </c>
      <c r="K76" t="s">
        <v>58</v>
      </c>
      <c r="L76" t="s">
        <v>58</v>
      </c>
      <c r="M76" t="s">
        <v>4</v>
      </c>
      <c r="N76" t="str">
        <f>_xlfn.CONCAT(Ponderaciones[[#This Row],[Universidad]],Ponderaciones[[#This Row],[Carrera]])</f>
        <v>PONTIFICIA UNIVERSIDAD CATÓLICA DE VALPARAÍSOILUSTRACIÓN</v>
      </c>
    </row>
    <row r="77" spans="1:14" x14ac:dyDescent="0.25">
      <c r="A77">
        <v>14081</v>
      </c>
      <c r="B77" t="s">
        <v>129</v>
      </c>
      <c r="C77" t="s">
        <v>115</v>
      </c>
      <c r="D77">
        <v>20</v>
      </c>
      <c r="E77">
        <v>20</v>
      </c>
      <c r="F77">
        <v>15</v>
      </c>
      <c r="G77">
        <v>30</v>
      </c>
      <c r="H77">
        <v>10</v>
      </c>
      <c r="I77" t="s">
        <v>47</v>
      </c>
      <c r="J77">
        <v>10</v>
      </c>
      <c r="K77">
        <v>5</v>
      </c>
      <c r="L77" t="s">
        <v>58</v>
      </c>
      <c r="M77" t="s">
        <v>4</v>
      </c>
      <c r="N77" t="str">
        <f>_xlfn.CONCAT(Ponderaciones[[#This Row],[Universidad]],Ponderaciones[[#This Row],[Carrera]])</f>
        <v>PONTIFICIA UNIVERSIDAD CATÓLICA DE VALPARAÍSOINGENIERÍA CIVIL</v>
      </c>
    </row>
    <row r="78" spans="1:14" x14ac:dyDescent="0.25">
      <c r="A78">
        <v>14060</v>
      </c>
      <c r="B78" t="s">
        <v>130</v>
      </c>
      <c r="C78" t="s">
        <v>115</v>
      </c>
      <c r="D78">
        <v>20</v>
      </c>
      <c r="E78">
        <v>20</v>
      </c>
      <c r="F78">
        <v>15</v>
      </c>
      <c r="G78">
        <v>30</v>
      </c>
      <c r="H78">
        <v>10</v>
      </c>
      <c r="I78" t="s">
        <v>47</v>
      </c>
      <c r="J78">
        <v>10</v>
      </c>
      <c r="K78">
        <v>5</v>
      </c>
      <c r="L78" t="s">
        <v>58</v>
      </c>
      <c r="M78" t="s">
        <v>4</v>
      </c>
      <c r="N78" t="str">
        <f>_xlfn.CONCAT(Ponderaciones[[#This Row],[Universidad]],Ponderaciones[[#This Row],[Carrera]])</f>
        <v>PONTIFICIA UNIVERSIDAD CATÓLICA DE VALPARAÍSOINGENIERÍA CIVIL BIOQUÍMICA</v>
      </c>
    </row>
    <row r="79" spans="1:14" x14ac:dyDescent="0.25">
      <c r="A79">
        <v>14083</v>
      </c>
      <c r="B79" t="s">
        <v>131</v>
      </c>
      <c r="C79" t="s">
        <v>115</v>
      </c>
      <c r="D79">
        <v>20</v>
      </c>
      <c r="E79">
        <v>20</v>
      </c>
      <c r="F79">
        <v>15</v>
      </c>
      <c r="G79">
        <v>30</v>
      </c>
      <c r="H79">
        <v>10</v>
      </c>
      <c r="I79" t="s">
        <v>47</v>
      </c>
      <c r="J79">
        <v>10</v>
      </c>
      <c r="K79">
        <v>5</v>
      </c>
      <c r="L79" t="s">
        <v>58</v>
      </c>
      <c r="M79" t="s">
        <v>4</v>
      </c>
      <c r="N79" t="str">
        <f>_xlfn.CONCAT(Ponderaciones[[#This Row],[Universidad]],Ponderaciones[[#This Row],[Carrera]])</f>
        <v>PONTIFICIA UNIVERSIDAD CATÓLICA DE VALPARAÍSOINGENIERÍA CIVIL DE MINAS</v>
      </c>
    </row>
    <row r="80" spans="1:14" x14ac:dyDescent="0.25">
      <c r="A80">
        <v>14061</v>
      </c>
      <c r="B80" t="s">
        <v>132</v>
      </c>
      <c r="C80" t="s">
        <v>115</v>
      </c>
      <c r="D80">
        <v>20</v>
      </c>
      <c r="E80">
        <v>20</v>
      </c>
      <c r="F80">
        <v>15</v>
      </c>
      <c r="G80">
        <v>30</v>
      </c>
      <c r="H80">
        <v>10</v>
      </c>
      <c r="I80" t="s">
        <v>47</v>
      </c>
      <c r="J80">
        <v>10</v>
      </c>
      <c r="K80">
        <v>5</v>
      </c>
      <c r="L80" t="s">
        <v>58</v>
      </c>
      <c r="M80" t="s">
        <v>4</v>
      </c>
      <c r="N80" t="str">
        <f>_xlfn.CONCAT(Ponderaciones[[#This Row],[Universidad]],Ponderaciones[[#This Row],[Carrera]])</f>
        <v>PONTIFICIA UNIVERSIDAD CATÓLICA DE VALPARAÍSOINGENIERÍA CIVIL ELÉCTRICA</v>
      </c>
    </row>
    <row r="81" spans="1:14" x14ac:dyDescent="0.25">
      <c r="A81">
        <v>14062</v>
      </c>
      <c r="B81" t="s">
        <v>133</v>
      </c>
      <c r="C81" t="s">
        <v>115</v>
      </c>
      <c r="D81">
        <v>20</v>
      </c>
      <c r="E81">
        <v>20</v>
      </c>
      <c r="F81">
        <v>15</v>
      </c>
      <c r="G81">
        <v>30</v>
      </c>
      <c r="H81">
        <v>10</v>
      </c>
      <c r="I81" t="s">
        <v>47</v>
      </c>
      <c r="J81">
        <v>10</v>
      </c>
      <c r="K81">
        <v>5</v>
      </c>
      <c r="L81" t="s">
        <v>58</v>
      </c>
      <c r="M81" t="s">
        <v>4</v>
      </c>
      <c r="N81" t="str">
        <f>_xlfn.CONCAT(Ponderaciones[[#This Row],[Universidad]],Ponderaciones[[#This Row],[Carrera]])</f>
        <v>PONTIFICIA UNIVERSIDAD CATÓLICA DE VALPARAÍSOINGENIERÍA CIVIL ELECTRÓNICA</v>
      </c>
    </row>
    <row r="82" spans="1:14" x14ac:dyDescent="0.25">
      <c r="A82">
        <v>14100</v>
      </c>
      <c r="B82" t="s">
        <v>134</v>
      </c>
      <c r="C82" t="s">
        <v>115</v>
      </c>
      <c r="D82">
        <v>20</v>
      </c>
      <c r="E82">
        <v>20</v>
      </c>
      <c r="F82">
        <v>15</v>
      </c>
      <c r="G82">
        <v>30</v>
      </c>
      <c r="H82">
        <v>10</v>
      </c>
      <c r="I82" t="s">
        <v>47</v>
      </c>
      <c r="J82">
        <v>10</v>
      </c>
      <c r="K82">
        <v>5</v>
      </c>
      <c r="L82" t="s">
        <v>58</v>
      </c>
      <c r="M82" t="s">
        <v>4</v>
      </c>
      <c r="N82" t="str">
        <f>_xlfn.CONCAT(Ponderaciones[[#This Row],[Universidad]],Ponderaciones[[#This Row],[Carrera]])</f>
        <v>PONTIFICIA UNIVERSIDAD CATÓLICA DE VALPARAÍSOINGENIERÍA CIVIL EN CIENCIA DE DATOS </v>
      </c>
    </row>
    <row r="83" spans="1:14" x14ac:dyDescent="0.25">
      <c r="A83">
        <v>14099</v>
      </c>
      <c r="B83" t="s">
        <v>135</v>
      </c>
      <c r="C83" t="s">
        <v>115</v>
      </c>
      <c r="D83">
        <v>20</v>
      </c>
      <c r="E83">
        <v>20</v>
      </c>
      <c r="F83">
        <v>15</v>
      </c>
      <c r="G83">
        <v>30</v>
      </c>
      <c r="H83">
        <v>10</v>
      </c>
      <c r="I83" t="s">
        <v>47</v>
      </c>
      <c r="J83">
        <v>10</v>
      </c>
      <c r="K83">
        <v>5</v>
      </c>
      <c r="L83" t="s">
        <v>58</v>
      </c>
      <c r="M83" t="s">
        <v>4</v>
      </c>
      <c r="N83" t="str">
        <f>_xlfn.CONCAT(Ponderaciones[[#This Row],[Universidad]],Ponderaciones[[#This Row],[Carrera]])</f>
        <v xml:space="preserve">PONTIFICIA UNIVERSIDAD CATÓLICA DE VALPARAÍSOINGENIERÍA CIVIL EN CONSTRUCCIÓN </v>
      </c>
    </row>
    <row r="84" spans="1:14" x14ac:dyDescent="0.25">
      <c r="A84">
        <v>14101</v>
      </c>
      <c r="B84" t="s">
        <v>136</v>
      </c>
      <c r="C84" t="s">
        <v>115</v>
      </c>
      <c r="D84">
        <v>20</v>
      </c>
      <c r="E84">
        <v>20</v>
      </c>
      <c r="F84">
        <v>15</v>
      </c>
      <c r="G84">
        <v>30</v>
      </c>
      <c r="H84">
        <v>10</v>
      </c>
      <c r="I84" t="s">
        <v>47</v>
      </c>
      <c r="J84">
        <v>10</v>
      </c>
      <c r="K84">
        <v>5</v>
      </c>
      <c r="L84" t="s">
        <v>58</v>
      </c>
      <c r="M84" t="s">
        <v>4</v>
      </c>
      <c r="N84" t="str">
        <f>_xlfn.CONCAT(Ponderaciones[[#This Row],[Universidad]],Ponderaciones[[#This Row],[Carrera]])</f>
        <v>PONTIFICIA UNIVERSIDAD CATÓLICA DE VALPARAÍSOINGENIERÍA CIVIL EN TELECOMUNICACIONES</v>
      </c>
    </row>
    <row r="85" spans="1:14" x14ac:dyDescent="0.25">
      <c r="A85">
        <v>14105</v>
      </c>
      <c r="B85" t="s">
        <v>137</v>
      </c>
      <c r="C85" t="s">
        <v>115</v>
      </c>
      <c r="D85">
        <v>20</v>
      </c>
      <c r="E85">
        <v>20</v>
      </c>
      <c r="F85">
        <v>15</v>
      </c>
      <c r="G85">
        <v>30</v>
      </c>
      <c r="H85">
        <v>10</v>
      </c>
      <c r="I85" t="s">
        <v>47</v>
      </c>
      <c r="J85">
        <v>10</v>
      </c>
      <c r="K85">
        <v>5</v>
      </c>
      <c r="L85" t="s">
        <v>58</v>
      </c>
      <c r="M85" t="s">
        <v>4</v>
      </c>
      <c r="N85" t="str">
        <f>_xlfn.CONCAT(Ponderaciones[[#This Row],[Universidad]],Ponderaciones[[#This Row],[Carrera]])</f>
        <v>PONTIFICIA UNIVERSIDAD CATÓLICA DE VALPARAÍSOINGENIERÍA CIVIL EN TRANSPORTE</v>
      </c>
    </row>
    <row r="86" spans="1:14" x14ac:dyDescent="0.25">
      <c r="A86">
        <v>14063</v>
      </c>
      <c r="B86" t="s">
        <v>138</v>
      </c>
      <c r="C86" t="s">
        <v>115</v>
      </c>
      <c r="D86">
        <v>20</v>
      </c>
      <c r="E86">
        <v>20</v>
      </c>
      <c r="F86">
        <v>15</v>
      </c>
      <c r="G86">
        <v>30</v>
      </c>
      <c r="H86">
        <v>10</v>
      </c>
      <c r="I86" t="s">
        <v>47</v>
      </c>
      <c r="J86">
        <v>10</v>
      </c>
      <c r="K86">
        <v>5</v>
      </c>
      <c r="L86" t="s">
        <v>58</v>
      </c>
      <c r="M86" t="s">
        <v>4</v>
      </c>
      <c r="N86" t="str">
        <f>_xlfn.CONCAT(Ponderaciones[[#This Row],[Universidad]],Ponderaciones[[#This Row],[Carrera]])</f>
        <v xml:space="preserve">PONTIFICIA UNIVERSIDAD CATÓLICA DE VALPARAÍSOINGENIERÍA CIVIL INDUSTRIAL </v>
      </c>
    </row>
    <row r="87" spans="1:14" x14ac:dyDescent="0.25">
      <c r="A87">
        <v>14064</v>
      </c>
      <c r="B87" t="s">
        <v>139</v>
      </c>
      <c r="C87" t="s">
        <v>115</v>
      </c>
      <c r="D87">
        <v>20</v>
      </c>
      <c r="E87">
        <v>20</v>
      </c>
      <c r="F87">
        <v>15</v>
      </c>
      <c r="G87">
        <v>30</v>
      </c>
      <c r="H87">
        <v>10</v>
      </c>
      <c r="I87" t="s">
        <v>47</v>
      </c>
      <c r="J87">
        <v>10</v>
      </c>
      <c r="K87">
        <v>5</v>
      </c>
      <c r="L87" t="s">
        <v>58</v>
      </c>
      <c r="M87" t="s">
        <v>4</v>
      </c>
      <c r="N87" t="str">
        <f>_xlfn.CONCAT(Ponderaciones[[#This Row],[Universidad]],Ponderaciones[[#This Row],[Carrera]])</f>
        <v>PONTIFICIA UNIVERSIDAD CATÓLICA DE VALPARAÍSOINGENIERÍA CIVIL INFORMÁTICA</v>
      </c>
    </row>
    <row r="88" spans="1:14" x14ac:dyDescent="0.25">
      <c r="A88">
        <v>14065</v>
      </c>
      <c r="B88" t="s">
        <v>140</v>
      </c>
      <c r="C88" t="s">
        <v>141</v>
      </c>
      <c r="D88">
        <v>20</v>
      </c>
      <c r="E88">
        <v>20</v>
      </c>
      <c r="F88">
        <v>15</v>
      </c>
      <c r="G88">
        <v>30</v>
      </c>
      <c r="H88">
        <v>10</v>
      </c>
      <c r="I88" t="s">
        <v>47</v>
      </c>
      <c r="J88">
        <v>10</v>
      </c>
      <c r="K88">
        <v>5</v>
      </c>
      <c r="L88" t="s">
        <v>58</v>
      </c>
      <c r="M88" t="s">
        <v>4</v>
      </c>
      <c r="N88" t="str">
        <f>_xlfn.CONCAT(Ponderaciones[[#This Row],[Universidad]],Ponderaciones[[#This Row],[Carrera]])</f>
        <v xml:space="preserve">PONTIFICIA UNIVERSIDAD CATÓLICA DE VALPARAÍSOINGENIERÍA CIVIL MECÁNICA </v>
      </c>
    </row>
    <row r="89" spans="1:14" x14ac:dyDescent="0.25">
      <c r="A89">
        <v>14066</v>
      </c>
      <c r="B89" t="s">
        <v>142</v>
      </c>
      <c r="C89" t="s">
        <v>115</v>
      </c>
      <c r="D89">
        <v>20</v>
      </c>
      <c r="E89">
        <v>20</v>
      </c>
      <c r="F89">
        <v>15</v>
      </c>
      <c r="G89">
        <v>30</v>
      </c>
      <c r="H89">
        <v>10</v>
      </c>
      <c r="I89" t="s">
        <v>47</v>
      </c>
      <c r="J89">
        <v>10</v>
      </c>
      <c r="K89">
        <v>5</v>
      </c>
      <c r="L89" t="s">
        <v>58</v>
      </c>
      <c r="M89" t="s">
        <v>4</v>
      </c>
      <c r="N89" t="str">
        <f>_xlfn.CONCAT(Ponderaciones[[#This Row],[Universidad]],Ponderaciones[[#This Row],[Carrera]])</f>
        <v>PONTIFICIA UNIVERSIDAD CATÓLICA DE VALPARAÍSOINGENIERÍA CIVIL METALÚRGICA</v>
      </c>
    </row>
    <row r="90" spans="1:14" x14ac:dyDescent="0.25">
      <c r="A90">
        <v>14067</v>
      </c>
      <c r="B90" t="s">
        <v>143</v>
      </c>
      <c r="C90" t="s">
        <v>115</v>
      </c>
      <c r="D90">
        <v>20</v>
      </c>
      <c r="E90">
        <v>20</v>
      </c>
      <c r="F90">
        <v>15</v>
      </c>
      <c r="G90">
        <v>30</v>
      </c>
      <c r="H90">
        <v>10</v>
      </c>
      <c r="I90" t="s">
        <v>47</v>
      </c>
      <c r="J90">
        <v>10</v>
      </c>
      <c r="K90">
        <v>5</v>
      </c>
      <c r="L90" t="s">
        <v>58</v>
      </c>
      <c r="M90" t="s">
        <v>4</v>
      </c>
      <c r="N90" t="str">
        <f>_xlfn.CONCAT(Ponderaciones[[#This Row],[Universidad]],Ponderaciones[[#This Row],[Carrera]])</f>
        <v>PONTIFICIA UNIVERSIDAD CATÓLICA DE VALPARAÍSOINGENIERÍA CIVIL QUÍMICA</v>
      </c>
    </row>
    <row r="91" spans="1:14" x14ac:dyDescent="0.25">
      <c r="A91">
        <v>14005</v>
      </c>
      <c r="B91" t="s">
        <v>83</v>
      </c>
      <c r="C91" t="s">
        <v>119</v>
      </c>
      <c r="D91">
        <v>20</v>
      </c>
      <c r="E91">
        <v>20</v>
      </c>
      <c r="F91">
        <v>15</v>
      </c>
      <c r="G91">
        <v>30</v>
      </c>
      <c r="H91">
        <v>10</v>
      </c>
      <c r="I91" t="s">
        <v>47</v>
      </c>
      <c r="J91">
        <v>10</v>
      </c>
      <c r="K91">
        <v>5</v>
      </c>
      <c r="L91" t="s">
        <v>58</v>
      </c>
      <c r="M91" t="s">
        <v>4</v>
      </c>
      <c r="N91" t="str">
        <f>_xlfn.CONCAT(Ponderaciones[[#This Row],[Universidad]],Ponderaciones[[#This Row],[Carrera]])</f>
        <v>PONTIFICIA UNIVERSIDAD CATÓLICA DE VALPARAÍSOINGENIERÍA COMERCIAL</v>
      </c>
    </row>
    <row r="92" spans="1:14" x14ac:dyDescent="0.25">
      <c r="A92">
        <v>14069</v>
      </c>
      <c r="B92" t="s">
        <v>144</v>
      </c>
      <c r="C92" t="s">
        <v>115</v>
      </c>
      <c r="D92">
        <v>20</v>
      </c>
      <c r="E92">
        <v>20</v>
      </c>
      <c r="F92">
        <v>15</v>
      </c>
      <c r="G92">
        <v>30</v>
      </c>
      <c r="H92">
        <v>10</v>
      </c>
      <c r="I92" t="s">
        <v>47</v>
      </c>
      <c r="J92">
        <v>10</v>
      </c>
      <c r="K92">
        <v>5</v>
      </c>
      <c r="L92" t="s">
        <v>58</v>
      </c>
      <c r="M92" t="s">
        <v>4</v>
      </c>
      <c r="N92" t="str">
        <f>_xlfn.CONCAT(Ponderaciones[[#This Row],[Universidad]],Ponderaciones[[#This Row],[Carrera]])</f>
        <v xml:space="preserve">PONTIFICIA UNIVERSIDAD CATÓLICA DE VALPARAÍSOINGENIERÍA ELÉCTRICA </v>
      </c>
    </row>
    <row r="93" spans="1:14" x14ac:dyDescent="0.25">
      <c r="A93">
        <v>14070</v>
      </c>
      <c r="B93" t="s">
        <v>145</v>
      </c>
      <c r="C93" t="s">
        <v>115</v>
      </c>
      <c r="D93">
        <v>20</v>
      </c>
      <c r="E93">
        <v>20</v>
      </c>
      <c r="F93">
        <v>15</v>
      </c>
      <c r="G93">
        <v>30</v>
      </c>
      <c r="H93">
        <v>10</v>
      </c>
      <c r="I93" t="s">
        <v>47</v>
      </c>
      <c r="J93">
        <v>10</v>
      </c>
      <c r="K93">
        <v>5</v>
      </c>
      <c r="L93" t="s">
        <v>58</v>
      </c>
      <c r="M93" t="s">
        <v>4</v>
      </c>
      <c r="N93" t="str">
        <f>_xlfn.CONCAT(Ponderaciones[[#This Row],[Universidad]],Ponderaciones[[#This Row],[Carrera]])</f>
        <v xml:space="preserve">PONTIFICIA UNIVERSIDAD CATÓLICA DE VALPARAÍSOINGENIERÍA ELECTRÓNICA </v>
      </c>
    </row>
    <row r="94" spans="1:14" x14ac:dyDescent="0.25">
      <c r="A94">
        <v>14071</v>
      </c>
      <c r="B94" t="s">
        <v>146</v>
      </c>
      <c r="C94" t="s">
        <v>115</v>
      </c>
      <c r="D94">
        <v>20</v>
      </c>
      <c r="E94">
        <v>20</v>
      </c>
      <c r="F94">
        <v>15</v>
      </c>
      <c r="G94">
        <v>30</v>
      </c>
      <c r="H94">
        <v>10</v>
      </c>
      <c r="I94" t="s">
        <v>47</v>
      </c>
      <c r="J94">
        <v>10</v>
      </c>
      <c r="K94">
        <v>5</v>
      </c>
      <c r="L94" t="s">
        <v>58</v>
      </c>
      <c r="M94" t="s">
        <v>4</v>
      </c>
      <c r="N94" t="str">
        <f>_xlfn.CONCAT(Ponderaciones[[#This Row],[Universidad]],Ponderaciones[[#This Row],[Carrera]])</f>
        <v>PONTIFICIA UNIVERSIDAD CATÓLICA DE VALPARAÍSOINGENIERÍA EN CONSTRUCCIÓN</v>
      </c>
    </row>
    <row r="95" spans="1:14" x14ac:dyDescent="0.25">
      <c r="A95">
        <v>14104</v>
      </c>
      <c r="B95" t="s">
        <v>147</v>
      </c>
      <c r="C95" t="s">
        <v>115</v>
      </c>
      <c r="D95">
        <v>20</v>
      </c>
      <c r="E95">
        <v>20</v>
      </c>
      <c r="F95">
        <v>15</v>
      </c>
      <c r="G95">
        <v>30</v>
      </c>
      <c r="H95">
        <v>10</v>
      </c>
      <c r="I95" t="s">
        <v>47</v>
      </c>
      <c r="J95">
        <v>10</v>
      </c>
      <c r="K95">
        <v>5</v>
      </c>
      <c r="L95" t="s">
        <v>58</v>
      </c>
      <c r="M95" t="s">
        <v>4</v>
      </c>
      <c r="N95" t="str">
        <f>_xlfn.CONCAT(Ponderaciones[[#This Row],[Universidad]],Ponderaciones[[#This Row],[Carrera]])</f>
        <v>PONTIFICIA UNIVERSIDAD CATÓLICA DE VALPARAÍSOINGENIERÍA EN INFORMÁTICA</v>
      </c>
    </row>
    <row r="96" spans="1:14" x14ac:dyDescent="0.25">
      <c r="A96">
        <v>14072</v>
      </c>
      <c r="B96" t="s">
        <v>148</v>
      </c>
      <c r="C96" t="s">
        <v>149</v>
      </c>
      <c r="D96">
        <v>20</v>
      </c>
      <c r="E96">
        <v>20</v>
      </c>
      <c r="F96">
        <v>15</v>
      </c>
      <c r="G96">
        <v>30</v>
      </c>
      <c r="H96">
        <v>10</v>
      </c>
      <c r="I96" t="s">
        <v>47</v>
      </c>
      <c r="J96">
        <v>10</v>
      </c>
      <c r="K96">
        <v>5</v>
      </c>
      <c r="L96" t="s">
        <v>58</v>
      </c>
      <c r="M96" t="s">
        <v>4</v>
      </c>
      <c r="N96" t="str">
        <f>_xlfn.CONCAT(Ponderaciones[[#This Row],[Universidad]],Ponderaciones[[#This Row],[Carrera]])</f>
        <v xml:space="preserve">PONTIFICIA UNIVERSIDAD CATÓLICA DE VALPARAÍSOINGENIERÍA MECÁNICA </v>
      </c>
    </row>
    <row r="97" spans="1:14" x14ac:dyDescent="0.25">
      <c r="A97">
        <v>14038</v>
      </c>
      <c r="B97" t="s">
        <v>150</v>
      </c>
      <c r="C97" t="s">
        <v>119</v>
      </c>
      <c r="D97">
        <v>20</v>
      </c>
      <c r="E97">
        <v>20</v>
      </c>
      <c r="F97">
        <v>30</v>
      </c>
      <c r="G97">
        <v>20</v>
      </c>
      <c r="H97">
        <v>10</v>
      </c>
      <c r="I97" t="s">
        <v>47</v>
      </c>
      <c r="J97">
        <v>10</v>
      </c>
      <c r="K97" t="s">
        <v>58</v>
      </c>
      <c r="L97" t="s">
        <v>58</v>
      </c>
      <c r="M97" t="s">
        <v>4</v>
      </c>
      <c r="N97" t="str">
        <f>_xlfn.CONCAT(Ponderaciones[[#This Row],[Universidad]],Ponderaciones[[#This Row],[Carrera]])</f>
        <v xml:space="preserve">PONTIFICIA UNIVERSIDAD CATÓLICA DE VALPARAÍSOINTERPRETACIÓN O TRADUCCIÓN </v>
      </c>
    </row>
    <row r="98" spans="1:14" x14ac:dyDescent="0.25">
      <c r="A98">
        <v>14015</v>
      </c>
      <c r="B98" t="s">
        <v>85</v>
      </c>
      <c r="C98" t="s">
        <v>115</v>
      </c>
      <c r="D98">
        <v>20</v>
      </c>
      <c r="E98">
        <v>20</v>
      </c>
      <c r="F98">
        <v>25</v>
      </c>
      <c r="G98">
        <v>25</v>
      </c>
      <c r="H98">
        <v>10</v>
      </c>
      <c r="I98" t="s">
        <v>47</v>
      </c>
      <c r="J98">
        <v>10</v>
      </c>
      <c r="K98" t="s">
        <v>58</v>
      </c>
      <c r="L98" t="s">
        <v>58</v>
      </c>
      <c r="M98" t="s">
        <v>4</v>
      </c>
      <c r="N98" t="str">
        <f>_xlfn.CONCAT(Ponderaciones[[#This Row],[Universidad]],Ponderaciones[[#This Row],[Carrera]])</f>
        <v>PONTIFICIA UNIVERSIDAD CATÓLICA DE VALPARAÍSOKINESIOLOGÍA</v>
      </c>
    </row>
    <row r="99" spans="1:14" x14ac:dyDescent="0.25">
      <c r="A99">
        <v>14004</v>
      </c>
      <c r="B99" t="s">
        <v>151</v>
      </c>
      <c r="C99" t="s">
        <v>119</v>
      </c>
      <c r="D99">
        <v>20</v>
      </c>
      <c r="E99">
        <v>20</v>
      </c>
      <c r="F99">
        <v>30</v>
      </c>
      <c r="G99">
        <v>20</v>
      </c>
      <c r="H99">
        <v>10</v>
      </c>
      <c r="I99" t="s">
        <v>47</v>
      </c>
      <c r="J99">
        <v>10</v>
      </c>
      <c r="K99" t="s">
        <v>58</v>
      </c>
      <c r="L99" t="s">
        <v>58</v>
      </c>
      <c r="M99" t="s">
        <v>4</v>
      </c>
      <c r="N99" t="str">
        <f>_xlfn.CONCAT(Ponderaciones[[#This Row],[Universidad]],Ponderaciones[[#This Row],[Carrera]])</f>
        <v>PONTIFICIA UNIVERSIDAD CATÓLICA DE VALPARAÍSOLICENCIATURA EN ARTE</v>
      </c>
    </row>
    <row r="100" spans="1:14" x14ac:dyDescent="0.25">
      <c r="A100">
        <v>14086</v>
      </c>
      <c r="B100" t="s">
        <v>152</v>
      </c>
      <c r="C100" t="s">
        <v>115</v>
      </c>
      <c r="D100">
        <v>20</v>
      </c>
      <c r="E100">
        <v>20</v>
      </c>
      <c r="F100">
        <v>20</v>
      </c>
      <c r="G100">
        <v>20</v>
      </c>
      <c r="H100">
        <v>20</v>
      </c>
      <c r="I100" t="s">
        <v>47</v>
      </c>
      <c r="J100">
        <v>20</v>
      </c>
      <c r="K100" t="s">
        <v>58</v>
      </c>
      <c r="L100" t="s">
        <v>58</v>
      </c>
      <c r="M100" t="s">
        <v>4</v>
      </c>
      <c r="N100" t="str">
        <f>_xlfn.CONCAT(Ponderaciones[[#This Row],[Universidad]],Ponderaciones[[#This Row],[Carrera]])</f>
        <v xml:space="preserve">PONTIFICIA UNIVERSIDAD CATÓLICA DE VALPARAÍSOLICENCIATURA EN BIOLOGÍA </v>
      </c>
    </row>
    <row r="101" spans="1:14" x14ac:dyDescent="0.25">
      <c r="A101">
        <v>14098</v>
      </c>
      <c r="B101" t="s">
        <v>153</v>
      </c>
      <c r="C101" t="s">
        <v>119</v>
      </c>
      <c r="D101">
        <v>20</v>
      </c>
      <c r="E101">
        <v>20</v>
      </c>
      <c r="F101">
        <v>25</v>
      </c>
      <c r="G101">
        <v>25</v>
      </c>
      <c r="H101">
        <v>10</v>
      </c>
      <c r="I101" t="s">
        <v>47</v>
      </c>
      <c r="J101">
        <v>10</v>
      </c>
      <c r="K101" t="s">
        <v>58</v>
      </c>
      <c r="L101" t="s">
        <v>58</v>
      </c>
      <c r="M101" t="s">
        <v>4</v>
      </c>
      <c r="N101" t="str">
        <f>_xlfn.CONCAT(Ponderaciones[[#This Row],[Universidad]],Ponderaciones[[#This Row],[Carrera]])</f>
        <v>PONTIFICIA UNIVERSIDAD CATÓLICA DE VALPARAÍSOLICENCIATURA EN CIENCIAS Y ARTES MUSICALES</v>
      </c>
    </row>
    <row r="102" spans="1:14" x14ac:dyDescent="0.25">
      <c r="A102">
        <v>14094</v>
      </c>
      <c r="B102" t="s">
        <v>154</v>
      </c>
      <c r="C102" t="s">
        <v>119</v>
      </c>
      <c r="D102">
        <v>20</v>
      </c>
      <c r="E102">
        <v>20</v>
      </c>
      <c r="F102">
        <v>30</v>
      </c>
      <c r="G102">
        <v>20</v>
      </c>
      <c r="H102">
        <v>10</v>
      </c>
      <c r="I102" t="s">
        <v>47</v>
      </c>
      <c r="J102">
        <v>10</v>
      </c>
      <c r="K102" t="s">
        <v>58</v>
      </c>
      <c r="L102" t="s">
        <v>58</v>
      </c>
      <c r="M102" t="s">
        <v>4</v>
      </c>
      <c r="N102" t="str">
        <f>_xlfn.CONCAT(Ponderaciones[[#This Row],[Universidad]],Ponderaciones[[#This Row],[Carrera]])</f>
        <v xml:space="preserve">PONTIFICIA UNIVERSIDAD CATÓLICA DE VALPARAÍSOLICENCIATURA EN FILOSOFÍA </v>
      </c>
    </row>
    <row r="103" spans="1:14" x14ac:dyDescent="0.25">
      <c r="A103">
        <v>14090</v>
      </c>
      <c r="B103" t="s">
        <v>155</v>
      </c>
      <c r="C103" t="s">
        <v>115</v>
      </c>
      <c r="D103">
        <v>20</v>
      </c>
      <c r="E103">
        <v>20</v>
      </c>
      <c r="F103">
        <v>20</v>
      </c>
      <c r="G103">
        <v>30</v>
      </c>
      <c r="H103">
        <v>10</v>
      </c>
      <c r="I103" t="s">
        <v>47</v>
      </c>
      <c r="J103">
        <v>10</v>
      </c>
      <c r="K103" t="s">
        <v>58</v>
      </c>
      <c r="L103" t="s">
        <v>58</v>
      </c>
      <c r="M103" t="s">
        <v>4</v>
      </c>
      <c r="N103" t="str">
        <f>_xlfn.CONCAT(Ponderaciones[[#This Row],[Universidad]],Ponderaciones[[#This Row],[Carrera]])</f>
        <v>PONTIFICIA UNIVERSIDAD CATÓLICA DE VALPARAÍSOLICENCIATURA EN FÍSICA O LICENCIATURA EN FÍSICA MENCIÓN ASTRONOMÍA</v>
      </c>
    </row>
    <row r="104" spans="1:14" x14ac:dyDescent="0.25">
      <c r="A104">
        <v>14103</v>
      </c>
      <c r="B104" t="s">
        <v>156</v>
      </c>
      <c r="C104" t="s">
        <v>119</v>
      </c>
      <c r="D104">
        <v>20</v>
      </c>
      <c r="E104">
        <v>20</v>
      </c>
      <c r="F104">
        <v>20</v>
      </c>
      <c r="G104">
        <v>15</v>
      </c>
      <c r="H104">
        <v>25</v>
      </c>
      <c r="I104" t="s">
        <v>47</v>
      </c>
      <c r="J104">
        <v>25</v>
      </c>
      <c r="K104" t="s">
        <v>58</v>
      </c>
      <c r="L104" t="s">
        <v>58</v>
      </c>
      <c r="M104" t="s">
        <v>4</v>
      </c>
      <c r="N104" t="str">
        <f>_xlfn.CONCAT(Ponderaciones[[#This Row],[Universidad]],Ponderaciones[[#This Row],[Carrera]])</f>
        <v xml:space="preserve">PONTIFICIA UNIVERSIDAD CATÓLICA DE VALPARAÍSOLICENCIATURA EN HISTORIA </v>
      </c>
    </row>
    <row r="105" spans="1:14" x14ac:dyDescent="0.25">
      <c r="A105">
        <v>14092</v>
      </c>
      <c r="B105" t="s">
        <v>157</v>
      </c>
      <c r="C105" t="s">
        <v>119</v>
      </c>
      <c r="D105">
        <v>20</v>
      </c>
      <c r="E105">
        <v>20</v>
      </c>
      <c r="F105">
        <v>30</v>
      </c>
      <c r="G105">
        <v>20</v>
      </c>
      <c r="H105">
        <v>10</v>
      </c>
      <c r="I105" t="s">
        <v>47</v>
      </c>
      <c r="J105">
        <v>10</v>
      </c>
      <c r="K105" t="s">
        <v>58</v>
      </c>
      <c r="L105" t="s">
        <v>58</v>
      </c>
      <c r="M105" t="s">
        <v>4</v>
      </c>
      <c r="N105" t="str">
        <f>_xlfn.CONCAT(Ponderaciones[[#This Row],[Universidad]],Ponderaciones[[#This Row],[Carrera]])</f>
        <v>PONTIFICIA UNIVERSIDAD CATÓLICA DE VALPARAÍSOLICENCIATURA EN LINGÜÍSTICA Y LITERATURA</v>
      </c>
    </row>
    <row r="106" spans="1:14" x14ac:dyDescent="0.25">
      <c r="A106">
        <v>14088</v>
      </c>
      <c r="B106" t="s">
        <v>158</v>
      </c>
      <c r="C106" t="s">
        <v>115</v>
      </c>
      <c r="D106">
        <v>20</v>
      </c>
      <c r="E106">
        <v>20</v>
      </c>
      <c r="F106">
        <v>15</v>
      </c>
      <c r="G106">
        <v>30</v>
      </c>
      <c r="H106">
        <v>10</v>
      </c>
      <c r="I106" t="s">
        <v>47</v>
      </c>
      <c r="J106">
        <v>10</v>
      </c>
      <c r="K106">
        <v>5</v>
      </c>
      <c r="L106" t="s">
        <v>58</v>
      </c>
      <c r="M106" t="s">
        <v>4</v>
      </c>
      <c r="N106" t="str">
        <f>_xlfn.CONCAT(Ponderaciones[[#This Row],[Universidad]],Ponderaciones[[#This Row],[Carrera]])</f>
        <v>PONTIFICIA UNIVERSIDAD CATÓLICA DE VALPARAÍSOLICENCIATURA EN MATEMÁTICAS</v>
      </c>
    </row>
    <row r="107" spans="1:14" x14ac:dyDescent="0.25">
      <c r="A107">
        <v>14080</v>
      </c>
      <c r="B107" t="s">
        <v>159</v>
      </c>
      <c r="C107" t="s">
        <v>115</v>
      </c>
      <c r="D107">
        <v>20</v>
      </c>
      <c r="E107">
        <v>20</v>
      </c>
      <c r="F107">
        <v>20</v>
      </c>
      <c r="G107">
        <v>30</v>
      </c>
      <c r="H107">
        <v>10</v>
      </c>
      <c r="I107" t="s">
        <v>47</v>
      </c>
      <c r="J107">
        <v>10</v>
      </c>
      <c r="K107" t="s">
        <v>58</v>
      </c>
      <c r="L107" t="s">
        <v>58</v>
      </c>
      <c r="M107" t="s">
        <v>4</v>
      </c>
      <c r="N107" t="str">
        <f>_xlfn.CONCAT(Ponderaciones[[#This Row],[Universidad]],Ponderaciones[[#This Row],[Carrera]])</f>
        <v xml:space="preserve">PONTIFICIA UNIVERSIDAD CATÓLICA DE VALPARAÍSOOCEANOGRAFÍA O BIOLOGÍA MARINA </v>
      </c>
    </row>
    <row r="108" spans="1:14" x14ac:dyDescent="0.25">
      <c r="A108">
        <v>14085</v>
      </c>
      <c r="B108" t="s">
        <v>160</v>
      </c>
      <c r="C108" t="s">
        <v>115</v>
      </c>
      <c r="D108">
        <v>20</v>
      </c>
      <c r="E108">
        <v>20</v>
      </c>
      <c r="F108">
        <v>20</v>
      </c>
      <c r="G108">
        <v>30</v>
      </c>
      <c r="H108">
        <v>10</v>
      </c>
      <c r="I108" t="s">
        <v>47</v>
      </c>
      <c r="J108">
        <v>10</v>
      </c>
      <c r="K108" t="s">
        <v>58</v>
      </c>
      <c r="L108" t="s">
        <v>126</v>
      </c>
      <c r="M108" t="s">
        <v>4</v>
      </c>
      <c r="N108" t="str">
        <f>_xlfn.CONCAT(Ponderaciones[[#This Row],[Universidad]],Ponderaciones[[#This Row],[Carrera]])</f>
        <v>PONTIFICIA UNIVERSIDAD CATÓLICA DE VALPARAÍSOPEDAGOGÍA EN BIOLOGÍA Y CIENCIAS NATURALES</v>
      </c>
    </row>
    <row r="109" spans="1:14" x14ac:dyDescent="0.25">
      <c r="A109">
        <v>14091</v>
      </c>
      <c r="B109" t="s">
        <v>161</v>
      </c>
      <c r="C109" t="s">
        <v>119</v>
      </c>
      <c r="D109">
        <v>20</v>
      </c>
      <c r="E109">
        <v>20</v>
      </c>
      <c r="F109">
        <v>30</v>
      </c>
      <c r="G109">
        <v>20</v>
      </c>
      <c r="H109">
        <v>10</v>
      </c>
      <c r="I109" t="s">
        <v>47</v>
      </c>
      <c r="J109">
        <v>10</v>
      </c>
      <c r="K109" t="s">
        <v>58</v>
      </c>
      <c r="L109" t="s">
        <v>126</v>
      </c>
      <c r="M109" t="s">
        <v>4</v>
      </c>
      <c r="N109" t="str">
        <f>_xlfn.CONCAT(Ponderaciones[[#This Row],[Universidad]],Ponderaciones[[#This Row],[Carrera]])</f>
        <v>PONTIFICIA UNIVERSIDAD CATÓLICA DE VALPARAÍSOPEDAGOGÍA EN CASTELLANO Y COMUNICACIÓN</v>
      </c>
    </row>
    <row r="110" spans="1:14" x14ac:dyDescent="0.25">
      <c r="A110">
        <v>14033</v>
      </c>
      <c r="B110" t="s">
        <v>162</v>
      </c>
      <c r="C110" t="s">
        <v>119</v>
      </c>
      <c r="D110">
        <v>20</v>
      </c>
      <c r="E110">
        <v>20</v>
      </c>
      <c r="F110">
        <v>30</v>
      </c>
      <c r="G110">
        <v>20</v>
      </c>
      <c r="H110">
        <v>10</v>
      </c>
      <c r="I110" t="s">
        <v>47</v>
      </c>
      <c r="J110">
        <v>10</v>
      </c>
      <c r="K110" t="s">
        <v>58</v>
      </c>
      <c r="L110" t="s">
        <v>126</v>
      </c>
      <c r="M110" t="s">
        <v>4</v>
      </c>
      <c r="N110" t="str">
        <f>_xlfn.CONCAT(Ponderaciones[[#This Row],[Universidad]],Ponderaciones[[#This Row],[Carrera]])</f>
        <v>PONTIFICIA UNIVERSIDAD CATÓLICA DE VALPARAÍSOPEDAGOGÍA EN EDUCACIÓN BÁSICA CON MENCIÓN</v>
      </c>
    </row>
    <row r="111" spans="1:14" x14ac:dyDescent="0.25">
      <c r="A111">
        <v>14032</v>
      </c>
      <c r="B111" t="s">
        <v>163</v>
      </c>
      <c r="C111" t="s">
        <v>119</v>
      </c>
      <c r="D111">
        <v>20</v>
      </c>
      <c r="E111">
        <v>20</v>
      </c>
      <c r="F111">
        <v>30</v>
      </c>
      <c r="G111">
        <v>20</v>
      </c>
      <c r="H111">
        <v>10</v>
      </c>
      <c r="I111" t="s">
        <v>47</v>
      </c>
      <c r="J111">
        <v>10</v>
      </c>
      <c r="K111" t="s">
        <v>58</v>
      </c>
      <c r="L111" t="s">
        <v>126</v>
      </c>
      <c r="M111" t="s">
        <v>4</v>
      </c>
      <c r="N111" t="str">
        <f>_xlfn.CONCAT(Ponderaciones[[#This Row],[Universidad]],Ponderaciones[[#This Row],[Carrera]])</f>
        <v>PONTIFICIA UNIVERSIDAD CATÓLICA DE VALPARAÍSOPEDAGOGÍA EN EDUCACIÓN ESPECIAL, CON MENCIONES</v>
      </c>
    </row>
    <row r="112" spans="1:14" x14ac:dyDescent="0.25">
      <c r="A112">
        <v>14016</v>
      </c>
      <c r="B112" t="s">
        <v>164</v>
      </c>
      <c r="C112" t="s">
        <v>115</v>
      </c>
      <c r="D112">
        <v>20</v>
      </c>
      <c r="E112">
        <v>20</v>
      </c>
      <c r="F112">
        <v>25</v>
      </c>
      <c r="G112">
        <v>25</v>
      </c>
      <c r="H112">
        <v>10</v>
      </c>
      <c r="I112" t="s">
        <v>47</v>
      </c>
      <c r="J112">
        <v>10</v>
      </c>
      <c r="K112" t="s">
        <v>58</v>
      </c>
      <c r="L112" t="s">
        <v>126</v>
      </c>
      <c r="M112" t="s">
        <v>4</v>
      </c>
      <c r="N112" t="str">
        <f>_xlfn.CONCAT(Ponderaciones[[#This Row],[Universidad]],Ponderaciones[[#This Row],[Carrera]])</f>
        <v>PONTIFICIA UNIVERSIDAD CATÓLICA DE VALPARAÍSOPEDAGOGÍA EN EDUCACIÓN FÍSICA</v>
      </c>
    </row>
    <row r="113" spans="1:14" x14ac:dyDescent="0.25">
      <c r="A113">
        <v>14093</v>
      </c>
      <c r="B113" t="s">
        <v>165</v>
      </c>
      <c r="C113" t="s">
        <v>119</v>
      </c>
      <c r="D113">
        <v>20</v>
      </c>
      <c r="E113">
        <v>20</v>
      </c>
      <c r="F113">
        <v>30</v>
      </c>
      <c r="G113">
        <v>20</v>
      </c>
      <c r="H113">
        <v>10</v>
      </c>
      <c r="I113" t="s">
        <v>47</v>
      </c>
      <c r="J113">
        <v>10</v>
      </c>
      <c r="K113" t="s">
        <v>58</v>
      </c>
      <c r="L113" t="s">
        <v>126</v>
      </c>
      <c r="M113" t="s">
        <v>4</v>
      </c>
      <c r="N113" t="str">
        <f>_xlfn.CONCAT(Ponderaciones[[#This Row],[Universidad]],Ponderaciones[[#This Row],[Carrera]])</f>
        <v xml:space="preserve">PONTIFICIA UNIVERSIDAD CATÓLICA DE VALPARAÍSOPEDAGOGÍA EN FILOSOFÍA </v>
      </c>
    </row>
    <row r="114" spans="1:14" x14ac:dyDescent="0.25">
      <c r="A114">
        <v>14089</v>
      </c>
      <c r="B114" t="s">
        <v>166</v>
      </c>
      <c r="C114" t="s">
        <v>115</v>
      </c>
      <c r="D114">
        <v>20</v>
      </c>
      <c r="E114">
        <v>20</v>
      </c>
      <c r="F114">
        <v>20</v>
      </c>
      <c r="G114">
        <v>30</v>
      </c>
      <c r="H114">
        <v>10</v>
      </c>
      <c r="I114" t="s">
        <v>47</v>
      </c>
      <c r="J114">
        <v>10</v>
      </c>
      <c r="K114" t="s">
        <v>58</v>
      </c>
      <c r="L114" t="s">
        <v>126</v>
      </c>
      <c r="M114" t="s">
        <v>4</v>
      </c>
      <c r="N114" t="str">
        <f>_xlfn.CONCAT(Ponderaciones[[#This Row],[Universidad]],Ponderaciones[[#This Row],[Carrera]])</f>
        <v>PONTIFICIA UNIVERSIDAD CATÓLICA DE VALPARAÍSOPEDAGOGÍA EN FÍSICA Y CIENCIAS NATURALES</v>
      </c>
    </row>
    <row r="115" spans="1:14" x14ac:dyDescent="0.25">
      <c r="A115">
        <v>14095</v>
      </c>
      <c r="B115" t="s">
        <v>167</v>
      </c>
      <c r="C115" t="s">
        <v>119</v>
      </c>
      <c r="D115">
        <v>20</v>
      </c>
      <c r="E115">
        <v>20</v>
      </c>
      <c r="F115">
        <v>20</v>
      </c>
      <c r="G115">
        <v>15</v>
      </c>
      <c r="H115">
        <v>25</v>
      </c>
      <c r="I115" t="s">
        <v>47</v>
      </c>
      <c r="J115">
        <v>25</v>
      </c>
      <c r="K115" t="s">
        <v>58</v>
      </c>
      <c r="L115" t="s">
        <v>126</v>
      </c>
      <c r="M115" t="s">
        <v>4</v>
      </c>
      <c r="N115" t="str">
        <f>_xlfn.CONCAT(Ponderaciones[[#This Row],[Universidad]],Ponderaciones[[#This Row],[Carrera]])</f>
        <v>PONTIFICIA UNIVERSIDAD CATÓLICA DE VALPARAÍSOPEDAGOGÍA EN HISTORIA, GEOGRAFÍA Y CIENCIAS SOCIALES</v>
      </c>
    </row>
    <row r="116" spans="1:14" x14ac:dyDescent="0.25">
      <c r="A116">
        <v>14037</v>
      </c>
      <c r="B116" t="s">
        <v>168</v>
      </c>
      <c r="C116" t="s">
        <v>119</v>
      </c>
      <c r="D116">
        <v>20</v>
      </c>
      <c r="E116">
        <v>20</v>
      </c>
      <c r="F116">
        <v>30</v>
      </c>
      <c r="G116">
        <v>20</v>
      </c>
      <c r="H116">
        <v>10</v>
      </c>
      <c r="I116" t="s">
        <v>47</v>
      </c>
      <c r="J116">
        <v>10</v>
      </c>
      <c r="K116" t="s">
        <v>58</v>
      </c>
      <c r="L116" t="s">
        <v>126</v>
      </c>
      <c r="M116" t="s">
        <v>4</v>
      </c>
      <c r="N116" t="str">
        <f>_xlfn.CONCAT(Ponderaciones[[#This Row],[Universidad]],Ponderaciones[[#This Row],[Carrera]])</f>
        <v>PONTIFICIA UNIVERSIDAD CATÓLICA DE VALPARAÍSOPEDAGOGÍA EN INGLÉS</v>
      </c>
    </row>
    <row r="117" spans="1:14" x14ac:dyDescent="0.25">
      <c r="A117">
        <v>14087</v>
      </c>
      <c r="B117" t="s">
        <v>169</v>
      </c>
      <c r="C117" t="s">
        <v>115</v>
      </c>
      <c r="D117">
        <v>20</v>
      </c>
      <c r="E117">
        <v>20</v>
      </c>
      <c r="F117">
        <v>15</v>
      </c>
      <c r="G117">
        <v>30</v>
      </c>
      <c r="H117">
        <v>10</v>
      </c>
      <c r="I117" t="s">
        <v>47</v>
      </c>
      <c r="J117">
        <v>10</v>
      </c>
      <c r="K117">
        <v>5</v>
      </c>
      <c r="L117" t="s">
        <v>126</v>
      </c>
      <c r="M117" t="s">
        <v>4</v>
      </c>
      <c r="N117" t="str">
        <f>_xlfn.CONCAT(Ponderaciones[[#This Row],[Universidad]],Ponderaciones[[#This Row],[Carrera]])</f>
        <v>PONTIFICIA UNIVERSIDAD CATÓLICA DE VALPARAÍSOPEDAGOGÍA EN MATEMÁTICAS</v>
      </c>
    </row>
    <row r="118" spans="1:14" x14ac:dyDescent="0.25">
      <c r="A118">
        <v>14097</v>
      </c>
      <c r="B118" t="s">
        <v>170</v>
      </c>
      <c r="C118" t="s">
        <v>119</v>
      </c>
      <c r="D118">
        <v>20</v>
      </c>
      <c r="E118">
        <v>20</v>
      </c>
      <c r="F118">
        <v>25</v>
      </c>
      <c r="G118">
        <v>25</v>
      </c>
      <c r="H118">
        <v>10</v>
      </c>
      <c r="I118" t="s">
        <v>47</v>
      </c>
      <c r="J118">
        <v>10</v>
      </c>
      <c r="K118" t="s">
        <v>58</v>
      </c>
      <c r="L118" t="s">
        <v>126</v>
      </c>
      <c r="M118" t="s">
        <v>4</v>
      </c>
      <c r="N118" t="str">
        <f>_xlfn.CONCAT(Ponderaciones[[#This Row],[Universidad]],Ponderaciones[[#This Row],[Carrera]])</f>
        <v xml:space="preserve">PONTIFICIA UNIVERSIDAD CATÓLICA DE VALPARAÍSOPEDAGOGÍA EN MÚSICA </v>
      </c>
    </row>
    <row r="119" spans="1:14" x14ac:dyDescent="0.25">
      <c r="A119">
        <v>14014</v>
      </c>
      <c r="B119" t="s">
        <v>171</v>
      </c>
      <c r="C119" t="s">
        <v>115</v>
      </c>
      <c r="D119">
        <v>20</v>
      </c>
      <c r="E119">
        <v>20</v>
      </c>
      <c r="F119">
        <v>20</v>
      </c>
      <c r="G119">
        <v>30</v>
      </c>
      <c r="H119">
        <v>10</v>
      </c>
      <c r="I119" t="s">
        <v>47</v>
      </c>
      <c r="J119">
        <v>10</v>
      </c>
      <c r="K119" t="s">
        <v>58</v>
      </c>
      <c r="L119" t="s">
        <v>126</v>
      </c>
      <c r="M119" t="s">
        <v>4</v>
      </c>
      <c r="N119" t="str">
        <f>_xlfn.CONCAT(Ponderaciones[[#This Row],[Universidad]],Ponderaciones[[#This Row],[Carrera]])</f>
        <v>PONTIFICIA UNIVERSIDAD CATÓLICA DE VALPARAÍSOPEDAGOGÍA EN QUÍMICA Y CIENCIAS NATURALES</v>
      </c>
    </row>
    <row r="120" spans="1:14" x14ac:dyDescent="0.25">
      <c r="A120">
        <v>14007</v>
      </c>
      <c r="B120" t="s">
        <v>172</v>
      </c>
      <c r="C120" t="s">
        <v>115</v>
      </c>
      <c r="D120">
        <v>20</v>
      </c>
      <c r="E120">
        <v>20</v>
      </c>
      <c r="F120">
        <v>30</v>
      </c>
      <c r="G120">
        <v>20</v>
      </c>
      <c r="H120">
        <v>10</v>
      </c>
      <c r="I120" t="s">
        <v>47</v>
      </c>
      <c r="J120">
        <v>10</v>
      </c>
      <c r="K120" t="s">
        <v>58</v>
      </c>
      <c r="L120" t="s">
        <v>58</v>
      </c>
      <c r="M120" t="s">
        <v>4</v>
      </c>
      <c r="N120" t="str">
        <f>_xlfn.CONCAT(Ponderaciones[[#This Row],[Universidad]],Ponderaciones[[#This Row],[Carrera]])</f>
        <v>PONTIFICIA UNIVERSIDAD CATÓLICA DE VALPARAÍSOPERIODISMO</v>
      </c>
    </row>
    <row r="121" spans="1:14" x14ac:dyDescent="0.25">
      <c r="A121">
        <v>14205</v>
      </c>
      <c r="B121" t="s">
        <v>173</v>
      </c>
      <c r="C121" t="s">
        <v>115</v>
      </c>
      <c r="D121">
        <v>20</v>
      </c>
      <c r="E121">
        <v>20</v>
      </c>
      <c r="F121">
        <v>25</v>
      </c>
      <c r="G121">
        <v>25</v>
      </c>
      <c r="H121">
        <v>10</v>
      </c>
      <c r="I121" t="s">
        <v>47</v>
      </c>
      <c r="J121">
        <v>10</v>
      </c>
      <c r="K121" t="s">
        <v>58</v>
      </c>
      <c r="L121" t="s">
        <v>58</v>
      </c>
      <c r="M121" t="s">
        <v>4</v>
      </c>
      <c r="N121" t="str">
        <f>_xlfn.CONCAT(Ponderaciones[[#This Row],[Universidad]],Ponderaciones[[#This Row],[Carrera]])</f>
        <v>PONTIFICIA UNIVERSIDAD CATÓLICA DE VALPARAÍSOPRODUCCIÓN MUSICAL</v>
      </c>
    </row>
    <row r="122" spans="1:14" x14ac:dyDescent="0.25">
      <c r="A122">
        <v>14040</v>
      </c>
      <c r="B122" t="s">
        <v>108</v>
      </c>
      <c r="C122" t="s">
        <v>119</v>
      </c>
      <c r="D122">
        <v>20</v>
      </c>
      <c r="E122">
        <v>20</v>
      </c>
      <c r="F122">
        <v>25</v>
      </c>
      <c r="G122">
        <v>25</v>
      </c>
      <c r="H122">
        <v>10</v>
      </c>
      <c r="I122" t="s">
        <v>47</v>
      </c>
      <c r="J122">
        <v>10</v>
      </c>
      <c r="K122" t="s">
        <v>58</v>
      </c>
      <c r="L122" t="s">
        <v>58</v>
      </c>
      <c r="M122" t="s">
        <v>4</v>
      </c>
      <c r="N122" t="str">
        <f>_xlfn.CONCAT(Ponderaciones[[#This Row],[Universidad]],Ponderaciones[[#This Row],[Carrera]])</f>
        <v>PONTIFICIA UNIVERSIDAD CATÓLICA DE VALPARAÍSOPSICOLOGÍA</v>
      </c>
    </row>
    <row r="123" spans="1:14" x14ac:dyDescent="0.25">
      <c r="A123">
        <v>14202</v>
      </c>
      <c r="B123" t="s">
        <v>174</v>
      </c>
      <c r="C123" t="s">
        <v>115</v>
      </c>
      <c r="D123">
        <v>20</v>
      </c>
      <c r="E123">
        <v>20</v>
      </c>
      <c r="F123">
        <v>30</v>
      </c>
      <c r="G123">
        <v>20</v>
      </c>
      <c r="H123">
        <v>10</v>
      </c>
      <c r="I123" t="s">
        <v>47</v>
      </c>
      <c r="J123">
        <v>10</v>
      </c>
      <c r="K123" t="s">
        <v>58</v>
      </c>
      <c r="L123" t="s">
        <v>58</v>
      </c>
      <c r="M123" t="s">
        <v>4</v>
      </c>
      <c r="N123" t="str">
        <f>_xlfn.CONCAT(Ponderaciones[[#This Row],[Universidad]],Ponderaciones[[#This Row],[Carrera]])</f>
        <v>PONTIFICIA UNIVERSIDAD CATÓLICA DE VALPARAÍSOPUBLICIDAD</v>
      </c>
    </row>
    <row r="124" spans="1:14" x14ac:dyDescent="0.25">
      <c r="A124">
        <v>14013</v>
      </c>
      <c r="B124" t="s">
        <v>175</v>
      </c>
      <c r="C124" t="s">
        <v>115</v>
      </c>
      <c r="D124">
        <v>20</v>
      </c>
      <c r="E124">
        <v>20</v>
      </c>
      <c r="F124">
        <v>20</v>
      </c>
      <c r="G124">
        <v>30</v>
      </c>
      <c r="H124">
        <v>10</v>
      </c>
      <c r="I124" t="s">
        <v>47</v>
      </c>
      <c r="J124">
        <v>10</v>
      </c>
      <c r="K124" t="s">
        <v>58</v>
      </c>
      <c r="L124" t="s">
        <v>58</v>
      </c>
      <c r="M124" t="s">
        <v>4</v>
      </c>
      <c r="N124" t="str">
        <f>_xlfn.CONCAT(Ponderaciones[[#This Row],[Universidad]],Ponderaciones[[#This Row],[Carrera]])</f>
        <v>PONTIFICIA UNIVERSIDAD CATÓLICA DE VALPARAÍSOQUÍMICA INDUSTRIAL</v>
      </c>
    </row>
    <row r="125" spans="1:14" x14ac:dyDescent="0.25">
      <c r="A125">
        <v>14107</v>
      </c>
      <c r="B125" t="s">
        <v>110</v>
      </c>
      <c r="C125" t="s">
        <v>115</v>
      </c>
      <c r="D125">
        <v>20</v>
      </c>
      <c r="E125">
        <v>20</v>
      </c>
      <c r="F125">
        <v>20</v>
      </c>
      <c r="G125">
        <v>30</v>
      </c>
      <c r="H125">
        <v>10</v>
      </c>
      <c r="I125" t="s">
        <v>47</v>
      </c>
      <c r="J125">
        <v>10</v>
      </c>
      <c r="K125" t="s">
        <v>58</v>
      </c>
      <c r="L125" t="s">
        <v>58</v>
      </c>
      <c r="M125" t="s">
        <v>4</v>
      </c>
      <c r="N125" t="str">
        <f>_xlfn.CONCAT(Ponderaciones[[#This Row],[Universidad]],Ponderaciones[[#This Row],[Carrera]])</f>
        <v>PONTIFICIA UNIVERSIDAD CATÓLICA DE VALPARAÍSOQUÍMICA Y FARMACIA</v>
      </c>
    </row>
    <row r="126" spans="1:14" x14ac:dyDescent="0.25">
      <c r="A126">
        <v>14082</v>
      </c>
      <c r="B126" t="s">
        <v>176</v>
      </c>
      <c r="C126" t="s">
        <v>115</v>
      </c>
      <c r="D126">
        <v>20</v>
      </c>
      <c r="E126">
        <v>20</v>
      </c>
      <c r="F126">
        <v>20</v>
      </c>
      <c r="G126">
        <v>30</v>
      </c>
      <c r="H126">
        <v>10</v>
      </c>
      <c r="I126" t="s">
        <v>47</v>
      </c>
      <c r="J126">
        <v>10</v>
      </c>
      <c r="K126" t="s">
        <v>58</v>
      </c>
      <c r="L126" t="s">
        <v>58</v>
      </c>
      <c r="M126" t="s">
        <v>4</v>
      </c>
      <c r="N126" t="str">
        <f>_xlfn.CONCAT(Ponderaciones[[#This Row],[Universidad]],Ponderaciones[[#This Row],[Carrera]])</f>
        <v>PONTIFICIA UNIVERSIDAD CATÓLICA DE VALPARAÍSOTECNOLOGÍA MEDICA</v>
      </c>
    </row>
    <row r="127" spans="1:14" x14ac:dyDescent="0.25">
      <c r="A127">
        <v>14008</v>
      </c>
      <c r="B127" t="s">
        <v>114</v>
      </c>
      <c r="C127" t="s">
        <v>115</v>
      </c>
      <c r="D127">
        <v>20</v>
      </c>
      <c r="E127">
        <v>20</v>
      </c>
      <c r="F127">
        <v>30</v>
      </c>
      <c r="G127">
        <v>20</v>
      </c>
      <c r="H127">
        <v>10</v>
      </c>
      <c r="I127" t="s">
        <v>47</v>
      </c>
      <c r="J127">
        <v>10</v>
      </c>
      <c r="K127" t="s">
        <v>58</v>
      </c>
      <c r="L127" t="s">
        <v>58</v>
      </c>
      <c r="M127" t="s">
        <v>4</v>
      </c>
      <c r="N127" t="str">
        <f>_xlfn.CONCAT(Ponderaciones[[#This Row],[Universidad]],Ponderaciones[[#This Row],[Carrera]])</f>
        <v>PONTIFICIA UNIVERSIDAD CATÓLICA DE VALPARAÍSOTRABAJO SOCIAL</v>
      </c>
    </row>
    <row r="128" spans="1:14" x14ac:dyDescent="0.25">
      <c r="A128">
        <v>52010</v>
      </c>
      <c r="B128" t="s">
        <v>177</v>
      </c>
      <c r="C128" t="s">
        <v>178</v>
      </c>
      <c r="D128">
        <v>10</v>
      </c>
      <c r="E128">
        <v>25</v>
      </c>
      <c r="F128">
        <v>35</v>
      </c>
      <c r="G128">
        <v>10</v>
      </c>
      <c r="H128">
        <v>20</v>
      </c>
      <c r="I128" t="s">
        <v>47</v>
      </c>
      <c r="J128">
        <v>20</v>
      </c>
      <c r="K128" t="s">
        <v>58</v>
      </c>
      <c r="L128" t="s">
        <v>58</v>
      </c>
      <c r="M128" t="s">
        <v>5</v>
      </c>
      <c r="N128" t="str">
        <f>_xlfn.CONCAT(Ponderaciones[[#This Row],[Universidad]],Ponderaciones[[#This Row],[Carrera]])</f>
        <v>UNIVERSIDAD ACADEMIA DE HUMANISMO CRISTIANOANTROPOLOGÍA</v>
      </c>
    </row>
    <row r="129" spans="1:14" x14ac:dyDescent="0.25">
      <c r="A129">
        <v>52498</v>
      </c>
      <c r="B129" t="s">
        <v>62</v>
      </c>
      <c r="C129" t="s">
        <v>179</v>
      </c>
      <c r="D129">
        <v>10</v>
      </c>
      <c r="E129">
        <v>40</v>
      </c>
      <c r="F129">
        <v>20</v>
      </c>
      <c r="G129">
        <v>20</v>
      </c>
      <c r="H129">
        <v>10</v>
      </c>
      <c r="I129" t="s">
        <v>47</v>
      </c>
      <c r="J129">
        <v>10</v>
      </c>
      <c r="K129" t="s">
        <v>58</v>
      </c>
      <c r="L129" t="s">
        <v>58</v>
      </c>
      <c r="M129" t="s">
        <v>5</v>
      </c>
      <c r="N129" t="str">
        <f>_xlfn.CONCAT(Ponderaciones[[#This Row],[Universidad]],Ponderaciones[[#This Row],[Carrera]])</f>
        <v>UNIVERSIDAD ACADEMIA DE HUMANISMO CRISTIANOARQUITECTURA</v>
      </c>
    </row>
    <row r="130" spans="1:14" x14ac:dyDescent="0.25">
      <c r="A130">
        <v>52497</v>
      </c>
      <c r="B130" t="s">
        <v>180</v>
      </c>
      <c r="C130" t="s">
        <v>179</v>
      </c>
      <c r="D130">
        <v>10</v>
      </c>
      <c r="E130">
        <v>40</v>
      </c>
      <c r="F130">
        <v>30</v>
      </c>
      <c r="G130">
        <v>10</v>
      </c>
      <c r="H130">
        <v>10</v>
      </c>
      <c r="I130" t="s">
        <v>47</v>
      </c>
      <c r="J130">
        <v>10</v>
      </c>
      <c r="K130" t="s">
        <v>58</v>
      </c>
      <c r="L130" t="s">
        <v>58</v>
      </c>
      <c r="M130" t="s">
        <v>5</v>
      </c>
      <c r="N130" t="str">
        <f>_xlfn.CONCAT(Ponderaciones[[#This Row],[Universidad]],Ponderaciones[[#This Row],[Carrera]])</f>
        <v xml:space="preserve">UNIVERSIDAD ACADEMIA DE HUMANISMO CRISTIANOARTES Y OFICIOS </v>
      </c>
    </row>
    <row r="131" spans="1:14" x14ac:dyDescent="0.25">
      <c r="A131">
        <v>52150</v>
      </c>
      <c r="B131" t="s">
        <v>181</v>
      </c>
      <c r="C131" t="s">
        <v>178</v>
      </c>
      <c r="D131">
        <v>10</v>
      </c>
      <c r="E131">
        <v>30</v>
      </c>
      <c r="F131">
        <v>30</v>
      </c>
      <c r="G131">
        <v>10</v>
      </c>
      <c r="H131">
        <v>20</v>
      </c>
      <c r="I131" t="s">
        <v>47</v>
      </c>
      <c r="J131">
        <v>20</v>
      </c>
      <c r="K131" t="s">
        <v>58</v>
      </c>
      <c r="L131" t="s">
        <v>58</v>
      </c>
      <c r="M131" t="s">
        <v>5</v>
      </c>
      <c r="N131" t="str">
        <f>_xlfn.CONCAT(Ponderaciones[[#This Row],[Universidad]],Ponderaciones[[#This Row],[Carrera]])</f>
        <v>UNIVERSIDAD ACADEMIA DE HUMANISMO CRISTIANOCIENCIA POLÍTICA Y RELACIONES INTERNACIONALES</v>
      </c>
    </row>
    <row r="132" spans="1:14" x14ac:dyDescent="0.25">
      <c r="A132">
        <v>52258</v>
      </c>
      <c r="B132" t="s">
        <v>182</v>
      </c>
      <c r="C132" t="s">
        <v>179</v>
      </c>
      <c r="D132">
        <v>10</v>
      </c>
      <c r="E132">
        <v>40</v>
      </c>
      <c r="F132">
        <v>30</v>
      </c>
      <c r="G132">
        <v>10</v>
      </c>
      <c r="H132">
        <v>10</v>
      </c>
      <c r="I132" t="s">
        <v>47</v>
      </c>
      <c r="J132">
        <v>10</v>
      </c>
      <c r="K132" t="s">
        <v>58</v>
      </c>
      <c r="L132" t="s">
        <v>58</v>
      </c>
      <c r="M132" t="s">
        <v>5</v>
      </c>
      <c r="N132" t="str">
        <f>_xlfn.CONCAT(Ponderaciones[[#This Row],[Universidad]],Ponderaciones[[#This Row],[Carrera]])</f>
        <v>UNIVERSIDAD ACADEMIA DE HUMANISMO CRISTIANOCINE Y ARTES AUDIOVISUALES</v>
      </c>
    </row>
    <row r="133" spans="1:14" x14ac:dyDescent="0.25">
      <c r="A133">
        <v>52443</v>
      </c>
      <c r="B133" t="s">
        <v>183</v>
      </c>
      <c r="C133" t="s">
        <v>179</v>
      </c>
      <c r="D133">
        <v>10</v>
      </c>
      <c r="E133">
        <v>40</v>
      </c>
      <c r="F133">
        <v>30</v>
      </c>
      <c r="G133">
        <v>10</v>
      </c>
      <c r="H133">
        <v>10</v>
      </c>
      <c r="I133" t="s">
        <v>47</v>
      </c>
      <c r="J133">
        <v>10</v>
      </c>
      <c r="K133" t="s">
        <v>58</v>
      </c>
      <c r="L133" t="s">
        <v>58</v>
      </c>
      <c r="M133" t="s">
        <v>5</v>
      </c>
      <c r="N133" t="str">
        <f>_xlfn.CONCAT(Ponderaciones[[#This Row],[Universidad]],Ponderaciones[[#This Row],[Carrera]])</f>
        <v>UNIVERSIDAD ACADEMIA DE HUMANISMO CRISTIANOCOMPOSICIÓN MUSICAL</v>
      </c>
    </row>
    <row r="134" spans="1:14" x14ac:dyDescent="0.25">
      <c r="A134">
        <v>52020</v>
      </c>
      <c r="B134" t="s">
        <v>184</v>
      </c>
      <c r="C134" t="s">
        <v>179</v>
      </c>
      <c r="D134">
        <v>10</v>
      </c>
      <c r="E134">
        <v>40</v>
      </c>
      <c r="F134">
        <v>30</v>
      </c>
      <c r="G134">
        <v>10</v>
      </c>
      <c r="H134">
        <v>10</v>
      </c>
      <c r="I134" t="s">
        <v>47</v>
      </c>
      <c r="J134">
        <v>10</v>
      </c>
      <c r="K134" t="s">
        <v>58</v>
      </c>
      <c r="L134" t="s">
        <v>185</v>
      </c>
      <c r="M134" t="s">
        <v>5</v>
      </c>
      <c r="N134" t="str">
        <f>_xlfn.CONCAT(Ponderaciones[[#This Row],[Universidad]],Ponderaciones[[#This Row],[Carrera]])</f>
        <v>UNIVERSIDAD ACADEMIA DE HUMANISMO CRISTIANODANZA</v>
      </c>
    </row>
    <row r="135" spans="1:14" x14ac:dyDescent="0.25">
      <c r="A135">
        <v>52100</v>
      </c>
      <c r="B135" t="s">
        <v>73</v>
      </c>
      <c r="C135" t="s">
        <v>178</v>
      </c>
      <c r="D135">
        <v>10</v>
      </c>
      <c r="E135">
        <v>30</v>
      </c>
      <c r="F135">
        <v>30</v>
      </c>
      <c r="G135">
        <v>10</v>
      </c>
      <c r="H135">
        <v>20</v>
      </c>
      <c r="I135" t="s">
        <v>47</v>
      </c>
      <c r="J135">
        <v>20</v>
      </c>
      <c r="K135" t="s">
        <v>58</v>
      </c>
      <c r="L135" t="s">
        <v>58</v>
      </c>
      <c r="M135" t="s">
        <v>5</v>
      </c>
      <c r="N135" t="str">
        <f>_xlfn.CONCAT(Ponderaciones[[#This Row],[Universidad]],Ponderaciones[[#This Row],[Carrera]])</f>
        <v>UNIVERSIDAD ACADEMIA DE HUMANISMO CRISTIANODERECHO</v>
      </c>
    </row>
    <row r="136" spans="1:14" x14ac:dyDescent="0.25">
      <c r="A136">
        <v>52504</v>
      </c>
      <c r="B136" t="s">
        <v>75</v>
      </c>
      <c r="C136" t="s">
        <v>186</v>
      </c>
      <c r="D136">
        <v>10</v>
      </c>
      <c r="E136">
        <v>35</v>
      </c>
      <c r="F136">
        <v>25</v>
      </c>
      <c r="G136">
        <v>15</v>
      </c>
      <c r="H136">
        <v>15</v>
      </c>
      <c r="I136" t="s">
        <v>47</v>
      </c>
      <c r="J136">
        <v>15</v>
      </c>
      <c r="K136" t="s">
        <v>58</v>
      </c>
      <c r="L136" t="s">
        <v>58</v>
      </c>
      <c r="M136" t="s">
        <v>5</v>
      </c>
      <c r="N136" t="str">
        <f>_xlfn.CONCAT(Ponderaciones[[#This Row],[Universidad]],Ponderaciones[[#This Row],[Carrera]])</f>
        <v>UNIVERSIDAD ACADEMIA DE HUMANISMO CRISTIANOENFERMERÍA</v>
      </c>
    </row>
    <row r="137" spans="1:14" x14ac:dyDescent="0.25">
      <c r="A137">
        <v>52594</v>
      </c>
      <c r="B137" t="s">
        <v>138</v>
      </c>
      <c r="D137">
        <v>10</v>
      </c>
      <c r="E137">
        <v>40</v>
      </c>
      <c r="F137">
        <v>15</v>
      </c>
      <c r="G137">
        <v>20</v>
      </c>
      <c r="H137">
        <v>10</v>
      </c>
      <c r="I137" t="s">
        <v>47</v>
      </c>
      <c r="J137">
        <v>10</v>
      </c>
      <c r="K137">
        <v>5</v>
      </c>
      <c r="L137" t="s">
        <v>58</v>
      </c>
      <c r="M137" t="s">
        <v>5</v>
      </c>
      <c r="N137" t="str">
        <f>_xlfn.CONCAT(Ponderaciones[[#This Row],[Universidad]],Ponderaciones[[#This Row],[Carrera]])</f>
        <v xml:space="preserve">UNIVERSIDAD ACADEMIA DE HUMANISMO CRISTIANOINGENIERÍA CIVIL INDUSTRIAL </v>
      </c>
    </row>
    <row r="138" spans="1:14" x14ac:dyDescent="0.25">
      <c r="A138">
        <v>52600</v>
      </c>
      <c r="B138" t="s">
        <v>187</v>
      </c>
      <c r="D138">
        <v>10</v>
      </c>
      <c r="E138">
        <v>40</v>
      </c>
      <c r="F138">
        <v>15</v>
      </c>
      <c r="G138">
        <v>20</v>
      </c>
      <c r="H138">
        <v>10</v>
      </c>
      <c r="I138" t="s">
        <v>47</v>
      </c>
      <c r="J138">
        <v>10</v>
      </c>
      <c r="K138">
        <v>5</v>
      </c>
      <c r="L138" t="s">
        <v>58</v>
      </c>
      <c r="M138" t="s">
        <v>5</v>
      </c>
      <c r="N138" t="str">
        <f>_xlfn.CONCAT(Ponderaciones[[#This Row],[Universidad]],Ponderaciones[[#This Row],[Carrera]])</f>
        <v>UNIVERSIDAD ACADEMIA DE HUMANISMO CRISTIANOINGENIERÍA EN INFORMÁTICA Y CIENCIA DE DATOS</v>
      </c>
    </row>
    <row r="139" spans="1:14" x14ac:dyDescent="0.25">
      <c r="A139">
        <v>52445</v>
      </c>
      <c r="B139" t="s">
        <v>188</v>
      </c>
      <c r="C139" t="s">
        <v>179</v>
      </c>
      <c r="D139">
        <v>10</v>
      </c>
      <c r="E139">
        <v>40</v>
      </c>
      <c r="F139">
        <v>30</v>
      </c>
      <c r="G139">
        <v>10</v>
      </c>
      <c r="H139">
        <v>10</v>
      </c>
      <c r="I139" t="s">
        <v>47</v>
      </c>
      <c r="J139">
        <v>10</v>
      </c>
      <c r="K139" t="s">
        <v>58</v>
      </c>
      <c r="L139" t="s">
        <v>58</v>
      </c>
      <c r="M139" t="s">
        <v>5</v>
      </c>
      <c r="N139" t="str">
        <f>_xlfn.CONCAT(Ponderaciones[[#This Row],[Universidad]],Ponderaciones[[#This Row],[Carrera]])</f>
        <v>UNIVERSIDAD ACADEMIA DE HUMANISMO CRISTIANOINTERPRETACIÓN MUSICAL</v>
      </c>
    </row>
    <row r="140" spans="1:14" x14ac:dyDescent="0.25">
      <c r="A140">
        <v>52505</v>
      </c>
      <c r="B140" t="s">
        <v>85</v>
      </c>
      <c r="C140" t="s">
        <v>186</v>
      </c>
      <c r="D140">
        <v>10</v>
      </c>
      <c r="E140">
        <v>40</v>
      </c>
      <c r="F140">
        <v>25</v>
      </c>
      <c r="G140">
        <v>15</v>
      </c>
      <c r="H140">
        <v>10</v>
      </c>
      <c r="I140" t="s">
        <v>47</v>
      </c>
      <c r="J140">
        <v>10</v>
      </c>
      <c r="K140" t="s">
        <v>58</v>
      </c>
      <c r="L140" t="s">
        <v>58</v>
      </c>
      <c r="M140" t="s">
        <v>5</v>
      </c>
      <c r="N140" t="str">
        <f>_xlfn.CONCAT(Ponderaciones[[#This Row],[Universidad]],Ponderaciones[[#This Row],[Carrera]])</f>
        <v>UNIVERSIDAD ACADEMIA DE HUMANISMO CRISTIANOKINESIOLOGÍA</v>
      </c>
    </row>
    <row r="141" spans="1:14" x14ac:dyDescent="0.25">
      <c r="A141">
        <v>52595</v>
      </c>
      <c r="B141" t="s">
        <v>94</v>
      </c>
      <c r="C141" t="s">
        <v>186</v>
      </c>
      <c r="D141">
        <v>10</v>
      </c>
      <c r="E141">
        <v>40</v>
      </c>
      <c r="F141">
        <v>25</v>
      </c>
      <c r="G141">
        <v>15</v>
      </c>
      <c r="H141">
        <v>10</v>
      </c>
      <c r="I141" t="s">
        <v>47</v>
      </c>
      <c r="J141">
        <v>10</v>
      </c>
      <c r="K141" t="s">
        <v>58</v>
      </c>
      <c r="L141" t="s">
        <v>58</v>
      </c>
      <c r="M141" t="s">
        <v>5</v>
      </c>
      <c r="N141" t="str">
        <f>_xlfn.CONCAT(Ponderaciones[[#This Row],[Universidad]],Ponderaciones[[#This Row],[Carrera]])</f>
        <v>UNIVERSIDAD ACADEMIA DE HUMANISMO CRISTIANOMEDICINA VETERINARIA</v>
      </c>
    </row>
    <row r="142" spans="1:14" x14ac:dyDescent="0.25">
      <c r="A142">
        <v>52507</v>
      </c>
      <c r="B142" t="s">
        <v>189</v>
      </c>
      <c r="C142" t="s">
        <v>186</v>
      </c>
      <c r="D142">
        <v>10</v>
      </c>
      <c r="E142">
        <v>35</v>
      </c>
      <c r="F142">
        <v>25</v>
      </c>
      <c r="G142">
        <v>15</v>
      </c>
      <c r="H142">
        <v>15</v>
      </c>
      <c r="I142" t="s">
        <v>47</v>
      </c>
      <c r="J142">
        <v>15</v>
      </c>
      <c r="K142" t="s">
        <v>58</v>
      </c>
      <c r="L142" t="s">
        <v>58</v>
      </c>
      <c r="M142" t="s">
        <v>5</v>
      </c>
      <c r="N142" t="str">
        <f>_xlfn.CONCAT(Ponderaciones[[#This Row],[Universidad]],Ponderaciones[[#This Row],[Carrera]])</f>
        <v>UNIVERSIDAD ACADEMIA DE HUMANISMO CRISTIANOOBSTETRICIA</v>
      </c>
    </row>
    <row r="143" spans="1:14" x14ac:dyDescent="0.25">
      <c r="A143">
        <v>52175</v>
      </c>
      <c r="B143" t="s">
        <v>173</v>
      </c>
      <c r="C143" t="s">
        <v>179</v>
      </c>
      <c r="D143">
        <v>10</v>
      </c>
      <c r="E143">
        <v>40</v>
      </c>
      <c r="F143">
        <v>30</v>
      </c>
      <c r="G143">
        <v>10</v>
      </c>
      <c r="H143">
        <v>10</v>
      </c>
      <c r="I143" t="s">
        <v>47</v>
      </c>
      <c r="J143">
        <v>10</v>
      </c>
      <c r="K143" t="s">
        <v>58</v>
      </c>
      <c r="L143" t="s">
        <v>58</v>
      </c>
      <c r="M143" t="s">
        <v>5</v>
      </c>
      <c r="N143" t="str">
        <f>_xlfn.CONCAT(Ponderaciones[[#This Row],[Universidad]],Ponderaciones[[#This Row],[Carrera]])</f>
        <v>UNIVERSIDAD ACADEMIA DE HUMANISMO CRISTIANOPRODUCCIÓN MUSICAL</v>
      </c>
    </row>
    <row r="144" spans="1:14" x14ac:dyDescent="0.25">
      <c r="A144">
        <v>52070</v>
      </c>
      <c r="B144" t="s">
        <v>108</v>
      </c>
      <c r="C144" t="s">
        <v>186</v>
      </c>
      <c r="D144">
        <v>10</v>
      </c>
      <c r="E144">
        <v>30</v>
      </c>
      <c r="F144">
        <v>30</v>
      </c>
      <c r="G144">
        <v>10</v>
      </c>
      <c r="H144">
        <v>20</v>
      </c>
      <c r="I144" t="s">
        <v>47</v>
      </c>
      <c r="J144">
        <v>20</v>
      </c>
      <c r="K144" t="s">
        <v>58</v>
      </c>
      <c r="L144" t="s">
        <v>58</v>
      </c>
      <c r="M144" t="s">
        <v>5</v>
      </c>
      <c r="N144" t="str">
        <f>_xlfn.CONCAT(Ponderaciones[[#This Row],[Universidad]],Ponderaciones[[#This Row],[Carrera]])</f>
        <v>UNIVERSIDAD ACADEMIA DE HUMANISMO CRISTIANOPSICOLOGÍA</v>
      </c>
    </row>
    <row r="145" spans="1:14" x14ac:dyDescent="0.25">
      <c r="A145">
        <v>52596</v>
      </c>
      <c r="B145" t="s">
        <v>110</v>
      </c>
      <c r="C145" t="s">
        <v>186</v>
      </c>
      <c r="D145">
        <v>10</v>
      </c>
      <c r="E145">
        <v>40</v>
      </c>
      <c r="F145">
        <v>25</v>
      </c>
      <c r="G145">
        <v>15</v>
      </c>
      <c r="H145">
        <v>10</v>
      </c>
      <c r="I145" t="s">
        <v>47</v>
      </c>
      <c r="J145">
        <v>10</v>
      </c>
      <c r="K145" t="s">
        <v>58</v>
      </c>
      <c r="L145" t="s">
        <v>58</v>
      </c>
      <c r="M145" t="s">
        <v>5</v>
      </c>
      <c r="N145" t="str">
        <f>_xlfn.CONCAT(Ponderaciones[[#This Row],[Universidad]],Ponderaciones[[#This Row],[Carrera]])</f>
        <v>UNIVERSIDAD ACADEMIA DE HUMANISMO CRISTIANOQUÍMICA Y FARMACIA</v>
      </c>
    </row>
    <row r="146" spans="1:14" x14ac:dyDescent="0.25">
      <c r="A146">
        <v>52176</v>
      </c>
      <c r="B146" t="s">
        <v>190</v>
      </c>
      <c r="C146" t="s">
        <v>179</v>
      </c>
      <c r="D146">
        <v>10</v>
      </c>
      <c r="E146">
        <v>40</v>
      </c>
      <c r="F146">
        <v>30</v>
      </c>
      <c r="G146">
        <v>10</v>
      </c>
      <c r="H146">
        <v>10</v>
      </c>
      <c r="I146" t="s">
        <v>47</v>
      </c>
      <c r="J146">
        <v>10</v>
      </c>
      <c r="K146" t="s">
        <v>58</v>
      </c>
      <c r="L146" t="s">
        <v>58</v>
      </c>
      <c r="M146" t="s">
        <v>5</v>
      </c>
      <c r="N146" t="str">
        <f>_xlfn.CONCAT(Ponderaciones[[#This Row],[Universidad]],Ponderaciones[[#This Row],[Carrera]])</f>
        <v>UNIVERSIDAD ACADEMIA DE HUMANISMO CRISTIANOTEATRO</v>
      </c>
    </row>
    <row r="147" spans="1:14" x14ac:dyDescent="0.25">
      <c r="A147">
        <v>52588</v>
      </c>
      <c r="B147" t="s">
        <v>191</v>
      </c>
      <c r="C147" t="s">
        <v>186</v>
      </c>
      <c r="D147">
        <v>10</v>
      </c>
      <c r="E147">
        <v>40</v>
      </c>
      <c r="F147">
        <v>25</v>
      </c>
      <c r="G147">
        <v>15</v>
      </c>
      <c r="H147">
        <v>10</v>
      </c>
      <c r="I147" t="s">
        <v>47</v>
      </c>
      <c r="J147">
        <v>10</v>
      </c>
      <c r="K147" t="s">
        <v>58</v>
      </c>
      <c r="L147" t="s">
        <v>58</v>
      </c>
      <c r="M147" t="s">
        <v>5</v>
      </c>
      <c r="N147" t="str">
        <f>_xlfn.CONCAT(Ponderaciones[[#This Row],[Universidad]],Ponderaciones[[#This Row],[Carrera]])</f>
        <v>UNIVERSIDAD ACADEMIA DE HUMANISMO CRISTIANOTECNOLOGÍA MÉDICA</v>
      </c>
    </row>
    <row r="148" spans="1:14" x14ac:dyDescent="0.25">
      <c r="A148">
        <v>52495</v>
      </c>
      <c r="B148" t="s">
        <v>113</v>
      </c>
      <c r="C148" t="s">
        <v>186</v>
      </c>
      <c r="D148">
        <v>10</v>
      </c>
      <c r="E148">
        <v>40</v>
      </c>
      <c r="F148">
        <v>25</v>
      </c>
      <c r="G148">
        <v>15</v>
      </c>
      <c r="H148">
        <v>10</v>
      </c>
      <c r="I148" t="s">
        <v>47</v>
      </c>
      <c r="J148">
        <v>10</v>
      </c>
      <c r="K148" t="s">
        <v>58</v>
      </c>
      <c r="L148" t="s">
        <v>58</v>
      </c>
      <c r="M148" t="s">
        <v>5</v>
      </c>
      <c r="N148" t="str">
        <f>_xlfn.CONCAT(Ponderaciones[[#This Row],[Universidad]],Ponderaciones[[#This Row],[Carrera]])</f>
        <v>UNIVERSIDAD ACADEMIA DE HUMANISMO CRISTIANOTERAPIA OCUPACIONAL</v>
      </c>
    </row>
    <row r="149" spans="1:14" x14ac:dyDescent="0.25">
      <c r="A149">
        <v>52090</v>
      </c>
      <c r="B149" t="s">
        <v>114</v>
      </c>
      <c r="C149" t="s">
        <v>178</v>
      </c>
      <c r="D149">
        <v>10</v>
      </c>
      <c r="E149">
        <v>30</v>
      </c>
      <c r="F149">
        <v>30</v>
      </c>
      <c r="G149">
        <v>10</v>
      </c>
      <c r="H149">
        <v>20</v>
      </c>
      <c r="I149" t="s">
        <v>47</v>
      </c>
      <c r="J149">
        <v>20</v>
      </c>
      <c r="K149" t="s">
        <v>58</v>
      </c>
      <c r="L149" t="s">
        <v>58</v>
      </c>
      <c r="M149" t="s">
        <v>5</v>
      </c>
      <c r="N149" t="str">
        <f>_xlfn.CONCAT(Ponderaciones[[#This Row],[Universidad]],Ponderaciones[[#This Row],[Carrera]])</f>
        <v>UNIVERSIDAD ACADEMIA DE HUMANISMO CRISTIANOTRABAJO SOCIAL</v>
      </c>
    </row>
    <row r="150" spans="1:14" x14ac:dyDescent="0.25">
      <c r="A150">
        <v>42012</v>
      </c>
      <c r="B150" t="s">
        <v>192</v>
      </c>
      <c r="C150" t="s">
        <v>57</v>
      </c>
      <c r="D150">
        <v>10</v>
      </c>
      <c r="E150">
        <v>30</v>
      </c>
      <c r="F150">
        <v>10</v>
      </c>
      <c r="G150">
        <v>40</v>
      </c>
      <c r="H150">
        <v>10</v>
      </c>
      <c r="I150" t="s">
        <v>47</v>
      </c>
      <c r="J150">
        <v>10</v>
      </c>
      <c r="K150" t="s">
        <v>58</v>
      </c>
      <c r="L150">
        <v>610</v>
      </c>
      <c r="M150" t="s">
        <v>6</v>
      </c>
      <c r="N150" t="str">
        <f>_xlfn.CONCAT(Ponderaciones[[#This Row],[Universidad]],Ponderaciones[[#This Row],[Carrera]])</f>
        <v>UNIVERSIDAD ADOLFO IBÁÑEZBACHILLERATO DE INGENIERÍA CIVIL</v>
      </c>
    </row>
    <row r="151" spans="1:14" x14ac:dyDescent="0.25">
      <c r="A151">
        <v>42011</v>
      </c>
      <c r="B151" t="s">
        <v>193</v>
      </c>
      <c r="C151" t="s">
        <v>57</v>
      </c>
      <c r="D151">
        <v>10</v>
      </c>
      <c r="E151">
        <v>30</v>
      </c>
      <c r="F151">
        <v>10</v>
      </c>
      <c r="G151">
        <v>40</v>
      </c>
      <c r="H151">
        <v>10</v>
      </c>
      <c r="I151" t="s">
        <v>47</v>
      </c>
      <c r="J151">
        <v>10</v>
      </c>
      <c r="K151" t="s">
        <v>58</v>
      </c>
      <c r="L151">
        <v>610</v>
      </c>
      <c r="M151" t="s">
        <v>6</v>
      </c>
      <c r="N151" t="str">
        <f>_xlfn.CONCAT(Ponderaciones[[#This Row],[Universidad]],Ponderaciones[[#This Row],[Carrera]])</f>
        <v xml:space="preserve">UNIVERSIDAD ADOLFO IBÁÑEZBACHILLERATO DE INGENIERÍA COMERCIAL </v>
      </c>
    </row>
    <row r="152" spans="1:14" x14ac:dyDescent="0.25">
      <c r="A152">
        <v>42005</v>
      </c>
      <c r="B152" t="s">
        <v>194</v>
      </c>
      <c r="C152" t="s">
        <v>57</v>
      </c>
      <c r="D152">
        <v>10</v>
      </c>
      <c r="E152">
        <v>30</v>
      </c>
      <c r="F152">
        <v>40</v>
      </c>
      <c r="G152">
        <v>10</v>
      </c>
      <c r="H152">
        <v>10</v>
      </c>
      <c r="I152" t="s">
        <v>47</v>
      </c>
      <c r="J152">
        <v>10</v>
      </c>
      <c r="K152" t="s">
        <v>58</v>
      </c>
      <c r="L152">
        <v>620</v>
      </c>
      <c r="M152" t="s">
        <v>6</v>
      </c>
      <c r="N152" t="str">
        <f>_xlfn.CONCAT(Ponderaciones[[#This Row],[Universidad]],Ponderaciones[[#This Row],[Carrera]])</f>
        <v>UNIVERSIDAD ADOLFO IBÁÑEZCOMUNICACIÓN ESTRATÉGICA - PERIODISMO, DOBLE TÍTULO</v>
      </c>
    </row>
    <row r="153" spans="1:14" x14ac:dyDescent="0.25">
      <c r="A153">
        <v>42025</v>
      </c>
      <c r="B153" t="s">
        <v>194</v>
      </c>
      <c r="C153" t="s">
        <v>119</v>
      </c>
      <c r="D153">
        <v>10</v>
      </c>
      <c r="E153">
        <v>30</v>
      </c>
      <c r="F153">
        <v>40</v>
      </c>
      <c r="G153">
        <v>10</v>
      </c>
      <c r="H153">
        <v>10</v>
      </c>
      <c r="I153" t="s">
        <v>47</v>
      </c>
      <c r="J153">
        <v>10</v>
      </c>
      <c r="K153" t="s">
        <v>58</v>
      </c>
      <c r="L153">
        <v>600</v>
      </c>
      <c r="M153" t="s">
        <v>6</v>
      </c>
      <c r="N153" t="str">
        <f>_xlfn.CONCAT(Ponderaciones[[#This Row],[Universidad]],Ponderaciones[[#This Row],[Carrera]])</f>
        <v>UNIVERSIDAD ADOLFO IBÁÑEZCOMUNICACIÓN ESTRATÉGICA - PERIODISMO, DOBLE TÍTULO</v>
      </c>
    </row>
    <row r="154" spans="1:14" x14ac:dyDescent="0.25">
      <c r="A154">
        <v>42003</v>
      </c>
      <c r="B154" t="s">
        <v>73</v>
      </c>
      <c r="C154" t="s">
        <v>57</v>
      </c>
      <c r="D154">
        <v>10</v>
      </c>
      <c r="E154">
        <v>30</v>
      </c>
      <c r="F154">
        <v>40</v>
      </c>
      <c r="G154">
        <v>10</v>
      </c>
      <c r="H154">
        <v>10</v>
      </c>
      <c r="I154" t="s">
        <v>47</v>
      </c>
      <c r="J154">
        <v>10</v>
      </c>
      <c r="K154" t="s">
        <v>58</v>
      </c>
      <c r="L154">
        <v>640</v>
      </c>
      <c r="M154" t="s">
        <v>6</v>
      </c>
      <c r="N154" t="str">
        <f>_xlfn.CONCAT(Ponderaciones[[#This Row],[Universidad]],Ponderaciones[[#This Row],[Carrera]])</f>
        <v>UNIVERSIDAD ADOLFO IBÁÑEZDERECHO</v>
      </c>
    </row>
    <row r="155" spans="1:14" x14ac:dyDescent="0.25">
      <c r="A155">
        <v>42023</v>
      </c>
      <c r="B155" t="s">
        <v>73</v>
      </c>
      <c r="C155" t="s">
        <v>119</v>
      </c>
      <c r="D155">
        <v>10</v>
      </c>
      <c r="E155">
        <v>30</v>
      </c>
      <c r="F155">
        <v>40</v>
      </c>
      <c r="G155">
        <v>10</v>
      </c>
      <c r="H155">
        <v>10</v>
      </c>
      <c r="I155" t="s">
        <v>47</v>
      </c>
      <c r="J155">
        <v>10</v>
      </c>
      <c r="K155" t="s">
        <v>58</v>
      </c>
      <c r="L155">
        <v>610</v>
      </c>
      <c r="M155" t="s">
        <v>6</v>
      </c>
      <c r="N155" t="str">
        <f>_xlfn.CONCAT(Ponderaciones[[#This Row],[Universidad]],Ponderaciones[[#This Row],[Carrera]])</f>
        <v>UNIVERSIDAD ADOLFO IBÁÑEZDERECHO</v>
      </c>
    </row>
    <row r="156" spans="1:14" x14ac:dyDescent="0.25">
      <c r="A156">
        <v>42103</v>
      </c>
      <c r="B156" t="s">
        <v>195</v>
      </c>
      <c r="C156" t="s">
        <v>57</v>
      </c>
      <c r="D156">
        <v>10</v>
      </c>
      <c r="E156">
        <v>30</v>
      </c>
      <c r="F156">
        <v>25</v>
      </c>
      <c r="G156">
        <v>25</v>
      </c>
      <c r="H156">
        <v>10</v>
      </c>
      <c r="I156" t="s">
        <v>47</v>
      </c>
      <c r="J156">
        <v>10</v>
      </c>
      <c r="K156" t="s">
        <v>58</v>
      </c>
      <c r="L156">
        <v>640</v>
      </c>
      <c r="M156" t="s">
        <v>6</v>
      </c>
      <c r="N156" t="str">
        <f>_xlfn.CONCAT(Ponderaciones[[#This Row],[Universidad]],Ponderaciones[[#This Row],[Carrera]])</f>
        <v>UNIVERSIDAD ADOLFO IBÁÑEZDOBLE GRADO DERECHO + INGENIERÍA COMERCIAL</v>
      </c>
    </row>
    <row r="157" spans="1:14" x14ac:dyDescent="0.25">
      <c r="A157">
        <v>42123</v>
      </c>
      <c r="B157" t="s">
        <v>196</v>
      </c>
      <c r="C157" t="s">
        <v>119</v>
      </c>
      <c r="D157">
        <v>10</v>
      </c>
      <c r="E157">
        <v>30</v>
      </c>
      <c r="F157">
        <v>25</v>
      </c>
      <c r="G157">
        <v>25</v>
      </c>
      <c r="H157">
        <v>10</v>
      </c>
      <c r="I157" t="s">
        <v>47</v>
      </c>
      <c r="J157">
        <v>10</v>
      </c>
      <c r="K157" t="s">
        <v>58</v>
      </c>
      <c r="L157">
        <v>610</v>
      </c>
      <c r="M157" t="s">
        <v>6</v>
      </c>
      <c r="N157" t="str">
        <f>_xlfn.CONCAT(Ponderaciones[[#This Row],[Universidad]],Ponderaciones[[#This Row],[Carrera]])</f>
        <v xml:space="preserve">UNIVERSIDAD ADOLFO IBÁÑEZDOBLE GRADO DERECHO + INGENIERÍA COMERCIAL </v>
      </c>
    </row>
    <row r="158" spans="1:14" x14ac:dyDescent="0.25">
      <c r="A158">
        <v>42106</v>
      </c>
      <c r="B158" t="s">
        <v>197</v>
      </c>
      <c r="C158" t="s">
        <v>57</v>
      </c>
      <c r="D158">
        <v>10</v>
      </c>
      <c r="E158">
        <v>30</v>
      </c>
      <c r="F158">
        <v>10</v>
      </c>
      <c r="G158">
        <v>35</v>
      </c>
      <c r="H158">
        <v>10</v>
      </c>
      <c r="I158" t="s">
        <v>47</v>
      </c>
      <c r="J158">
        <v>10</v>
      </c>
      <c r="K158">
        <v>5</v>
      </c>
      <c r="L158">
        <v>640</v>
      </c>
      <c r="M158" t="s">
        <v>6</v>
      </c>
      <c r="N158" t="str">
        <f>_xlfn.CONCAT(Ponderaciones[[#This Row],[Universidad]],Ponderaciones[[#This Row],[Carrera]])</f>
        <v>UNIVERSIDAD ADOLFO IBÁÑEZDOBLE TÍTULO ARQUITECTURA + INGENIERÍA CIVIL INDUSTRIAL</v>
      </c>
    </row>
    <row r="159" spans="1:14" x14ac:dyDescent="0.25">
      <c r="A159">
        <v>42007</v>
      </c>
      <c r="B159" t="s">
        <v>198</v>
      </c>
      <c r="C159" t="s">
        <v>57</v>
      </c>
      <c r="D159">
        <v>10</v>
      </c>
      <c r="E159">
        <v>30</v>
      </c>
      <c r="F159">
        <v>20</v>
      </c>
      <c r="G159">
        <v>30</v>
      </c>
      <c r="H159">
        <v>10</v>
      </c>
      <c r="I159" t="s">
        <v>47</v>
      </c>
      <c r="J159">
        <v>10</v>
      </c>
      <c r="K159" t="s">
        <v>58</v>
      </c>
      <c r="L159">
        <v>640</v>
      </c>
      <c r="M159" t="s">
        <v>6</v>
      </c>
      <c r="N159" t="str">
        <f>_xlfn.CONCAT(Ponderaciones[[#This Row],[Universidad]],Ponderaciones[[#This Row],[Carrera]])</f>
        <v xml:space="preserve">UNIVERSIDAD ADOLFO IBÁÑEZDOBLE TÍTULO INGENIERÍA COMERCIAL + SOCIOLOGÍA </v>
      </c>
    </row>
    <row r="160" spans="1:14" x14ac:dyDescent="0.25">
      <c r="A160">
        <v>42022</v>
      </c>
      <c r="B160" t="s">
        <v>199</v>
      </c>
      <c r="C160" t="s">
        <v>119</v>
      </c>
      <c r="D160">
        <v>10</v>
      </c>
      <c r="E160">
        <v>30</v>
      </c>
      <c r="F160">
        <v>10</v>
      </c>
      <c r="G160">
        <v>35</v>
      </c>
      <c r="H160">
        <v>10</v>
      </c>
      <c r="I160" t="s">
        <v>47</v>
      </c>
      <c r="J160">
        <v>10</v>
      </c>
      <c r="K160">
        <v>5</v>
      </c>
      <c r="L160">
        <v>610</v>
      </c>
      <c r="M160" t="s">
        <v>6</v>
      </c>
      <c r="N160" t="str">
        <f>_xlfn.CONCAT(Ponderaciones[[#This Row],[Universidad]],Ponderaciones[[#This Row],[Carrera]])</f>
        <v>UNIVERSIDAD ADOLFO IBÁÑEZINGENIERÍA CIVIL  – 4 CARRERAS O ESPECIALIDADES</v>
      </c>
    </row>
    <row r="161" spans="1:14" x14ac:dyDescent="0.25">
      <c r="A161">
        <v>42002</v>
      </c>
      <c r="B161" t="s">
        <v>200</v>
      </c>
      <c r="C161" t="s">
        <v>57</v>
      </c>
      <c r="D161">
        <v>10</v>
      </c>
      <c r="E161">
        <v>30</v>
      </c>
      <c r="F161">
        <v>10</v>
      </c>
      <c r="G161">
        <v>35</v>
      </c>
      <c r="H161">
        <v>10</v>
      </c>
      <c r="I161" t="s">
        <v>47</v>
      </c>
      <c r="J161">
        <v>10</v>
      </c>
      <c r="K161">
        <v>5</v>
      </c>
      <c r="L161">
        <v>640</v>
      </c>
      <c r="M161" t="s">
        <v>6</v>
      </c>
      <c r="N161" t="str">
        <f>_xlfn.CONCAT(Ponderaciones[[#This Row],[Universidad]],Ponderaciones[[#This Row],[Carrera]])</f>
        <v>UNIVERSIDAD ADOLFO IBÁÑEZINGENIERÍA CIVIL  – 7 CARRERAS O ESPECIALIDADES</v>
      </c>
    </row>
    <row r="162" spans="1:14" x14ac:dyDescent="0.25">
      <c r="A162">
        <v>42122</v>
      </c>
      <c r="B162" t="s">
        <v>201</v>
      </c>
      <c r="C162" t="s">
        <v>119</v>
      </c>
      <c r="D162">
        <v>10</v>
      </c>
      <c r="E162">
        <v>30</v>
      </c>
      <c r="F162">
        <v>10</v>
      </c>
      <c r="G162">
        <v>35</v>
      </c>
      <c r="H162">
        <v>10</v>
      </c>
      <c r="I162" t="s">
        <v>47</v>
      </c>
      <c r="J162">
        <v>10</v>
      </c>
      <c r="K162">
        <v>5</v>
      </c>
      <c r="L162">
        <v>610</v>
      </c>
      <c r="M162" t="s">
        <v>6</v>
      </c>
      <c r="N162" t="str">
        <f>_xlfn.CONCAT(Ponderaciones[[#This Row],[Universidad]],Ponderaciones[[#This Row],[Carrera]])</f>
        <v>UNIVERSIDAD ADOLFO IBÁÑEZINGENIERÍA CIVIL INDUSTRIAL</v>
      </c>
    </row>
    <row r="163" spans="1:14" x14ac:dyDescent="0.25">
      <c r="A163">
        <v>42001</v>
      </c>
      <c r="B163" t="s">
        <v>83</v>
      </c>
      <c r="C163" t="s">
        <v>57</v>
      </c>
      <c r="D163">
        <v>10</v>
      </c>
      <c r="E163">
        <v>30</v>
      </c>
      <c r="F163">
        <v>10</v>
      </c>
      <c r="G163">
        <v>40</v>
      </c>
      <c r="H163">
        <v>10</v>
      </c>
      <c r="I163" t="s">
        <v>47</v>
      </c>
      <c r="J163">
        <v>10</v>
      </c>
      <c r="K163" t="s">
        <v>58</v>
      </c>
      <c r="L163">
        <v>640</v>
      </c>
      <c r="M163" t="s">
        <v>6</v>
      </c>
      <c r="N163" t="str">
        <f>_xlfn.CONCAT(Ponderaciones[[#This Row],[Universidad]],Ponderaciones[[#This Row],[Carrera]])</f>
        <v>UNIVERSIDAD ADOLFO IBÁÑEZINGENIERÍA COMERCIAL</v>
      </c>
    </row>
    <row r="164" spans="1:14" x14ac:dyDescent="0.25">
      <c r="A164">
        <v>42021</v>
      </c>
      <c r="B164" t="s">
        <v>83</v>
      </c>
      <c r="C164" t="s">
        <v>119</v>
      </c>
      <c r="D164">
        <v>10</v>
      </c>
      <c r="E164">
        <v>30</v>
      </c>
      <c r="F164">
        <v>10</v>
      </c>
      <c r="G164">
        <v>40</v>
      </c>
      <c r="H164">
        <v>10</v>
      </c>
      <c r="I164" t="s">
        <v>47</v>
      </c>
      <c r="J164">
        <v>10</v>
      </c>
      <c r="K164" t="s">
        <v>58</v>
      </c>
      <c r="L164">
        <v>610</v>
      </c>
      <c r="M164" t="s">
        <v>6</v>
      </c>
      <c r="N164" t="str">
        <f>_xlfn.CONCAT(Ponderaciones[[#This Row],[Universidad]],Ponderaciones[[#This Row],[Carrera]])</f>
        <v>UNIVERSIDAD ADOLFO IBÁÑEZINGENIERÍA COMERCIAL</v>
      </c>
    </row>
    <row r="165" spans="1:14" x14ac:dyDescent="0.25">
      <c r="A165">
        <v>42202</v>
      </c>
      <c r="B165" t="s">
        <v>202</v>
      </c>
      <c r="C165" t="s">
        <v>57</v>
      </c>
      <c r="D165">
        <v>10</v>
      </c>
      <c r="E165">
        <v>30</v>
      </c>
      <c r="F165">
        <v>10</v>
      </c>
      <c r="G165">
        <v>35</v>
      </c>
      <c r="H165">
        <v>10</v>
      </c>
      <c r="I165" t="s">
        <v>47</v>
      </c>
      <c r="J165">
        <v>10</v>
      </c>
      <c r="K165">
        <v>5</v>
      </c>
      <c r="L165">
        <v>640</v>
      </c>
      <c r="M165" t="s">
        <v>6</v>
      </c>
      <c r="N165" t="str">
        <f>_xlfn.CONCAT(Ponderaciones[[#This Row],[Universidad]],Ponderaciones[[#This Row],[Carrera]])</f>
        <v>UNIVERSIDAD ADOLFO IBÁÑEZINGENIERÍA EN COMPUTER SCIENCE</v>
      </c>
    </row>
    <row r="166" spans="1:14" x14ac:dyDescent="0.25">
      <c r="A166">
        <v>42101</v>
      </c>
      <c r="B166" t="s">
        <v>203</v>
      </c>
      <c r="C166" t="s">
        <v>57</v>
      </c>
      <c r="D166">
        <v>10</v>
      </c>
      <c r="E166">
        <v>30</v>
      </c>
      <c r="F166">
        <v>15</v>
      </c>
      <c r="G166">
        <v>35</v>
      </c>
      <c r="H166">
        <v>10</v>
      </c>
      <c r="I166" t="s">
        <v>47</v>
      </c>
      <c r="J166">
        <v>10</v>
      </c>
      <c r="K166" t="s">
        <v>58</v>
      </c>
      <c r="L166">
        <v>640</v>
      </c>
      <c r="M166" t="s">
        <v>6</v>
      </c>
      <c r="N166" t="str">
        <f>_xlfn.CONCAT(Ponderaciones[[#This Row],[Universidad]],Ponderaciones[[#This Row],[Carrera]])</f>
        <v>UNIVERSIDAD ADOLFO IBÁÑEZINGENIERÍA EN NEGOCIOS Y TECNOLOGÍA</v>
      </c>
    </row>
    <row r="167" spans="1:14" x14ac:dyDescent="0.25">
      <c r="A167">
        <v>42121</v>
      </c>
      <c r="B167" t="s">
        <v>203</v>
      </c>
      <c r="C167" t="s">
        <v>119</v>
      </c>
      <c r="D167">
        <v>10</v>
      </c>
      <c r="E167">
        <v>30</v>
      </c>
      <c r="F167">
        <v>15</v>
      </c>
      <c r="G167">
        <v>35</v>
      </c>
      <c r="H167">
        <v>10</v>
      </c>
      <c r="I167" t="s">
        <v>47</v>
      </c>
      <c r="J167">
        <v>10</v>
      </c>
      <c r="K167" t="s">
        <v>58</v>
      </c>
      <c r="L167">
        <v>610</v>
      </c>
      <c r="M167" t="s">
        <v>6</v>
      </c>
      <c r="N167" t="str">
        <f>_xlfn.CONCAT(Ponderaciones[[#This Row],[Universidad]],Ponderaciones[[#This Row],[Carrera]])</f>
        <v>UNIVERSIDAD ADOLFO IBÁÑEZINGENIERÍA EN NEGOCIOS Y TECNOLOGÍA</v>
      </c>
    </row>
    <row r="168" spans="1:14" x14ac:dyDescent="0.25">
      <c r="A168">
        <v>42221</v>
      </c>
      <c r="B168" t="s">
        <v>204</v>
      </c>
      <c r="C168" t="s">
        <v>119</v>
      </c>
      <c r="D168">
        <v>10</v>
      </c>
      <c r="E168">
        <v>30</v>
      </c>
      <c r="F168">
        <v>10</v>
      </c>
      <c r="G168">
        <v>40</v>
      </c>
      <c r="H168">
        <v>10</v>
      </c>
      <c r="I168" t="s">
        <v>47</v>
      </c>
      <c r="J168">
        <v>10</v>
      </c>
      <c r="K168" t="s">
        <v>58</v>
      </c>
      <c r="L168">
        <v>610</v>
      </c>
      <c r="M168" t="s">
        <v>6</v>
      </c>
      <c r="N168" t="str">
        <f>_xlfn.CONCAT(Ponderaciones[[#This Row],[Universidad]],Ponderaciones[[#This Row],[Carrera]])</f>
        <v>UNIVERSIDAD ADOLFO IBÁÑEZINTERNATIONAL MANAGEMENT</v>
      </c>
    </row>
    <row r="169" spans="1:14" x14ac:dyDescent="0.25">
      <c r="A169">
        <v>42201</v>
      </c>
      <c r="B169" t="s">
        <v>204</v>
      </c>
      <c r="C169" t="s">
        <v>57</v>
      </c>
      <c r="D169">
        <v>10</v>
      </c>
      <c r="E169">
        <v>30</v>
      </c>
      <c r="F169">
        <v>10</v>
      </c>
      <c r="G169">
        <v>40</v>
      </c>
      <c r="H169">
        <v>10</v>
      </c>
      <c r="I169" t="s">
        <v>47</v>
      </c>
      <c r="J169">
        <v>10</v>
      </c>
      <c r="K169" t="s">
        <v>58</v>
      </c>
      <c r="L169">
        <v>640</v>
      </c>
      <c r="M169" t="s">
        <v>6</v>
      </c>
      <c r="N169" t="str">
        <f>_xlfn.CONCAT(Ponderaciones[[#This Row],[Universidad]],Ponderaciones[[#This Row],[Carrera]])</f>
        <v>UNIVERSIDAD ADOLFO IBÁÑEZINTERNATIONAL MANAGEMENT</v>
      </c>
    </row>
    <row r="170" spans="1:14" x14ac:dyDescent="0.25">
      <c r="A170">
        <v>42004</v>
      </c>
      <c r="B170" t="s">
        <v>108</v>
      </c>
      <c r="C170" t="s">
        <v>57</v>
      </c>
      <c r="D170">
        <v>10</v>
      </c>
      <c r="E170">
        <v>30</v>
      </c>
      <c r="F170">
        <v>35</v>
      </c>
      <c r="G170">
        <v>15</v>
      </c>
      <c r="H170">
        <v>10</v>
      </c>
      <c r="I170" t="s">
        <v>47</v>
      </c>
      <c r="J170">
        <v>10</v>
      </c>
      <c r="K170" t="s">
        <v>58</v>
      </c>
      <c r="L170">
        <v>640</v>
      </c>
      <c r="M170" t="s">
        <v>6</v>
      </c>
      <c r="N170" t="str">
        <f>_xlfn.CONCAT(Ponderaciones[[#This Row],[Universidad]],Ponderaciones[[#This Row],[Carrera]])</f>
        <v>UNIVERSIDAD ADOLFO IBÁÑEZPSICOLOGÍA</v>
      </c>
    </row>
    <row r="171" spans="1:14" x14ac:dyDescent="0.25">
      <c r="A171">
        <v>42024</v>
      </c>
      <c r="B171" t="s">
        <v>108</v>
      </c>
      <c r="C171" t="s">
        <v>119</v>
      </c>
      <c r="D171">
        <v>10</v>
      </c>
      <c r="E171">
        <v>30</v>
      </c>
      <c r="F171">
        <v>35</v>
      </c>
      <c r="G171">
        <v>15</v>
      </c>
      <c r="H171">
        <v>10</v>
      </c>
      <c r="I171" t="s">
        <v>47</v>
      </c>
      <c r="J171">
        <v>10</v>
      </c>
      <c r="K171" t="s">
        <v>58</v>
      </c>
      <c r="L171">
        <v>610</v>
      </c>
      <c r="M171" t="s">
        <v>6</v>
      </c>
      <c r="N171" t="str">
        <f>_xlfn.CONCAT(Ponderaciones[[#This Row],[Universidad]],Ponderaciones[[#This Row],[Carrera]])</f>
        <v>UNIVERSIDAD ADOLFO IBÁÑEZPSICOLOGÍA</v>
      </c>
    </row>
    <row r="172" spans="1:14" x14ac:dyDescent="0.25">
      <c r="A172">
        <v>58001</v>
      </c>
      <c r="B172" t="s">
        <v>116</v>
      </c>
      <c r="C172" t="s">
        <v>205</v>
      </c>
      <c r="D172">
        <v>30</v>
      </c>
      <c r="E172">
        <v>40</v>
      </c>
      <c r="F172">
        <v>10</v>
      </c>
      <c r="G172">
        <v>10</v>
      </c>
      <c r="H172">
        <v>10</v>
      </c>
      <c r="I172" t="s">
        <v>47</v>
      </c>
      <c r="J172">
        <v>10</v>
      </c>
      <c r="K172" t="s">
        <v>58</v>
      </c>
      <c r="L172" t="s">
        <v>58</v>
      </c>
      <c r="M172" t="s">
        <v>7</v>
      </c>
      <c r="N172" t="str">
        <f>_xlfn.CONCAT(Ponderaciones[[#This Row],[Universidad]],Ponderaciones[[#This Row],[Carrera]])</f>
        <v>UNIVERSIDAD ADVENTISTA DE CHILEAGRONOMÍA</v>
      </c>
    </row>
    <row r="173" spans="1:14" x14ac:dyDescent="0.25">
      <c r="A173">
        <v>58182</v>
      </c>
      <c r="B173" t="s">
        <v>73</v>
      </c>
      <c r="C173" t="s">
        <v>205</v>
      </c>
      <c r="D173">
        <v>30</v>
      </c>
      <c r="E173">
        <v>40</v>
      </c>
      <c r="F173">
        <v>10</v>
      </c>
      <c r="G173">
        <v>10</v>
      </c>
      <c r="H173">
        <v>10</v>
      </c>
      <c r="I173" t="s">
        <v>47</v>
      </c>
      <c r="J173">
        <v>10</v>
      </c>
      <c r="K173" t="s">
        <v>58</v>
      </c>
      <c r="L173" t="s">
        <v>58</v>
      </c>
      <c r="M173" t="s">
        <v>7</v>
      </c>
      <c r="N173" t="str">
        <f>_xlfn.CONCAT(Ponderaciones[[#This Row],[Universidad]],Ponderaciones[[#This Row],[Carrera]])</f>
        <v>UNIVERSIDAD ADVENTISTA DE CHILEDERECHO</v>
      </c>
    </row>
    <row r="174" spans="1:14" x14ac:dyDescent="0.25">
      <c r="A174">
        <v>58020</v>
      </c>
      <c r="B174" t="s">
        <v>206</v>
      </c>
      <c r="C174" t="s">
        <v>205</v>
      </c>
      <c r="D174">
        <v>30</v>
      </c>
      <c r="E174">
        <v>40</v>
      </c>
      <c r="F174">
        <v>10</v>
      </c>
      <c r="G174">
        <v>10</v>
      </c>
      <c r="H174">
        <v>10</v>
      </c>
      <c r="I174" t="s">
        <v>47</v>
      </c>
      <c r="J174">
        <v>10</v>
      </c>
      <c r="K174" t="s">
        <v>58</v>
      </c>
      <c r="L174" t="s">
        <v>126</v>
      </c>
      <c r="M174" t="s">
        <v>7</v>
      </c>
      <c r="N174" t="str">
        <f>_xlfn.CONCAT(Ponderaciones[[#This Row],[Universidad]],Ponderaciones[[#This Row],[Carrera]])</f>
        <v>UNIVERSIDAD ADVENTISTA DE CHILEEDUCACIÓN PARVULARIA</v>
      </c>
    </row>
    <row r="175" spans="1:14" x14ac:dyDescent="0.25">
      <c r="A175">
        <v>58036</v>
      </c>
      <c r="B175" t="s">
        <v>75</v>
      </c>
      <c r="C175" t="s">
        <v>205</v>
      </c>
      <c r="D175">
        <v>30</v>
      </c>
      <c r="E175">
        <v>40</v>
      </c>
      <c r="F175">
        <v>10</v>
      </c>
      <c r="G175">
        <v>10</v>
      </c>
      <c r="H175">
        <v>10</v>
      </c>
      <c r="I175" t="s">
        <v>47</v>
      </c>
      <c r="J175">
        <v>10</v>
      </c>
      <c r="K175" t="s">
        <v>58</v>
      </c>
      <c r="L175" t="s">
        <v>58</v>
      </c>
      <c r="M175" t="s">
        <v>7</v>
      </c>
      <c r="N175" t="str">
        <f>_xlfn.CONCAT(Ponderaciones[[#This Row],[Universidad]],Ponderaciones[[#This Row],[Carrera]])</f>
        <v>UNIVERSIDAD ADVENTISTA DE CHILEENFERMERÍA</v>
      </c>
    </row>
    <row r="176" spans="1:14" x14ac:dyDescent="0.25">
      <c r="A176">
        <v>58029</v>
      </c>
      <c r="B176" t="s">
        <v>207</v>
      </c>
      <c r="C176" t="s">
        <v>205</v>
      </c>
      <c r="D176">
        <v>25</v>
      </c>
      <c r="E176">
        <v>40</v>
      </c>
      <c r="F176">
        <v>10</v>
      </c>
      <c r="G176">
        <v>10</v>
      </c>
      <c r="H176">
        <v>10</v>
      </c>
      <c r="I176" t="s">
        <v>47</v>
      </c>
      <c r="J176">
        <v>10</v>
      </c>
      <c r="K176">
        <v>5</v>
      </c>
      <c r="L176" t="s">
        <v>58</v>
      </c>
      <c r="M176" t="s">
        <v>7</v>
      </c>
      <c r="N176" t="str">
        <f>_xlfn.CONCAT(Ponderaciones[[#This Row],[Universidad]],Ponderaciones[[#This Row],[Carrera]])</f>
        <v>UNIVERSIDAD ADVENTISTA DE CHILEINGENIERÍA CIVIL EN INFORMÁTICA</v>
      </c>
    </row>
    <row r="177" spans="1:14" x14ac:dyDescent="0.25">
      <c r="A177">
        <v>58148</v>
      </c>
      <c r="B177" t="s">
        <v>201</v>
      </c>
      <c r="C177" t="s">
        <v>205</v>
      </c>
      <c r="D177">
        <v>25</v>
      </c>
      <c r="E177">
        <v>40</v>
      </c>
      <c r="F177">
        <v>10</v>
      </c>
      <c r="G177">
        <v>10</v>
      </c>
      <c r="H177">
        <v>10</v>
      </c>
      <c r="I177" t="s">
        <v>47</v>
      </c>
      <c r="J177">
        <v>10</v>
      </c>
      <c r="K177">
        <v>5</v>
      </c>
      <c r="L177" t="s">
        <v>58</v>
      </c>
      <c r="M177" t="s">
        <v>7</v>
      </c>
      <c r="N177" t="str">
        <f>_xlfn.CONCAT(Ponderaciones[[#This Row],[Universidad]],Ponderaciones[[#This Row],[Carrera]])</f>
        <v>UNIVERSIDAD ADVENTISTA DE CHILEINGENIERÍA CIVIL INDUSTRIAL</v>
      </c>
    </row>
    <row r="178" spans="1:14" x14ac:dyDescent="0.25">
      <c r="A178">
        <v>58004</v>
      </c>
      <c r="B178" t="s">
        <v>83</v>
      </c>
      <c r="C178" t="s">
        <v>205</v>
      </c>
      <c r="D178">
        <v>30</v>
      </c>
      <c r="E178">
        <v>40</v>
      </c>
      <c r="F178">
        <v>10</v>
      </c>
      <c r="G178">
        <v>10</v>
      </c>
      <c r="H178">
        <v>10</v>
      </c>
      <c r="I178" t="s">
        <v>47</v>
      </c>
      <c r="J178">
        <v>10</v>
      </c>
      <c r="K178" t="s">
        <v>58</v>
      </c>
      <c r="L178" t="s">
        <v>58</v>
      </c>
      <c r="M178" t="s">
        <v>7</v>
      </c>
      <c r="N178" t="str">
        <f>_xlfn.CONCAT(Ponderaciones[[#This Row],[Universidad]],Ponderaciones[[#This Row],[Carrera]])</f>
        <v>UNIVERSIDAD ADVENTISTA DE CHILEINGENIERÍA COMERCIAL</v>
      </c>
    </row>
    <row r="179" spans="1:14" x14ac:dyDescent="0.25">
      <c r="A179">
        <v>58150</v>
      </c>
      <c r="B179" t="s">
        <v>95</v>
      </c>
      <c r="C179" t="s">
        <v>205</v>
      </c>
      <c r="D179">
        <v>30</v>
      </c>
      <c r="E179">
        <v>40</v>
      </c>
      <c r="F179">
        <v>10</v>
      </c>
      <c r="G179">
        <v>10</v>
      </c>
      <c r="H179">
        <v>10</v>
      </c>
      <c r="I179" t="s">
        <v>47</v>
      </c>
      <c r="J179">
        <v>10</v>
      </c>
      <c r="K179" t="s">
        <v>58</v>
      </c>
      <c r="L179" t="s">
        <v>58</v>
      </c>
      <c r="M179" t="s">
        <v>7</v>
      </c>
      <c r="N179" t="str">
        <f>_xlfn.CONCAT(Ponderaciones[[#This Row],[Universidad]],Ponderaciones[[#This Row],[Carrera]])</f>
        <v>UNIVERSIDAD ADVENTISTA DE CHILENUTRICIÓN Y DIETÉTICA</v>
      </c>
    </row>
    <row r="180" spans="1:14" x14ac:dyDescent="0.25">
      <c r="A180">
        <v>58149</v>
      </c>
      <c r="B180" t="s">
        <v>208</v>
      </c>
      <c r="C180" t="s">
        <v>205</v>
      </c>
      <c r="D180">
        <v>30</v>
      </c>
      <c r="E180">
        <v>40</v>
      </c>
      <c r="F180">
        <v>10</v>
      </c>
      <c r="G180">
        <v>10</v>
      </c>
      <c r="H180">
        <v>10</v>
      </c>
      <c r="I180" t="s">
        <v>47</v>
      </c>
      <c r="J180">
        <v>10</v>
      </c>
      <c r="K180" t="s">
        <v>58</v>
      </c>
      <c r="L180" t="s">
        <v>58</v>
      </c>
      <c r="M180" t="s">
        <v>7</v>
      </c>
      <c r="N180" t="str">
        <f>_xlfn.CONCAT(Ponderaciones[[#This Row],[Universidad]],Ponderaciones[[#This Row],[Carrera]])</f>
        <v xml:space="preserve">UNIVERSIDAD ADVENTISTA DE CHILEOBSTETRICIA Y PUERICULTURA </v>
      </c>
    </row>
    <row r="181" spans="1:14" x14ac:dyDescent="0.25">
      <c r="A181">
        <v>58138</v>
      </c>
      <c r="B181" t="s">
        <v>209</v>
      </c>
      <c r="C181" t="s">
        <v>205</v>
      </c>
      <c r="D181">
        <v>30</v>
      </c>
      <c r="E181">
        <v>40</v>
      </c>
      <c r="F181">
        <v>10</v>
      </c>
      <c r="G181">
        <v>10</v>
      </c>
      <c r="H181">
        <v>10</v>
      </c>
      <c r="I181" t="s">
        <v>47</v>
      </c>
      <c r="J181">
        <v>10</v>
      </c>
      <c r="K181" t="s">
        <v>58</v>
      </c>
      <c r="L181" t="s">
        <v>126</v>
      </c>
      <c r="M181" t="s">
        <v>7</v>
      </c>
      <c r="N181" t="str">
        <f>_xlfn.CONCAT(Ponderaciones[[#This Row],[Universidad]],Ponderaciones[[#This Row],[Carrera]])</f>
        <v>UNIVERSIDAD ADVENTISTA DE CHILEPEDAGOGÍA EN EDUCACIÓN DIFERENCIAL MENCIÓN DIFICULTADES ESPECÍFICAS DEL APRENDIZAJE</v>
      </c>
    </row>
    <row r="182" spans="1:14" x14ac:dyDescent="0.25">
      <c r="A182">
        <v>58041</v>
      </c>
      <c r="B182" t="s">
        <v>210</v>
      </c>
      <c r="C182" t="s">
        <v>205</v>
      </c>
      <c r="D182">
        <v>30</v>
      </c>
      <c r="E182">
        <v>40</v>
      </c>
      <c r="F182">
        <v>10</v>
      </c>
      <c r="G182">
        <v>10</v>
      </c>
      <c r="H182">
        <v>10</v>
      </c>
      <c r="I182" t="s">
        <v>47</v>
      </c>
      <c r="J182">
        <v>10</v>
      </c>
      <c r="K182" t="s">
        <v>58</v>
      </c>
      <c r="L182" t="s">
        <v>126</v>
      </c>
      <c r="M182" t="s">
        <v>7</v>
      </c>
      <c r="N182" t="str">
        <f>_xlfn.CONCAT(Ponderaciones[[#This Row],[Universidad]],Ponderaciones[[#This Row],[Carrera]])</f>
        <v xml:space="preserve">UNIVERSIDAD ADVENTISTA DE CHILEPEDAGOGÍA EN EDUCACIÓN FÍSICA </v>
      </c>
    </row>
    <row r="183" spans="1:14" x14ac:dyDescent="0.25">
      <c r="A183">
        <v>58013</v>
      </c>
      <c r="B183" t="s">
        <v>211</v>
      </c>
      <c r="C183" t="s">
        <v>205</v>
      </c>
      <c r="D183">
        <v>30</v>
      </c>
      <c r="E183">
        <v>40</v>
      </c>
      <c r="F183">
        <v>10</v>
      </c>
      <c r="G183">
        <v>10</v>
      </c>
      <c r="H183">
        <v>10</v>
      </c>
      <c r="I183" t="s">
        <v>47</v>
      </c>
      <c r="J183">
        <v>10</v>
      </c>
      <c r="K183" t="s">
        <v>58</v>
      </c>
      <c r="L183" t="s">
        <v>126</v>
      </c>
      <c r="M183" t="s">
        <v>7</v>
      </c>
      <c r="N183" t="str">
        <f>_xlfn.CONCAT(Ponderaciones[[#This Row],[Universidad]],Ponderaciones[[#This Row],[Carrera]])</f>
        <v>UNIVERSIDAD ADVENTISTA DE CHILEPEDAGOGÍA EN EDUCACIÓN GENERAL BÁSICA CON MENCIÓN</v>
      </c>
    </row>
    <row r="184" spans="1:14" x14ac:dyDescent="0.25">
      <c r="A184">
        <v>58017</v>
      </c>
      <c r="B184" t="s">
        <v>212</v>
      </c>
      <c r="C184" t="s">
        <v>205</v>
      </c>
      <c r="D184">
        <v>30</v>
      </c>
      <c r="E184">
        <v>40</v>
      </c>
      <c r="F184">
        <v>10</v>
      </c>
      <c r="G184">
        <v>10</v>
      </c>
      <c r="H184">
        <v>10</v>
      </c>
      <c r="I184" t="s">
        <v>47</v>
      </c>
      <c r="J184">
        <v>10</v>
      </c>
      <c r="K184" t="s">
        <v>58</v>
      </c>
      <c r="L184" t="s">
        <v>126</v>
      </c>
      <c r="M184" t="s">
        <v>7</v>
      </c>
      <c r="N184" t="str">
        <f>_xlfn.CONCAT(Ponderaciones[[#This Row],[Universidad]],Ponderaciones[[#This Row],[Carrera]])</f>
        <v xml:space="preserve">UNIVERSIDAD ADVENTISTA DE CHILEPEDAGOGÍA EN INGLÉS </v>
      </c>
    </row>
    <row r="185" spans="1:14" x14ac:dyDescent="0.25">
      <c r="A185">
        <v>58019</v>
      </c>
      <c r="B185" t="s">
        <v>213</v>
      </c>
      <c r="C185" t="s">
        <v>205</v>
      </c>
      <c r="D185">
        <v>30</v>
      </c>
      <c r="E185">
        <v>40</v>
      </c>
      <c r="F185">
        <v>10</v>
      </c>
      <c r="G185">
        <v>10</v>
      </c>
      <c r="H185">
        <v>10</v>
      </c>
      <c r="I185" t="s">
        <v>47</v>
      </c>
      <c r="J185">
        <v>10</v>
      </c>
      <c r="K185" t="s">
        <v>58</v>
      </c>
      <c r="L185" t="s">
        <v>126</v>
      </c>
      <c r="M185" t="s">
        <v>7</v>
      </c>
      <c r="N185" t="str">
        <f>_xlfn.CONCAT(Ponderaciones[[#This Row],[Universidad]],Ponderaciones[[#This Row],[Carrera]])</f>
        <v>UNIVERSIDAD ADVENTISTA DE CHILEPEDAGOGÍA EN MÚSICA MENCIÓN EDUCACIÓN EXTRAESCOLAR</v>
      </c>
    </row>
    <row r="186" spans="1:14" x14ac:dyDescent="0.25">
      <c r="A186">
        <v>58113</v>
      </c>
      <c r="B186" t="s">
        <v>108</v>
      </c>
      <c r="C186" t="s">
        <v>205</v>
      </c>
      <c r="D186">
        <v>30</v>
      </c>
      <c r="E186">
        <v>40</v>
      </c>
      <c r="F186">
        <v>10</v>
      </c>
      <c r="G186">
        <v>10</v>
      </c>
      <c r="H186">
        <v>10</v>
      </c>
      <c r="I186" t="s">
        <v>47</v>
      </c>
      <c r="J186">
        <v>10</v>
      </c>
      <c r="K186" t="s">
        <v>58</v>
      </c>
      <c r="L186" t="s">
        <v>58</v>
      </c>
      <c r="M186" t="s">
        <v>7</v>
      </c>
      <c r="N186" t="str">
        <f>_xlfn.CONCAT(Ponderaciones[[#This Row],[Universidad]],Ponderaciones[[#This Row],[Carrera]])</f>
        <v>UNIVERSIDAD ADVENTISTA DE CHILEPSICOLOGÍA</v>
      </c>
    </row>
    <row r="187" spans="1:14" x14ac:dyDescent="0.25">
      <c r="A187">
        <v>58202</v>
      </c>
      <c r="B187" t="s">
        <v>110</v>
      </c>
      <c r="C187" t="s">
        <v>205</v>
      </c>
      <c r="D187">
        <v>25</v>
      </c>
      <c r="E187">
        <v>40</v>
      </c>
      <c r="F187">
        <v>10</v>
      </c>
      <c r="G187">
        <v>10</v>
      </c>
      <c r="H187">
        <v>15</v>
      </c>
      <c r="I187" t="s">
        <v>47</v>
      </c>
      <c r="J187">
        <v>15</v>
      </c>
      <c r="K187" t="s">
        <v>58</v>
      </c>
      <c r="L187" t="s">
        <v>58</v>
      </c>
      <c r="M187" t="s">
        <v>7</v>
      </c>
      <c r="N187" t="str">
        <f>_xlfn.CONCAT(Ponderaciones[[#This Row],[Universidad]],Ponderaciones[[#This Row],[Carrera]])</f>
        <v>UNIVERSIDAD ADVENTISTA DE CHILEQUÍMICA Y FARMACIA</v>
      </c>
    </row>
    <row r="188" spans="1:14" x14ac:dyDescent="0.25">
      <c r="A188">
        <v>58166</v>
      </c>
      <c r="B188" t="s">
        <v>113</v>
      </c>
      <c r="C188" t="s">
        <v>205</v>
      </c>
      <c r="D188">
        <v>30</v>
      </c>
      <c r="E188">
        <v>40</v>
      </c>
      <c r="F188">
        <v>10</v>
      </c>
      <c r="G188">
        <v>10</v>
      </c>
      <c r="H188">
        <v>10</v>
      </c>
      <c r="I188" t="s">
        <v>47</v>
      </c>
      <c r="J188">
        <v>10</v>
      </c>
      <c r="K188" t="s">
        <v>58</v>
      </c>
      <c r="L188" t="s">
        <v>58</v>
      </c>
      <c r="M188" t="s">
        <v>7</v>
      </c>
      <c r="N188" t="str">
        <f>_xlfn.CONCAT(Ponderaciones[[#This Row],[Universidad]],Ponderaciones[[#This Row],[Carrera]])</f>
        <v>UNIVERSIDAD ADVENTISTA DE CHILETERAPIA OCUPACIONAL</v>
      </c>
    </row>
    <row r="189" spans="1:14" x14ac:dyDescent="0.25">
      <c r="A189">
        <v>58023</v>
      </c>
      <c r="B189" t="s">
        <v>114</v>
      </c>
      <c r="C189" t="s">
        <v>205</v>
      </c>
      <c r="D189">
        <v>30</v>
      </c>
      <c r="E189">
        <v>40</v>
      </c>
      <c r="F189">
        <v>10</v>
      </c>
      <c r="G189">
        <v>10</v>
      </c>
      <c r="H189">
        <v>10</v>
      </c>
      <c r="I189" t="s">
        <v>47</v>
      </c>
      <c r="J189">
        <v>10</v>
      </c>
      <c r="K189" t="s">
        <v>58</v>
      </c>
      <c r="L189" t="s">
        <v>58</v>
      </c>
      <c r="M189" t="s">
        <v>7</v>
      </c>
      <c r="N189" t="str">
        <f>_xlfn.CONCAT(Ponderaciones[[#This Row],[Universidad]],Ponderaciones[[#This Row],[Carrera]])</f>
        <v>UNIVERSIDAD ADVENTISTA DE CHILETRABAJO SOCIAL</v>
      </c>
    </row>
    <row r="190" spans="1:14" x14ac:dyDescent="0.25">
      <c r="A190">
        <v>45037</v>
      </c>
      <c r="B190" t="s">
        <v>59</v>
      </c>
      <c r="C190" t="s">
        <v>57</v>
      </c>
      <c r="D190">
        <v>10</v>
      </c>
      <c r="E190">
        <v>40</v>
      </c>
      <c r="F190">
        <v>20</v>
      </c>
      <c r="G190">
        <v>15</v>
      </c>
      <c r="H190">
        <v>15</v>
      </c>
      <c r="J190" t="s">
        <v>58</v>
      </c>
      <c r="K190" t="s">
        <v>58</v>
      </c>
      <c r="L190" t="s">
        <v>58</v>
      </c>
      <c r="M190" t="s">
        <v>8</v>
      </c>
      <c r="N190" t="str">
        <f>_xlfn.CONCAT(Ponderaciones[[#This Row],[Universidad]],Ponderaciones[[#This Row],[Carrera]])</f>
        <v>UNIVERSIDAD ALBERTO HURTADOADMINISTRACIÓN PÚBLICA</v>
      </c>
    </row>
    <row r="191" spans="1:14" x14ac:dyDescent="0.25">
      <c r="A191">
        <v>45031</v>
      </c>
      <c r="B191" t="s">
        <v>177</v>
      </c>
      <c r="C191" t="s">
        <v>57</v>
      </c>
      <c r="D191">
        <v>10</v>
      </c>
      <c r="E191">
        <v>35</v>
      </c>
      <c r="F191">
        <v>25</v>
      </c>
      <c r="G191">
        <v>10</v>
      </c>
      <c r="H191">
        <v>20</v>
      </c>
      <c r="I191" t="s">
        <v>47</v>
      </c>
      <c r="J191">
        <v>20</v>
      </c>
      <c r="K191" t="s">
        <v>58</v>
      </c>
      <c r="L191" t="s">
        <v>58</v>
      </c>
      <c r="M191" t="s">
        <v>8</v>
      </c>
      <c r="N191" t="str">
        <f>_xlfn.CONCAT(Ponderaciones[[#This Row],[Universidad]],Ponderaciones[[#This Row],[Carrera]])</f>
        <v>UNIVERSIDAD ALBERTO HURTADOANTROPOLOGÍA</v>
      </c>
    </row>
    <row r="192" spans="1:14" x14ac:dyDescent="0.25">
      <c r="A192">
        <v>45036</v>
      </c>
      <c r="B192" t="s">
        <v>214</v>
      </c>
      <c r="C192" t="s">
        <v>57</v>
      </c>
      <c r="D192">
        <v>10</v>
      </c>
      <c r="E192">
        <v>35</v>
      </c>
      <c r="F192">
        <v>20</v>
      </c>
      <c r="G192">
        <v>15</v>
      </c>
      <c r="H192">
        <v>20</v>
      </c>
      <c r="I192" t="s">
        <v>47</v>
      </c>
      <c r="J192">
        <v>20</v>
      </c>
      <c r="K192" t="s">
        <v>58</v>
      </c>
      <c r="L192" t="s">
        <v>58</v>
      </c>
      <c r="M192" t="s">
        <v>8</v>
      </c>
      <c r="N192" t="str">
        <f>_xlfn.CONCAT(Ponderaciones[[#This Row],[Universidad]],Ponderaciones[[#This Row],[Carrera]])</f>
        <v>UNIVERSIDAD ALBERTO HURTADOARQUEOLOGÍA</v>
      </c>
    </row>
    <row r="193" spans="1:14" x14ac:dyDescent="0.25">
      <c r="A193">
        <v>45014</v>
      </c>
      <c r="B193" t="s">
        <v>215</v>
      </c>
      <c r="C193" t="s">
        <v>57</v>
      </c>
      <c r="D193">
        <v>10</v>
      </c>
      <c r="E193">
        <v>40</v>
      </c>
      <c r="F193">
        <v>20</v>
      </c>
      <c r="G193">
        <v>15</v>
      </c>
      <c r="H193">
        <v>15</v>
      </c>
      <c r="I193" t="s">
        <v>47</v>
      </c>
      <c r="J193">
        <v>15</v>
      </c>
      <c r="K193" t="s">
        <v>58</v>
      </c>
      <c r="L193" t="s">
        <v>58</v>
      </c>
      <c r="M193" t="s">
        <v>8</v>
      </c>
      <c r="N193" t="str">
        <f>_xlfn.CONCAT(Ponderaciones[[#This Row],[Universidad]],Ponderaciones[[#This Row],[Carrera]])</f>
        <v xml:space="preserve">UNIVERSIDAD ALBERTO HURTADOBACHILLERATO EN HUMANIDADES </v>
      </c>
    </row>
    <row r="194" spans="1:14" x14ac:dyDescent="0.25">
      <c r="A194">
        <v>45024</v>
      </c>
      <c r="B194" t="s">
        <v>181</v>
      </c>
      <c r="C194" t="s">
        <v>57</v>
      </c>
      <c r="D194">
        <v>10</v>
      </c>
      <c r="E194">
        <v>40</v>
      </c>
      <c r="F194">
        <v>20</v>
      </c>
      <c r="G194">
        <v>20</v>
      </c>
      <c r="H194">
        <v>10</v>
      </c>
      <c r="J194" t="s">
        <v>58</v>
      </c>
      <c r="K194" t="s">
        <v>58</v>
      </c>
      <c r="L194" t="s">
        <v>58</v>
      </c>
      <c r="M194" t="s">
        <v>8</v>
      </c>
      <c r="N194" t="str">
        <f>_xlfn.CONCAT(Ponderaciones[[#This Row],[Universidad]],Ponderaciones[[#This Row],[Carrera]])</f>
        <v>UNIVERSIDAD ALBERTO HURTADOCIENCIA POLÍTICA Y RELACIONES INTERNACIONALES</v>
      </c>
    </row>
    <row r="195" spans="1:14" x14ac:dyDescent="0.25">
      <c r="A195">
        <v>45041</v>
      </c>
      <c r="B195" t="s">
        <v>216</v>
      </c>
      <c r="C195" t="s">
        <v>57</v>
      </c>
      <c r="D195">
        <v>10</v>
      </c>
      <c r="E195">
        <v>40</v>
      </c>
      <c r="F195">
        <v>20</v>
      </c>
      <c r="G195">
        <v>20</v>
      </c>
      <c r="H195">
        <v>10</v>
      </c>
      <c r="I195" t="s">
        <v>47</v>
      </c>
      <c r="J195">
        <v>10</v>
      </c>
      <c r="K195" t="s">
        <v>58</v>
      </c>
      <c r="L195" t="s">
        <v>58</v>
      </c>
      <c r="M195" t="s">
        <v>8</v>
      </c>
      <c r="N195" t="str">
        <f>_xlfn.CONCAT(Ponderaciones[[#This Row],[Universidad]],Ponderaciones[[#This Row],[Carrera]])</f>
        <v>UNIVERSIDAD ALBERTO HURTADOCONTADOR PÚBLICO Y AUDITOR</v>
      </c>
    </row>
    <row r="196" spans="1:14" x14ac:dyDescent="0.25">
      <c r="A196">
        <v>45009</v>
      </c>
      <c r="B196" t="s">
        <v>73</v>
      </c>
      <c r="C196" t="s">
        <v>57</v>
      </c>
      <c r="D196">
        <v>10</v>
      </c>
      <c r="E196">
        <v>30</v>
      </c>
      <c r="F196">
        <v>25</v>
      </c>
      <c r="G196">
        <v>10</v>
      </c>
      <c r="H196">
        <v>25</v>
      </c>
      <c r="J196" t="s">
        <v>58</v>
      </c>
      <c r="K196" t="s">
        <v>58</v>
      </c>
      <c r="L196" t="s">
        <v>58</v>
      </c>
      <c r="M196" t="s">
        <v>8</v>
      </c>
      <c r="N196" t="str">
        <f>_xlfn.CONCAT(Ponderaciones[[#This Row],[Universidad]],Ponderaciones[[#This Row],[Carrera]])</f>
        <v>UNIVERSIDAD ALBERTO HURTADODERECHO</v>
      </c>
    </row>
    <row r="197" spans="1:14" x14ac:dyDescent="0.25">
      <c r="A197">
        <v>45016</v>
      </c>
      <c r="B197" t="s">
        <v>206</v>
      </c>
      <c r="C197" t="s">
        <v>57</v>
      </c>
      <c r="D197">
        <v>10</v>
      </c>
      <c r="E197">
        <v>40</v>
      </c>
      <c r="F197">
        <v>25</v>
      </c>
      <c r="G197">
        <v>15</v>
      </c>
      <c r="H197">
        <v>10</v>
      </c>
      <c r="I197" t="s">
        <v>47</v>
      </c>
      <c r="J197">
        <v>10</v>
      </c>
      <c r="K197" t="s">
        <v>58</v>
      </c>
      <c r="L197" t="s">
        <v>126</v>
      </c>
      <c r="M197" t="s">
        <v>8</v>
      </c>
      <c r="N197" t="str">
        <f>_xlfn.CONCAT(Ponderaciones[[#This Row],[Universidad]],Ponderaciones[[#This Row],[Carrera]])</f>
        <v>UNIVERSIDAD ALBERTO HURTADOEDUCACIÓN PARVULARIA</v>
      </c>
    </row>
    <row r="198" spans="1:14" x14ac:dyDescent="0.25">
      <c r="A198">
        <v>45033</v>
      </c>
      <c r="B198" t="s">
        <v>217</v>
      </c>
      <c r="C198" t="s">
        <v>57</v>
      </c>
      <c r="D198">
        <v>10</v>
      </c>
      <c r="E198">
        <v>35</v>
      </c>
      <c r="F198">
        <v>15</v>
      </c>
      <c r="G198">
        <v>20</v>
      </c>
      <c r="H198">
        <v>20</v>
      </c>
      <c r="I198" t="s">
        <v>47</v>
      </c>
      <c r="J198">
        <v>20</v>
      </c>
      <c r="K198" t="s">
        <v>58</v>
      </c>
      <c r="L198" t="s">
        <v>58</v>
      </c>
      <c r="M198" t="s">
        <v>8</v>
      </c>
      <c r="N198" t="str">
        <f>_xlfn.CONCAT(Ponderaciones[[#This Row],[Universidad]],Ponderaciones[[#This Row],[Carrera]])</f>
        <v xml:space="preserve">UNIVERSIDAD ALBERTO HURTADOGEOGRAFÍA </v>
      </c>
    </row>
    <row r="199" spans="1:14" x14ac:dyDescent="0.25">
      <c r="A199">
        <v>45028</v>
      </c>
      <c r="B199" t="s">
        <v>218</v>
      </c>
      <c r="C199" t="s">
        <v>57</v>
      </c>
      <c r="D199">
        <v>10</v>
      </c>
      <c r="E199">
        <v>40</v>
      </c>
      <c r="F199">
        <v>30</v>
      </c>
      <c r="G199">
        <v>10</v>
      </c>
      <c r="H199">
        <v>10</v>
      </c>
      <c r="I199" t="s">
        <v>47</v>
      </c>
      <c r="J199">
        <v>10</v>
      </c>
      <c r="K199" t="s">
        <v>58</v>
      </c>
      <c r="L199" t="s">
        <v>58</v>
      </c>
      <c r="M199" t="s">
        <v>8</v>
      </c>
      <c r="N199" t="str">
        <f>_xlfn.CONCAT(Ponderaciones[[#This Row],[Universidad]],Ponderaciones[[#This Row],[Carrera]])</f>
        <v>UNIVERSIDAD ALBERTO HURTADOGESTIÓN DE INFORMACIÓN, BIBLIOTECOLOGÍA Y ARCHIVÍSTICA</v>
      </c>
    </row>
    <row r="200" spans="1:14" x14ac:dyDescent="0.25">
      <c r="A200">
        <v>45046</v>
      </c>
      <c r="B200" t="s">
        <v>219</v>
      </c>
      <c r="C200" t="s">
        <v>57</v>
      </c>
      <c r="D200">
        <v>10</v>
      </c>
      <c r="E200">
        <v>35</v>
      </c>
      <c r="F200">
        <v>10</v>
      </c>
      <c r="G200">
        <v>30</v>
      </c>
      <c r="H200">
        <v>10</v>
      </c>
      <c r="I200" t="s">
        <v>47</v>
      </c>
      <c r="J200">
        <v>10</v>
      </c>
      <c r="K200">
        <v>5</v>
      </c>
      <c r="L200" t="s">
        <v>58</v>
      </c>
      <c r="M200" t="s">
        <v>8</v>
      </c>
      <c r="N200" t="str">
        <f>_xlfn.CONCAT(Ponderaciones[[#This Row],[Universidad]],Ponderaciones[[#This Row],[Carrera]])</f>
        <v>UNIVERSIDAD ALBERTO HURTADOINGENIERÍA CIVIL PLAN COMÚN</v>
      </c>
    </row>
    <row r="201" spans="1:14" x14ac:dyDescent="0.25">
      <c r="A201">
        <v>45001</v>
      </c>
      <c r="B201" t="s">
        <v>83</v>
      </c>
      <c r="C201" t="s">
        <v>57</v>
      </c>
      <c r="D201">
        <v>10</v>
      </c>
      <c r="E201">
        <v>35</v>
      </c>
      <c r="F201">
        <v>10</v>
      </c>
      <c r="G201">
        <v>25</v>
      </c>
      <c r="H201">
        <v>20</v>
      </c>
      <c r="I201" t="s">
        <v>47</v>
      </c>
      <c r="J201">
        <v>20</v>
      </c>
      <c r="K201" t="s">
        <v>58</v>
      </c>
      <c r="L201" t="s">
        <v>58</v>
      </c>
      <c r="M201" t="s">
        <v>8</v>
      </c>
      <c r="N201" t="str">
        <f>_xlfn.CONCAT(Ponderaciones[[#This Row],[Universidad]],Ponderaciones[[#This Row],[Carrera]])</f>
        <v>UNIVERSIDAD ALBERTO HURTADOINGENIERÍA COMERCIAL</v>
      </c>
    </row>
    <row r="202" spans="1:14" x14ac:dyDescent="0.25">
      <c r="A202">
        <v>45010</v>
      </c>
      <c r="B202" t="s">
        <v>220</v>
      </c>
      <c r="C202" t="s">
        <v>57</v>
      </c>
      <c r="D202">
        <v>10</v>
      </c>
      <c r="E202">
        <v>35</v>
      </c>
      <c r="F202">
        <v>30</v>
      </c>
      <c r="G202">
        <v>15</v>
      </c>
      <c r="H202">
        <v>10</v>
      </c>
      <c r="I202" t="s">
        <v>47</v>
      </c>
      <c r="J202">
        <v>10</v>
      </c>
      <c r="K202" t="s">
        <v>58</v>
      </c>
      <c r="L202" t="s">
        <v>58</v>
      </c>
      <c r="M202" t="s">
        <v>8</v>
      </c>
      <c r="N202" t="str">
        <f>_xlfn.CONCAT(Ponderaciones[[#This Row],[Universidad]],Ponderaciones[[#This Row],[Carrera]])</f>
        <v>UNIVERSIDAD ALBERTO HURTADOLICENCIATURA EN FILOSOFÍA</v>
      </c>
    </row>
    <row r="203" spans="1:14" x14ac:dyDescent="0.25">
      <c r="A203">
        <v>45017</v>
      </c>
      <c r="B203" t="s">
        <v>221</v>
      </c>
      <c r="C203" t="s">
        <v>57</v>
      </c>
      <c r="D203">
        <v>10</v>
      </c>
      <c r="E203">
        <v>40</v>
      </c>
      <c r="F203">
        <v>15</v>
      </c>
      <c r="G203">
        <v>10</v>
      </c>
      <c r="H203">
        <v>25</v>
      </c>
      <c r="J203" t="s">
        <v>58</v>
      </c>
      <c r="K203" t="s">
        <v>58</v>
      </c>
      <c r="L203" t="s">
        <v>58</v>
      </c>
      <c r="M203" t="s">
        <v>8</v>
      </c>
      <c r="N203" t="str">
        <f>_xlfn.CONCAT(Ponderaciones[[#This Row],[Universidad]],Ponderaciones[[#This Row],[Carrera]])</f>
        <v>UNIVERSIDAD ALBERTO HURTADOLICENCIATURA EN HISTORIA</v>
      </c>
    </row>
    <row r="204" spans="1:14" x14ac:dyDescent="0.25">
      <c r="A204">
        <v>45011</v>
      </c>
      <c r="B204" t="s">
        <v>222</v>
      </c>
      <c r="C204" t="s">
        <v>57</v>
      </c>
      <c r="D204">
        <v>10</v>
      </c>
      <c r="E204">
        <v>35</v>
      </c>
      <c r="F204">
        <v>25</v>
      </c>
      <c r="G204">
        <v>15</v>
      </c>
      <c r="H204">
        <v>15</v>
      </c>
      <c r="I204" t="s">
        <v>47</v>
      </c>
      <c r="J204">
        <v>15</v>
      </c>
      <c r="K204" t="s">
        <v>58</v>
      </c>
      <c r="L204" t="s">
        <v>58</v>
      </c>
      <c r="M204" t="s">
        <v>8</v>
      </c>
      <c r="N204" t="str">
        <f>_xlfn.CONCAT(Ponderaciones[[#This Row],[Universidad]],Ponderaciones[[#This Row],[Carrera]])</f>
        <v xml:space="preserve">UNIVERSIDAD ALBERTO HURTADOLICENCIATURA EN LENGUA Y LITERATURA </v>
      </c>
    </row>
    <row r="205" spans="1:14" x14ac:dyDescent="0.25">
      <c r="A205">
        <v>45034</v>
      </c>
      <c r="B205" t="s">
        <v>223</v>
      </c>
      <c r="C205" t="s">
        <v>57</v>
      </c>
      <c r="D205">
        <v>10</v>
      </c>
      <c r="E205">
        <v>40</v>
      </c>
      <c r="F205">
        <v>20</v>
      </c>
      <c r="G205">
        <v>15</v>
      </c>
      <c r="H205">
        <v>15</v>
      </c>
      <c r="J205" t="s">
        <v>58</v>
      </c>
      <c r="K205" t="s">
        <v>58</v>
      </c>
      <c r="L205" t="s">
        <v>58</v>
      </c>
      <c r="M205" t="s">
        <v>8</v>
      </c>
      <c r="N205" t="str">
        <f>_xlfn.CONCAT(Ponderaciones[[#This Row],[Universidad]],Ponderaciones[[#This Row],[Carrera]])</f>
        <v>UNIVERSIDAD ALBERTO HURTADOLICENCIATURA EN TEORÍA E HISTORIA DEL ARTE</v>
      </c>
    </row>
    <row r="206" spans="1:14" x14ac:dyDescent="0.25">
      <c r="A206">
        <v>45035</v>
      </c>
      <c r="B206" t="s">
        <v>224</v>
      </c>
      <c r="C206" t="s">
        <v>57</v>
      </c>
      <c r="D206">
        <v>10</v>
      </c>
      <c r="E206">
        <v>40</v>
      </c>
      <c r="F206">
        <v>25</v>
      </c>
      <c r="G206">
        <v>15</v>
      </c>
      <c r="H206">
        <v>10</v>
      </c>
      <c r="J206" t="s">
        <v>58</v>
      </c>
      <c r="K206" t="s">
        <v>58</v>
      </c>
      <c r="L206" t="s">
        <v>126</v>
      </c>
      <c r="M206" t="s">
        <v>8</v>
      </c>
      <c r="N206" t="str">
        <f>_xlfn.CONCAT(Ponderaciones[[#This Row],[Universidad]],Ponderaciones[[#This Row],[Carrera]])</f>
        <v xml:space="preserve">UNIVERSIDAD ALBERTO HURTADOPEDAGOGÍA EN ARTES VISUALES </v>
      </c>
    </row>
    <row r="207" spans="1:14" x14ac:dyDescent="0.25">
      <c r="A207">
        <v>45039</v>
      </c>
      <c r="B207" t="s">
        <v>225</v>
      </c>
      <c r="C207" t="s">
        <v>57</v>
      </c>
      <c r="D207">
        <v>10</v>
      </c>
      <c r="E207">
        <v>40</v>
      </c>
      <c r="F207">
        <v>15</v>
      </c>
      <c r="G207">
        <v>15</v>
      </c>
      <c r="H207" t="s">
        <v>58</v>
      </c>
      <c r="J207">
        <v>20</v>
      </c>
      <c r="K207" t="s">
        <v>58</v>
      </c>
      <c r="L207" t="s">
        <v>126</v>
      </c>
      <c r="M207" t="s">
        <v>8</v>
      </c>
      <c r="N207" t="str">
        <f>_xlfn.CONCAT(Ponderaciones[[#This Row],[Universidad]],Ponderaciones[[#This Row],[Carrera]])</f>
        <v>UNIVERSIDAD ALBERTO HURTADOPEDAGOGÍA EN BIOLOGÍA Y CIENCIAS NATURALES EN EDUCACIÓN MEDIA</v>
      </c>
    </row>
    <row r="208" spans="1:14" x14ac:dyDescent="0.25">
      <c r="A208">
        <v>45008</v>
      </c>
      <c r="B208" t="s">
        <v>226</v>
      </c>
      <c r="C208" t="s">
        <v>57</v>
      </c>
      <c r="D208">
        <v>10</v>
      </c>
      <c r="E208">
        <v>40</v>
      </c>
      <c r="F208">
        <v>25</v>
      </c>
      <c r="G208">
        <v>15</v>
      </c>
      <c r="H208">
        <v>10</v>
      </c>
      <c r="I208" t="s">
        <v>47</v>
      </c>
      <c r="J208">
        <v>10</v>
      </c>
      <c r="K208" t="s">
        <v>58</v>
      </c>
      <c r="L208" t="s">
        <v>126</v>
      </c>
      <c r="M208" t="s">
        <v>8</v>
      </c>
      <c r="N208" t="str">
        <f>_xlfn.CONCAT(Ponderaciones[[#This Row],[Universidad]],Ponderaciones[[#This Row],[Carrera]])</f>
        <v xml:space="preserve">UNIVERSIDAD ALBERTO HURTADOPEDAGOGÍA EN EDUCACIÓN BÁSICA </v>
      </c>
    </row>
    <row r="209" spans="1:14" x14ac:dyDescent="0.25">
      <c r="A209">
        <v>45038</v>
      </c>
      <c r="B209" t="s">
        <v>227</v>
      </c>
      <c r="C209" t="s">
        <v>57</v>
      </c>
      <c r="D209">
        <v>10</v>
      </c>
      <c r="E209">
        <v>35</v>
      </c>
      <c r="F209">
        <v>25</v>
      </c>
      <c r="G209">
        <v>20</v>
      </c>
      <c r="H209">
        <v>10</v>
      </c>
      <c r="I209" t="s">
        <v>47</v>
      </c>
      <c r="J209">
        <v>10</v>
      </c>
      <c r="K209" t="s">
        <v>58</v>
      </c>
      <c r="L209" t="s">
        <v>126</v>
      </c>
      <c r="M209" t="s">
        <v>8</v>
      </c>
      <c r="N209" t="str">
        <f>_xlfn.CONCAT(Ponderaciones[[#This Row],[Universidad]],Ponderaciones[[#This Row],[Carrera]])</f>
        <v>UNIVERSIDAD ALBERTO HURTADOPEDAGOGÍA EN EDUCACIÓN DIFERENCIAL CON MENCIÓN EN DIFICULTADES DEL APRENDIZAJE ESCOLAR</v>
      </c>
    </row>
    <row r="210" spans="1:14" x14ac:dyDescent="0.25">
      <c r="A210">
        <v>45018</v>
      </c>
      <c r="B210" t="s">
        <v>228</v>
      </c>
      <c r="C210" t="s">
        <v>57</v>
      </c>
      <c r="D210">
        <v>10</v>
      </c>
      <c r="E210">
        <v>35</v>
      </c>
      <c r="F210">
        <v>30</v>
      </c>
      <c r="G210">
        <v>15</v>
      </c>
      <c r="H210">
        <v>10</v>
      </c>
      <c r="I210" t="s">
        <v>47</v>
      </c>
      <c r="J210">
        <v>10</v>
      </c>
      <c r="K210" t="s">
        <v>58</v>
      </c>
      <c r="L210" t="s">
        <v>126</v>
      </c>
      <c r="M210" t="s">
        <v>8</v>
      </c>
      <c r="N210" t="str">
        <f>_xlfn.CONCAT(Ponderaciones[[#This Row],[Universidad]],Ponderaciones[[#This Row],[Carrera]])</f>
        <v>UNIVERSIDAD ALBERTO HURTADOPEDAGOGÍA EN FILOSOFÍA</v>
      </c>
    </row>
    <row r="211" spans="1:14" x14ac:dyDescent="0.25">
      <c r="A211">
        <v>45020</v>
      </c>
      <c r="B211" t="s">
        <v>229</v>
      </c>
      <c r="C211" t="s">
        <v>57</v>
      </c>
      <c r="D211">
        <v>10</v>
      </c>
      <c r="E211">
        <v>35</v>
      </c>
      <c r="F211">
        <v>20</v>
      </c>
      <c r="G211">
        <v>10</v>
      </c>
      <c r="H211">
        <v>25</v>
      </c>
      <c r="J211" t="s">
        <v>58</v>
      </c>
      <c r="K211" t="s">
        <v>58</v>
      </c>
      <c r="L211" t="s">
        <v>126</v>
      </c>
      <c r="M211" t="s">
        <v>8</v>
      </c>
      <c r="N211" t="str">
        <f>_xlfn.CONCAT(Ponderaciones[[#This Row],[Universidad]],Ponderaciones[[#This Row],[Carrera]])</f>
        <v>UNIVERSIDAD ALBERTO HURTADOPEDAGOGÍA EN HISTORIA Y CIENCIAS SOCIALES</v>
      </c>
    </row>
    <row r="212" spans="1:14" x14ac:dyDescent="0.25">
      <c r="A212">
        <v>45021</v>
      </c>
      <c r="B212" t="s">
        <v>212</v>
      </c>
      <c r="C212" t="s">
        <v>57</v>
      </c>
      <c r="D212">
        <v>10</v>
      </c>
      <c r="E212">
        <v>35</v>
      </c>
      <c r="F212">
        <v>35</v>
      </c>
      <c r="G212">
        <v>10</v>
      </c>
      <c r="H212">
        <v>10</v>
      </c>
      <c r="I212" t="s">
        <v>47</v>
      </c>
      <c r="J212">
        <v>10</v>
      </c>
      <c r="K212" t="s">
        <v>58</v>
      </c>
      <c r="L212" t="s">
        <v>126</v>
      </c>
      <c r="M212" t="s">
        <v>8</v>
      </c>
      <c r="N212" t="str">
        <f>_xlfn.CONCAT(Ponderaciones[[#This Row],[Universidad]],Ponderaciones[[#This Row],[Carrera]])</f>
        <v xml:space="preserve">UNIVERSIDAD ALBERTO HURTADOPEDAGOGÍA EN INGLÉS </v>
      </c>
    </row>
    <row r="213" spans="1:14" x14ac:dyDescent="0.25">
      <c r="A213">
        <v>45019</v>
      </c>
      <c r="B213" t="s">
        <v>230</v>
      </c>
      <c r="C213" t="s">
        <v>57</v>
      </c>
      <c r="D213">
        <v>10</v>
      </c>
      <c r="E213">
        <v>35</v>
      </c>
      <c r="F213">
        <v>30</v>
      </c>
      <c r="G213">
        <v>15</v>
      </c>
      <c r="H213">
        <v>10</v>
      </c>
      <c r="I213" t="s">
        <v>47</v>
      </c>
      <c r="J213">
        <v>10</v>
      </c>
      <c r="K213" t="s">
        <v>58</v>
      </c>
      <c r="L213" t="s">
        <v>126</v>
      </c>
      <c r="M213" t="s">
        <v>8</v>
      </c>
      <c r="N213" t="str">
        <f>_xlfn.CONCAT(Ponderaciones[[#This Row],[Universidad]],Ponderaciones[[#This Row],[Carrera]])</f>
        <v>UNIVERSIDAD ALBERTO HURTADOPEDAGOGÍA EN LENGUA CASTELLANA Y COMUNICACIÓN</v>
      </c>
    </row>
    <row r="214" spans="1:14" x14ac:dyDescent="0.25">
      <c r="A214">
        <v>45029</v>
      </c>
      <c r="B214" t="s">
        <v>231</v>
      </c>
      <c r="C214" t="s">
        <v>57</v>
      </c>
      <c r="D214">
        <v>10</v>
      </c>
      <c r="E214">
        <v>20</v>
      </c>
      <c r="F214">
        <v>20</v>
      </c>
      <c r="G214">
        <v>35</v>
      </c>
      <c r="H214">
        <v>10</v>
      </c>
      <c r="I214" t="s">
        <v>47</v>
      </c>
      <c r="J214">
        <v>10</v>
      </c>
      <c r="K214">
        <v>5</v>
      </c>
      <c r="L214" t="s">
        <v>126</v>
      </c>
      <c r="M214" t="s">
        <v>8</v>
      </c>
      <c r="N214" t="str">
        <f>_xlfn.CONCAT(Ponderaciones[[#This Row],[Universidad]],Ponderaciones[[#This Row],[Carrera]])</f>
        <v>UNIVERSIDAD ALBERTO HURTADOPEDAGOGÍA EN MATEMÁTICA</v>
      </c>
    </row>
    <row r="215" spans="1:14" x14ac:dyDescent="0.25">
      <c r="A215">
        <v>45025</v>
      </c>
      <c r="B215" t="s">
        <v>232</v>
      </c>
      <c r="C215" t="s">
        <v>57</v>
      </c>
      <c r="D215">
        <v>10</v>
      </c>
      <c r="E215">
        <v>40</v>
      </c>
      <c r="F215">
        <v>25</v>
      </c>
      <c r="G215">
        <v>15</v>
      </c>
      <c r="H215">
        <v>10</v>
      </c>
      <c r="I215" t="s">
        <v>47</v>
      </c>
      <c r="J215">
        <v>10</v>
      </c>
      <c r="K215" t="s">
        <v>58</v>
      </c>
      <c r="L215" t="s">
        <v>126</v>
      </c>
      <c r="M215" t="s">
        <v>8</v>
      </c>
      <c r="N215" t="str">
        <f>_xlfn.CONCAT(Ponderaciones[[#This Row],[Universidad]],Ponderaciones[[#This Row],[Carrera]])</f>
        <v>UNIVERSIDAD ALBERTO HURTADOPEDAGOGÍA EN MÚSICA</v>
      </c>
    </row>
    <row r="216" spans="1:14" x14ac:dyDescent="0.25">
      <c r="A216">
        <v>45006</v>
      </c>
      <c r="B216" t="s">
        <v>172</v>
      </c>
      <c r="C216" t="s">
        <v>57</v>
      </c>
      <c r="D216">
        <v>10</v>
      </c>
      <c r="E216">
        <v>35</v>
      </c>
      <c r="F216">
        <v>30</v>
      </c>
      <c r="G216">
        <v>15</v>
      </c>
      <c r="H216">
        <v>10</v>
      </c>
      <c r="I216" t="s">
        <v>47</v>
      </c>
      <c r="J216">
        <v>10</v>
      </c>
      <c r="K216" t="s">
        <v>58</v>
      </c>
      <c r="L216" t="s">
        <v>58</v>
      </c>
      <c r="M216" t="s">
        <v>8</v>
      </c>
      <c r="N216" t="str">
        <f>_xlfn.CONCAT(Ponderaciones[[#This Row],[Universidad]],Ponderaciones[[#This Row],[Carrera]])</f>
        <v>UNIVERSIDAD ALBERTO HURTADOPERIODISMO</v>
      </c>
    </row>
    <row r="217" spans="1:14" x14ac:dyDescent="0.25">
      <c r="A217">
        <v>45005</v>
      </c>
      <c r="B217" t="s">
        <v>108</v>
      </c>
      <c r="C217" t="s">
        <v>57</v>
      </c>
      <c r="D217">
        <v>10</v>
      </c>
      <c r="E217">
        <v>20</v>
      </c>
      <c r="F217">
        <v>30</v>
      </c>
      <c r="G217">
        <v>30</v>
      </c>
      <c r="H217">
        <v>10</v>
      </c>
      <c r="I217" t="s">
        <v>47</v>
      </c>
      <c r="J217">
        <v>10</v>
      </c>
      <c r="K217" t="s">
        <v>58</v>
      </c>
      <c r="L217" t="s">
        <v>58</v>
      </c>
      <c r="M217" t="s">
        <v>8</v>
      </c>
      <c r="N217" t="str">
        <f>_xlfn.CONCAT(Ponderaciones[[#This Row],[Universidad]],Ponderaciones[[#This Row],[Carrera]])</f>
        <v>UNIVERSIDAD ALBERTO HURTADOPSICOLOGÍA</v>
      </c>
    </row>
    <row r="218" spans="1:14" x14ac:dyDescent="0.25">
      <c r="A218">
        <v>45002</v>
      </c>
      <c r="B218" t="s">
        <v>111</v>
      </c>
      <c r="C218" t="s">
        <v>57</v>
      </c>
      <c r="D218">
        <v>10</v>
      </c>
      <c r="E218">
        <v>40</v>
      </c>
      <c r="F218">
        <v>10</v>
      </c>
      <c r="G218">
        <v>25</v>
      </c>
      <c r="H218">
        <v>15</v>
      </c>
      <c r="I218" t="s">
        <v>47</v>
      </c>
      <c r="J218">
        <v>15</v>
      </c>
      <c r="K218" t="s">
        <v>58</v>
      </c>
      <c r="L218" t="s">
        <v>58</v>
      </c>
      <c r="M218" t="s">
        <v>8</v>
      </c>
      <c r="N218" t="str">
        <f>_xlfn.CONCAT(Ponderaciones[[#This Row],[Universidad]],Ponderaciones[[#This Row],[Carrera]])</f>
        <v>UNIVERSIDAD ALBERTO HURTADOSOCIOLOGÍA</v>
      </c>
    </row>
    <row r="219" spans="1:14" x14ac:dyDescent="0.25">
      <c r="A219">
        <v>45004</v>
      </c>
      <c r="B219" t="s">
        <v>114</v>
      </c>
      <c r="C219" t="s">
        <v>57</v>
      </c>
      <c r="D219">
        <v>10</v>
      </c>
      <c r="E219">
        <v>40</v>
      </c>
      <c r="F219">
        <v>20</v>
      </c>
      <c r="G219">
        <v>20</v>
      </c>
      <c r="H219">
        <v>10</v>
      </c>
      <c r="I219" t="s">
        <v>47</v>
      </c>
      <c r="J219">
        <v>10</v>
      </c>
      <c r="K219" t="s">
        <v>58</v>
      </c>
      <c r="L219" t="s">
        <v>58</v>
      </c>
      <c r="M219" t="s">
        <v>8</v>
      </c>
      <c r="N219" t="str">
        <f>_xlfn.CONCAT(Ponderaciones[[#This Row],[Universidad]],Ponderaciones[[#This Row],[Carrera]])</f>
        <v>UNIVERSIDAD ALBERTO HURTADOTRABAJO SOCIAL</v>
      </c>
    </row>
    <row r="220" spans="1:14" x14ac:dyDescent="0.25">
      <c r="A220">
        <v>41023</v>
      </c>
      <c r="B220" t="s">
        <v>233</v>
      </c>
      <c r="C220" t="s">
        <v>57</v>
      </c>
      <c r="D220">
        <v>20</v>
      </c>
      <c r="E220">
        <v>30</v>
      </c>
      <c r="F220">
        <v>10</v>
      </c>
      <c r="G220">
        <v>30</v>
      </c>
      <c r="H220">
        <v>10</v>
      </c>
      <c r="I220" t="s">
        <v>47</v>
      </c>
      <c r="J220">
        <v>10</v>
      </c>
      <c r="K220" t="s">
        <v>58</v>
      </c>
      <c r="L220" t="s">
        <v>58</v>
      </c>
      <c r="M220" t="s">
        <v>234</v>
      </c>
      <c r="N220" t="str">
        <f>_xlfn.CONCAT(Ponderaciones[[#This Row],[Universidad]],Ponderaciones[[#This Row],[Carrera]])</f>
        <v>UNIVERSIDAD ANDRÉS BELLOADMINISTRACIÓN EN ECOTURISMO</v>
      </c>
    </row>
    <row r="221" spans="1:14" x14ac:dyDescent="0.25">
      <c r="A221">
        <v>41072</v>
      </c>
      <c r="B221" t="s">
        <v>233</v>
      </c>
      <c r="C221" t="s">
        <v>119</v>
      </c>
      <c r="D221">
        <v>20</v>
      </c>
      <c r="E221">
        <v>30</v>
      </c>
      <c r="F221">
        <v>10</v>
      </c>
      <c r="G221">
        <v>30</v>
      </c>
      <c r="H221">
        <v>10</v>
      </c>
      <c r="I221" t="s">
        <v>47</v>
      </c>
      <c r="J221">
        <v>10</v>
      </c>
      <c r="K221" t="s">
        <v>58</v>
      </c>
      <c r="L221" t="s">
        <v>58</v>
      </c>
      <c r="M221" t="s">
        <v>234</v>
      </c>
      <c r="N221" t="str">
        <f>_xlfn.CONCAT(Ponderaciones[[#This Row],[Universidad]],Ponderaciones[[#This Row],[Carrera]])</f>
        <v>UNIVERSIDAD ANDRÉS BELLOADMINISTRACIÓN EN ECOTURISMO</v>
      </c>
    </row>
    <row r="222" spans="1:14" x14ac:dyDescent="0.25">
      <c r="A222">
        <v>41107</v>
      </c>
      <c r="B222" t="s">
        <v>233</v>
      </c>
      <c r="C222" t="s">
        <v>235</v>
      </c>
      <c r="D222">
        <v>20</v>
      </c>
      <c r="E222">
        <v>30</v>
      </c>
      <c r="F222">
        <v>10</v>
      </c>
      <c r="G222">
        <v>30</v>
      </c>
      <c r="H222">
        <v>10</v>
      </c>
      <c r="I222" t="s">
        <v>47</v>
      </c>
      <c r="J222">
        <v>10</v>
      </c>
      <c r="K222" t="s">
        <v>58</v>
      </c>
      <c r="L222" t="s">
        <v>58</v>
      </c>
      <c r="M222" t="s">
        <v>234</v>
      </c>
      <c r="N222" t="str">
        <f>_xlfn.CONCAT(Ponderaciones[[#This Row],[Universidad]],Ponderaciones[[#This Row],[Carrera]])</f>
        <v>UNIVERSIDAD ANDRÉS BELLOADMINISTRACIÓN EN ECOTURISMO</v>
      </c>
    </row>
    <row r="223" spans="1:14" x14ac:dyDescent="0.25">
      <c r="A223">
        <v>41000</v>
      </c>
      <c r="B223" t="s">
        <v>62</v>
      </c>
      <c r="C223" t="s">
        <v>57</v>
      </c>
      <c r="D223">
        <v>20</v>
      </c>
      <c r="E223">
        <v>30</v>
      </c>
      <c r="F223">
        <v>10</v>
      </c>
      <c r="G223">
        <v>30</v>
      </c>
      <c r="H223">
        <v>10</v>
      </c>
      <c r="I223" t="s">
        <v>47</v>
      </c>
      <c r="J223">
        <v>10</v>
      </c>
      <c r="K223" t="s">
        <v>58</v>
      </c>
      <c r="L223" t="s">
        <v>58</v>
      </c>
      <c r="M223" t="s">
        <v>234</v>
      </c>
      <c r="N223" t="str">
        <f>_xlfn.CONCAT(Ponderaciones[[#This Row],[Universidad]],Ponderaciones[[#This Row],[Carrera]])</f>
        <v>UNIVERSIDAD ANDRÉS BELLOARQUITECTURA</v>
      </c>
    </row>
    <row r="224" spans="1:14" x14ac:dyDescent="0.25">
      <c r="A224">
        <v>41061</v>
      </c>
      <c r="B224" t="s">
        <v>62</v>
      </c>
      <c r="C224" t="s">
        <v>119</v>
      </c>
      <c r="D224">
        <v>20</v>
      </c>
      <c r="E224">
        <v>30</v>
      </c>
      <c r="F224">
        <v>10</v>
      </c>
      <c r="G224">
        <v>30</v>
      </c>
      <c r="H224">
        <v>10</v>
      </c>
      <c r="I224" t="s">
        <v>47</v>
      </c>
      <c r="J224">
        <v>10</v>
      </c>
      <c r="K224" t="s">
        <v>58</v>
      </c>
      <c r="L224" t="s">
        <v>58</v>
      </c>
      <c r="M224" t="s">
        <v>234</v>
      </c>
      <c r="N224" t="str">
        <f>_xlfn.CONCAT(Ponderaciones[[#This Row],[Universidad]],Ponderaciones[[#This Row],[Carrera]])</f>
        <v>UNIVERSIDAD ANDRÉS BELLOARQUITECTURA</v>
      </c>
    </row>
    <row r="225" spans="1:14" x14ac:dyDescent="0.25">
      <c r="A225">
        <v>41209</v>
      </c>
      <c r="B225" t="s">
        <v>62</v>
      </c>
      <c r="C225" t="s">
        <v>235</v>
      </c>
      <c r="D225">
        <v>20</v>
      </c>
      <c r="E225">
        <v>30</v>
      </c>
      <c r="F225">
        <v>10</v>
      </c>
      <c r="G225">
        <v>30</v>
      </c>
      <c r="H225">
        <v>10</v>
      </c>
      <c r="I225" t="s">
        <v>47</v>
      </c>
      <c r="J225">
        <v>10</v>
      </c>
      <c r="K225" t="s">
        <v>58</v>
      </c>
      <c r="L225" t="s">
        <v>58</v>
      </c>
      <c r="M225" t="s">
        <v>234</v>
      </c>
      <c r="N225" t="str">
        <f>_xlfn.CONCAT(Ponderaciones[[#This Row],[Universidad]],Ponderaciones[[#This Row],[Carrera]])</f>
        <v>UNIVERSIDAD ANDRÉS BELLOARQUITECTURA</v>
      </c>
    </row>
    <row r="226" spans="1:14" x14ac:dyDescent="0.25">
      <c r="A226">
        <v>41003</v>
      </c>
      <c r="B226" t="s">
        <v>236</v>
      </c>
      <c r="C226" t="s">
        <v>57</v>
      </c>
      <c r="D226">
        <v>20</v>
      </c>
      <c r="E226">
        <v>10</v>
      </c>
      <c r="F226">
        <v>30</v>
      </c>
      <c r="G226">
        <v>20</v>
      </c>
      <c r="H226">
        <v>20</v>
      </c>
      <c r="I226" t="s">
        <v>47</v>
      </c>
      <c r="J226">
        <v>20</v>
      </c>
      <c r="K226" t="s">
        <v>58</v>
      </c>
      <c r="L226" t="s">
        <v>58</v>
      </c>
      <c r="M226" t="s">
        <v>234</v>
      </c>
      <c r="N226" t="str">
        <f>_xlfn.CONCAT(Ponderaciones[[#This Row],[Universidad]],Ponderaciones[[#This Row],[Carrera]])</f>
        <v xml:space="preserve">UNIVERSIDAD ANDRÉS BELLOARTES VISUALES </v>
      </c>
    </row>
    <row r="227" spans="1:14" x14ac:dyDescent="0.25">
      <c r="A227">
        <v>41215</v>
      </c>
      <c r="B227" t="s">
        <v>237</v>
      </c>
      <c r="C227" t="s">
        <v>57</v>
      </c>
      <c r="D227">
        <v>20</v>
      </c>
      <c r="E227">
        <v>30</v>
      </c>
      <c r="F227">
        <v>10</v>
      </c>
      <c r="G227">
        <v>30</v>
      </c>
      <c r="H227" t="s">
        <v>58</v>
      </c>
      <c r="J227">
        <v>10</v>
      </c>
      <c r="K227" t="s">
        <v>58</v>
      </c>
      <c r="L227" t="s">
        <v>58</v>
      </c>
      <c r="M227" t="s">
        <v>234</v>
      </c>
      <c r="N227" t="str">
        <f>_xlfn.CONCAT(Ponderaciones[[#This Row],[Universidad]],Ponderaciones[[#This Row],[Carrera]])</f>
        <v xml:space="preserve">UNIVERSIDAD ANDRÉS BELLOBACHILLERATO EN CIENCIAS DE LA SALUD </v>
      </c>
    </row>
    <row r="228" spans="1:14" x14ac:dyDescent="0.25">
      <c r="A228">
        <v>41212</v>
      </c>
      <c r="B228" t="s">
        <v>237</v>
      </c>
      <c r="C228" t="s">
        <v>57</v>
      </c>
      <c r="D228">
        <v>20</v>
      </c>
      <c r="E228">
        <v>30</v>
      </c>
      <c r="F228">
        <v>10</v>
      </c>
      <c r="G228">
        <v>30</v>
      </c>
      <c r="H228" t="s">
        <v>58</v>
      </c>
      <c r="J228">
        <v>10</v>
      </c>
      <c r="K228" t="s">
        <v>58</v>
      </c>
      <c r="L228" t="s">
        <v>58</v>
      </c>
      <c r="M228" t="s">
        <v>234</v>
      </c>
      <c r="N228" t="str">
        <f>_xlfn.CONCAT(Ponderaciones[[#This Row],[Universidad]],Ponderaciones[[#This Row],[Carrera]])</f>
        <v xml:space="preserve">UNIVERSIDAD ANDRÉS BELLOBACHILLERATO EN CIENCIAS DE LA SALUD </v>
      </c>
    </row>
    <row r="229" spans="1:14" x14ac:dyDescent="0.25">
      <c r="A229">
        <v>41213</v>
      </c>
      <c r="B229" t="s">
        <v>238</v>
      </c>
      <c r="C229" t="s">
        <v>119</v>
      </c>
      <c r="D229">
        <v>20</v>
      </c>
      <c r="E229">
        <v>30</v>
      </c>
      <c r="F229">
        <v>10</v>
      </c>
      <c r="G229">
        <v>30</v>
      </c>
      <c r="H229" t="s">
        <v>58</v>
      </c>
      <c r="J229">
        <v>10</v>
      </c>
      <c r="K229" t="s">
        <v>58</v>
      </c>
      <c r="L229" t="s">
        <v>58</v>
      </c>
      <c r="M229" t="s">
        <v>234</v>
      </c>
      <c r="N229" t="str">
        <f>_xlfn.CONCAT(Ponderaciones[[#This Row],[Universidad]],Ponderaciones[[#This Row],[Carrera]])</f>
        <v>UNIVERSIDAD ANDRÉS BELLOBACHILLERATO EN CIENCIAS DE LA SALUD</v>
      </c>
    </row>
    <row r="230" spans="1:14" x14ac:dyDescent="0.25">
      <c r="A230">
        <v>41214</v>
      </c>
      <c r="B230" t="s">
        <v>238</v>
      </c>
      <c r="C230" t="s">
        <v>235</v>
      </c>
      <c r="D230">
        <v>20</v>
      </c>
      <c r="E230">
        <v>30</v>
      </c>
      <c r="F230">
        <v>10</v>
      </c>
      <c r="G230">
        <v>30</v>
      </c>
      <c r="H230" t="s">
        <v>58</v>
      </c>
      <c r="J230">
        <v>10</v>
      </c>
      <c r="K230" t="s">
        <v>58</v>
      </c>
      <c r="L230" t="s">
        <v>58</v>
      </c>
      <c r="M230" t="s">
        <v>234</v>
      </c>
      <c r="N230" t="str">
        <f>_xlfn.CONCAT(Ponderaciones[[#This Row],[Universidad]],Ponderaciones[[#This Row],[Carrera]])</f>
        <v>UNIVERSIDAD ANDRÉS BELLOBACHILLERATO EN CIENCIAS DE LA SALUD</v>
      </c>
    </row>
    <row r="231" spans="1:14" x14ac:dyDescent="0.25">
      <c r="A231">
        <v>41007</v>
      </c>
      <c r="B231" t="s">
        <v>65</v>
      </c>
      <c r="C231" t="s">
        <v>57</v>
      </c>
      <c r="D231">
        <v>20</v>
      </c>
      <c r="E231">
        <v>30</v>
      </c>
      <c r="F231">
        <v>10</v>
      </c>
      <c r="G231">
        <v>20</v>
      </c>
      <c r="H231" t="s">
        <v>58</v>
      </c>
      <c r="J231">
        <v>20</v>
      </c>
      <c r="K231" t="s">
        <v>58</v>
      </c>
      <c r="L231" t="s">
        <v>58</v>
      </c>
      <c r="M231" t="s">
        <v>234</v>
      </c>
      <c r="N231" t="str">
        <f>_xlfn.CONCAT(Ponderaciones[[#This Row],[Universidad]],Ponderaciones[[#This Row],[Carrera]])</f>
        <v>UNIVERSIDAD ANDRÉS BELLOBIOLOGÍA</v>
      </c>
    </row>
    <row r="232" spans="1:14" x14ac:dyDescent="0.25">
      <c r="A232">
        <v>41022</v>
      </c>
      <c r="B232" t="s">
        <v>66</v>
      </c>
      <c r="C232" t="s">
        <v>57</v>
      </c>
      <c r="D232">
        <v>20</v>
      </c>
      <c r="E232">
        <v>30</v>
      </c>
      <c r="F232">
        <v>10</v>
      </c>
      <c r="G232">
        <v>30</v>
      </c>
      <c r="H232">
        <v>10</v>
      </c>
      <c r="I232" t="s">
        <v>47</v>
      </c>
      <c r="J232">
        <v>10</v>
      </c>
      <c r="K232" t="s">
        <v>58</v>
      </c>
      <c r="L232" t="s">
        <v>58</v>
      </c>
      <c r="M232" t="s">
        <v>234</v>
      </c>
      <c r="N232" t="str">
        <f>_xlfn.CONCAT(Ponderaciones[[#This Row],[Universidad]],Ponderaciones[[#This Row],[Carrera]])</f>
        <v>UNIVERSIDAD ANDRÉS BELLOBIOLOGÍA MARINA</v>
      </c>
    </row>
    <row r="233" spans="1:14" x14ac:dyDescent="0.25">
      <c r="A233">
        <v>41005</v>
      </c>
      <c r="B233" t="s">
        <v>67</v>
      </c>
      <c r="C233" t="s">
        <v>57</v>
      </c>
      <c r="D233">
        <v>20</v>
      </c>
      <c r="E233">
        <v>30</v>
      </c>
      <c r="F233">
        <v>10</v>
      </c>
      <c r="G233">
        <v>20</v>
      </c>
      <c r="H233" t="s">
        <v>58</v>
      </c>
      <c r="J233">
        <v>20</v>
      </c>
      <c r="K233" t="s">
        <v>58</v>
      </c>
      <c r="L233" t="s">
        <v>58</v>
      </c>
      <c r="M233" t="s">
        <v>234</v>
      </c>
      <c r="N233" t="str">
        <f>_xlfn.CONCAT(Ponderaciones[[#This Row],[Universidad]],Ponderaciones[[#This Row],[Carrera]])</f>
        <v>UNIVERSIDAD ANDRÉS BELLOBIOQUÍMICA</v>
      </c>
    </row>
    <row r="234" spans="1:14" x14ac:dyDescent="0.25">
      <c r="A234">
        <v>41222</v>
      </c>
      <c r="B234" t="s">
        <v>239</v>
      </c>
      <c r="C234" t="s">
        <v>57</v>
      </c>
      <c r="D234">
        <v>30</v>
      </c>
      <c r="E234">
        <v>10</v>
      </c>
      <c r="F234">
        <v>10</v>
      </c>
      <c r="G234">
        <v>35</v>
      </c>
      <c r="H234" t="s">
        <v>58</v>
      </c>
      <c r="J234">
        <v>10</v>
      </c>
      <c r="K234">
        <v>5</v>
      </c>
      <c r="L234" t="s">
        <v>58</v>
      </c>
      <c r="M234" t="s">
        <v>234</v>
      </c>
      <c r="N234" t="str">
        <f>_xlfn.CONCAT(Ponderaciones[[#This Row],[Universidad]],Ponderaciones[[#This Row],[Carrera]])</f>
        <v>UNIVERSIDAD ANDRÉS BELLOCOMPUTER SCIENCE ENGINEERING</v>
      </c>
    </row>
    <row r="235" spans="1:14" x14ac:dyDescent="0.25">
      <c r="A235">
        <v>41027</v>
      </c>
      <c r="B235" t="s">
        <v>122</v>
      </c>
      <c r="C235" t="s">
        <v>57</v>
      </c>
      <c r="D235">
        <v>10</v>
      </c>
      <c r="E235">
        <v>40</v>
      </c>
      <c r="F235">
        <v>10</v>
      </c>
      <c r="G235">
        <v>30</v>
      </c>
      <c r="H235">
        <v>10</v>
      </c>
      <c r="I235" t="s">
        <v>47</v>
      </c>
      <c r="J235">
        <v>10</v>
      </c>
      <c r="K235" t="s">
        <v>58</v>
      </c>
      <c r="L235" t="s">
        <v>58</v>
      </c>
      <c r="M235" t="s">
        <v>234</v>
      </c>
      <c r="N235" t="str">
        <f>_xlfn.CONCAT(Ponderaciones[[#This Row],[Universidad]],Ponderaciones[[#This Row],[Carrera]])</f>
        <v>UNIVERSIDAD ANDRÉS BELLOCONTADOR AUDITOR</v>
      </c>
    </row>
    <row r="236" spans="1:14" x14ac:dyDescent="0.25">
      <c r="A236">
        <v>41075</v>
      </c>
      <c r="B236" t="s">
        <v>122</v>
      </c>
      <c r="C236" t="s">
        <v>119</v>
      </c>
      <c r="D236">
        <v>10</v>
      </c>
      <c r="E236">
        <v>40</v>
      </c>
      <c r="F236">
        <v>10</v>
      </c>
      <c r="G236">
        <v>30</v>
      </c>
      <c r="H236">
        <v>10</v>
      </c>
      <c r="I236" t="s">
        <v>47</v>
      </c>
      <c r="J236">
        <v>10</v>
      </c>
      <c r="K236" t="s">
        <v>58</v>
      </c>
      <c r="L236" t="s">
        <v>58</v>
      </c>
      <c r="M236" t="s">
        <v>234</v>
      </c>
      <c r="N236" t="str">
        <f>_xlfn.CONCAT(Ponderaciones[[#This Row],[Universidad]],Ponderaciones[[#This Row],[Carrera]])</f>
        <v>UNIVERSIDAD ANDRÉS BELLOCONTADOR AUDITOR</v>
      </c>
    </row>
    <row r="237" spans="1:14" x14ac:dyDescent="0.25">
      <c r="A237">
        <v>41021</v>
      </c>
      <c r="B237" t="s">
        <v>240</v>
      </c>
      <c r="C237" t="s">
        <v>57</v>
      </c>
      <c r="D237">
        <v>20</v>
      </c>
      <c r="E237">
        <v>30</v>
      </c>
      <c r="F237">
        <v>30</v>
      </c>
      <c r="G237">
        <v>10</v>
      </c>
      <c r="H237">
        <v>10</v>
      </c>
      <c r="J237" t="s">
        <v>58</v>
      </c>
      <c r="K237" t="s">
        <v>58</v>
      </c>
      <c r="L237" t="s">
        <v>58</v>
      </c>
      <c r="M237" t="s">
        <v>234</v>
      </c>
      <c r="N237" t="str">
        <f>_xlfn.CONCAT(Ponderaciones[[#This Row],[Universidad]],Ponderaciones[[#This Row],[Carrera]])</f>
        <v xml:space="preserve">UNIVERSIDAD ANDRÉS BELLODERECHO  </v>
      </c>
    </row>
    <row r="238" spans="1:14" x14ac:dyDescent="0.25">
      <c r="A238">
        <v>41071</v>
      </c>
      <c r="B238" t="s">
        <v>73</v>
      </c>
      <c r="C238" t="s">
        <v>119</v>
      </c>
      <c r="D238">
        <v>20</v>
      </c>
      <c r="E238">
        <v>30</v>
      </c>
      <c r="F238">
        <v>30</v>
      </c>
      <c r="G238">
        <v>10</v>
      </c>
      <c r="H238">
        <v>10</v>
      </c>
      <c r="J238" t="s">
        <v>58</v>
      </c>
      <c r="K238" t="s">
        <v>58</v>
      </c>
      <c r="L238" t="s">
        <v>58</v>
      </c>
      <c r="M238" t="s">
        <v>234</v>
      </c>
      <c r="N238" t="str">
        <f>_xlfn.CONCAT(Ponderaciones[[#This Row],[Universidad]],Ponderaciones[[#This Row],[Carrera]])</f>
        <v>UNIVERSIDAD ANDRÉS BELLODERECHO</v>
      </c>
    </row>
    <row r="239" spans="1:14" x14ac:dyDescent="0.25">
      <c r="A239">
        <v>41106</v>
      </c>
      <c r="B239" t="s">
        <v>73</v>
      </c>
      <c r="C239" t="s">
        <v>235</v>
      </c>
      <c r="D239">
        <v>20</v>
      </c>
      <c r="E239">
        <v>30</v>
      </c>
      <c r="F239">
        <v>30</v>
      </c>
      <c r="G239">
        <v>10</v>
      </c>
      <c r="H239">
        <v>10</v>
      </c>
      <c r="J239" t="s">
        <v>58</v>
      </c>
      <c r="K239" t="s">
        <v>58</v>
      </c>
      <c r="L239" t="s">
        <v>58</v>
      </c>
      <c r="M239" t="s">
        <v>234</v>
      </c>
      <c r="N239" t="str">
        <f>_xlfn.CONCAT(Ponderaciones[[#This Row],[Universidad]],Ponderaciones[[#This Row],[Carrera]])</f>
        <v>UNIVERSIDAD ANDRÉS BELLODERECHO</v>
      </c>
    </row>
    <row r="240" spans="1:14" x14ac:dyDescent="0.25">
      <c r="A240">
        <v>41203</v>
      </c>
      <c r="B240" t="s">
        <v>241</v>
      </c>
      <c r="C240" t="s">
        <v>57</v>
      </c>
      <c r="D240">
        <v>20</v>
      </c>
      <c r="E240">
        <v>30</v>
      </c>
      <c r="F240">
        <v>30</v>
      </c>
      <c r="G240">
        <v>10</v>
      </c>
      <c r="H240">
        <v>10</v>
      </c>
      <c r="J240" t="s">
        <v>58</v>
      </c>
      <c r="K240" t="s">
        <v>58</v>
      </c>
      <c r="L240" t="s">
        <v>58</v>
      </c>
      <c r="M240" t="s">
        <v>234</v>
      </c>
      <c r="N240" t="str">
        <f>_xlfn.CONCAT(Ponderaciones[[#This Row],[Universidad]],Ponderaciones[[#This Row],[Carrera]])</f>
        <v xml:space="preserve">UNIVERSIDAD ANDRÉS BELLODERECHO </v>
      </c>
    </row>
    <row r="241" spans="1:14" x14ac:dyDescent="0.25">
      <c r="A241">
        <v>41139</v>
      </c>
      <c r="B241" t="s">
        <v>242</v>
      </c>
      <c r="C241" t="s">
        <v>57</v>
      </c>
      <c r="D241">
        <v>20</v>
      </c>
      <c r="E241">
        <v>10</v>
      </c>
      <c r="F241">
        <v>30</v>
      </c>
      <c r="G241">
        <v>20</v>
      </c>
      <c r="H241">
        <v>20</v>
      </c>
      <c r="I241" t="s">
        <v>47</v>
      </c>
      <c r="J241">
        <v>20</v>
      </c>
      <c r="K241" t="s">
        <v>58</v>
      </c>
      <c r="L241" t="s">
        <v>58</v>
      </c>
      <c r="M241" t="s">
        <v>234</v>
      </c>
      <c r="N241" t="str">
        <f>_xlfn.CONCAT(Ponderaciones[[#This Row],[Universidad]],Ponderaciones[[#This Row],[Carrera]])</f>
        <v>UNIVERSIDAD ANDRÉS BELLODISEÑO DE JUEGOS DIGITALES</v>
      </c>
    </row>
    <row r="242" spans="1:14" x14ac:dyDescent="0.25">
      <c r="A242">
        <v>41211</v>
      </c>
      <c r="B242" t="s">
        <v>242</v>
      </c>
      <c r="C242" t="s">
        <v>235</v>
      </c>
      <c r="D242">
        <v>20</v>
      </c>
      <c r="E242">
        <v>10</v>
      </c>
      <c r="F242">
        <v>30</v>
      </c>
      <c r="G242">
        <v>20</v>
      </c>
      <c r="H242">
        <v>20</v>
      </c>
      <c r="I242" t="s">
        <v>47</v>
      </c>
      <c r="J242">
        <v>20</v>
      </c>
      <c r="K242" t="s">
        <v>58</v>
      </c>
      <c r="L242" t="s">
        <v>58</v>
      </c>
      <c r="M242" t="s">
        <v>234</v>
      </c>
      <c r="N242" t="str">
        <f>_xlfn.CONCAT(Ponderaciones[[#This Row],[Universidad]],Ponderaciones[[#This Row],[Carrera]])</f>
        <v>UNIVERSIDAD ANDRÉS BELLODISEÑO DE JUEGOS DIGITALES</v>
      </c>
    </row>
    <row r="243" spans="1:14" x14ac:dyDescent="0.25">
      <c r="A243">
        <v>41138</v>
      </c>
      <c r="B243" t="s">
        <v>243</v>
      </c>
      <c r="C243" t="s">
        <v>57</v>
      </c>
      <c r="D243">
        <v>20</v>
      </c>
      <c r="E243">
        <v>10</v>
      </c>
      <c r="F243">
        <v>30</v>
      </c>
      <c r="G243">
        <v>20</v>
      </c>
      <c r="H243">
        <v>20</v>
      </c>
      <c r="I243" t="s">
        <v>47</v>
      </c>
      <c r="J243">
        <v>20</v>
      </c>
      <c r="K243" t="s">
        <v>58</v>
      </c>
      <c r="L243" t="s">
        <v>58</v>
      </c>
      <c r="M243" t="s">
        <v>234</v>
      </c>
      <c r="N243" t="str">
        <f>_xlfn.CONCAT(Ponderaciones[[#This Row],[Universidad]],Ponderaciones[[#This Row],[Carrera]])</f>
        <v>UNIVERSIDAD ANDRÉS BELLODISEÑO DE VESTUARIO Y TEXTIL</v>
      </c>
    </row>
    <row r="244" spans="1:14" x14ac:dyDescent="0.25">
      <c r="A244">
        <v>41002</v>
      </c>
      <c r="B244" t="s">
        <v>244</v>
      </c>
      <c r="C244" t="s">
        <v>57</v>
      </c>
      <c r="D244">
        <v>20</v>
      </c>
      <c r="E244">
        <v>10</v>
      </c>
      <c r="F244">
        <v>30</v>
      </c>
      <c r="G244">
        <v>20</v>
      </c>
      <c r="H244">
        <v>20</v>
      </c>
      <c r="I244" t="s">
        <v>47</v>
      </c>
      <c r="J244">
        <v>20</v>
      </c>
      <c r="K244" t="s">
        <v>58</v>
      </c>
      <c r="L244" t="s">
        <v>58</v>
      </c>
      <c r="M244" t="s">
        <v>234</v>
      </c>
      <c r="N244" t="str">
        <f>_xlfn.CONCAT(Ponderaciones[[#This Row],[Universidad]],Ponderaciones[[#This Row],[Carrera]])</f>
        <v>UNIVERSIDAD ANDRÉS BELLODISEÑO GRÁFICO</v>
      </c>
    </row>
    <row r="245" spans="1:14" x14ac:dyDescent="0.25">
      <c r="A245">
        <v>41037</v>
      </c>
      <c r="B245" t="s">
        <v>206</v>
      </c>
      <c r="C245" t="s">
        <v>57</v>
      </c>
      <c r="D245">
        <v>20</v>
      </c>
      <c r="E245">
        <v>30</v>
      </c>
      <c r="F245">
        <v>10</v>
      </c>
      <c r="G245">
        <v>30</v>
      </c>
      <c r="H245">
        <v>10</v>
      </c>
      <c r="I245" t="s">
        <v>47</v>
      </c>
      <c r="J245">
        <v>10</v>
      </c>
      <c r="K245" t="s">
        <v>58</v>
      </c>
      <c r="L245" t="s">
        <v>126</v>
      </c>
      <c r="M245" t="s">
        <v>234</v>
      </c>
      <c r="N245" t="str">
        <f>_xlfn.CONCAT(Ponderaciones[[#This Row],[Universidad]],Ponderaciones[[#This Row],[Carrera]])</f>
        <v>UNIVERSIDAD ANDRÉS BELLOEDUCACIÓN PARVULARIA</v>
      </c>
    </row>
    <row r="246" spans="1:14" x14ac:dyDescent="0.25">
      <c r="A246">
        <v>41082</v>
      </c>
      <c r="B246" t="s">
        <v>206</v>
      </c>
      <c r="C246" t="s">
        <v>119</v>
      </c>
      <c r="D246">
        <v>20</v>
      </c>
      <c r="E246">
        <v>30</v>
      </c>
      <c r="F246">
        <v>10</v>
      </c>
      <c r="G246">
        <v>30</v>
      </c>
      <c r="H246">
        <v>10</v>
      </c>
      <c r="I246" t="s">
        <v>47</v>
      </c>
      <c r="J246">
        <v>10</v>
      </c>
      <c r="K246" t="s">
        <v>58</v>
      </c>
      <c r="L246" t="s">
        <v>126</v>
      </c>
      <c r="M246" t="s">
        <v>234</v>
      </c>
      <c r="N246" t="str">
        <f>_xlfn.CONCAT(Ponderaciones[[#This Row],[Universidad]],Ponderaciones[[#This Row],[Carrera]])</f>
        <v>UNIVERSIDAD ANDRÉS BELLOEDUCACIÓN PARVULARIA</v>
      </c>
    </row>
    <row r="247" spans="1:14" x14ac:dyDescent="0.25">
      <c r="A247">
        <v>41078</v>
      </c>
      <c r="B247" t="s">
        <v>75</v>
      </c>
      <c r="C247" t="s">
        <v>119</v>
      </c>
      <c r="D247">
        <v>10</v>
      </c>
      <c r="E247">
        <v>30</v>
      </c>
      <c r="F247">
        <v>20</v>
      </c>
      <c r="G247">
        <v>20</v>
      </c>
      <c r="H247" t="s">
        <v>58</v>
      </c>
      <c r="J247">
        <v>20</v>
      </c>
      <c r="K247" t="s">
        <v>58</v>
      </c>
      <c r="L247" t="s">
        <v>58</v>
      </c>
      <c r="M247" t="s">
        <v>234</v>
      </c>
      <c r="N247" t="str">
        <f>_xlfn.CONCAT(Ponderaciones[[#This Row],[Universidad]],Ponderaciones[[#This Row],[Carrera]])</f>
        <v>UNIVERSIDAD ANDRÉS BELLOENFERMERÍA</v>
      </c>
    </row>
    <row r="248" spans="1:14" x14ac:dyDescent="0.25">
      <c r="A248">
        <v>41111</v>
      </c>
      <c r="B248" t="s">
        <v>75</v>
      </c>
      <c r="C248" t="s">
        <v>235</v>
      </c>
      <c r="D248">
        <v>10</v>
      </c>
      <c r="E248">
        <v>30</v>
      </c>
      <c r="F248">
        <v>20</v>
      </c>
      <c r="G248">
        <v>20</v>
      </c>
      <c r="H248" t="s">
        <v>58</v>
      </c>
      <c r="J248">
        <v>20</v>
      </c>
      <c r="K248" t="s">
        <v>58</v>
      </c>
      <c r="L248" t="s">
        <v>58</v>
      </c>
      <c r="M248" t="s">
        <v>234</v>
      </c>
      <c r="N248" t="str">
        <f>_xlfn.CONCAT(Ponderaciones[[#This Row],[Universidad]],Ponderaciones[[#This Row],[Carrera]])</f>
        <v>UNIVERSIDAD ANDRÉS BELLOENFERMERÍA</v>
      </c>
    </row>
    <row r="249" spans="1:14" x14ac:dyDescent="0.25">
      <c r="A249">
        <v>41216</v>
      </c>
      <c r="B249" t="s">
        <v>75</v>
      </c>
      <c r="C249" t="s">
        <v>57</v>
      </c>
      <c r="D249">
        <v>10</v>
      </c>
      <c r="E249">
        <v>30</v>
      </c>
      <c r="F249">
        <v>20</v>
      </c>
      <c r="G249">
        <v>20</v>
      </c>
      <c r="H249" t="s">
        <v>58</v>
      </c>
      <c r="J249">
        <v>20</v>
      </c>
      <c r="K249" t="s">
        <v>58</v>
      </c>
      <c r="L249" t="s">
        <v>58</v>
      </c>
      <c r="M249" t="s">
        <v>234</v>
      </c>
      <c r="N249" t="str">
        <f>_xlfn.CONCAT(Ponderaciones[[#This Row],[Universidad]],Ponderaciones[[#This Row],[Carrera]])</f>
        <v>UNIVERSIDAD ANDRÉS BELLOENFERMERÍA</v>
      </c>
    </row>
    <row r="250" spans="1:14" x14ac:dyDescent="0.25">
      <c r="A250">
        <v>41032</v>
      </c>
      <c r="B250" t="s">
        <v>75</v>
      </c>
      <c r="C250" t="s">
        <v>57</v>
      </c>
      <c r="D250">
        <v>10</v>
      </c>
      <c r="E250">
        <v>30</v>
      </c>
      <c r="F250">
        <v>20</v>
      </c>
      <c r="G250">
        <v>20</v>
      </c>
      <c r="H250" t="s">
        <v>58</v>
      </c>
      <c r="J250">
        <v>20</v>
      </c>
      <c r="K250" t="s">
        <v>58</v>
      </c>
      <c r="L250" t="s">
        <v>58</v>
      </c>
      <c r="M250" t="s">
        <v>234</v>
      </c>
      <c r="N250" t="str">
        <f>_xlfn.CONCAT(Ponderaciones[[#This Row],[Universidad]],Ponderaciones[[#This Row],[Carrera]])</f>
        <v>UNIVERSIDAD ANDRÉS BELLOENFERMERÍA</v>
      </c>
    </row>
    <row r="251" spans="1:14" x14ac:dyDescent="0.25">
      <c r="A251">
        <v>41199</v>
      </c>
      <c r="B251" t="s">
        <v>245</v>
      </c>
      <c r="C251" t="s">
        <v>57</v>
      </c>
      <c r="D251">
        <v>30</v>
      </c>
      <c r="E251">
        <v>40</v>
      </c>
      <c r="F251">
        <v>10</v>
      </c>
      <c r="G251">
        <v>10</v>
      </c>
      <c r="H251">
        <v>10</v>
      </c>
      <c r="I251" t="s">
        <v>47</v>
      </c>
      <c r="J251">
        <v>10</v>
      </c>
      <c r="K251" t="s">
        <v>58</v>
      </c>
      <c r="L251" t="s">
        <v>58</v>
      </c>
      <c r="M251" t="s">
        <v>234</v>
      </c>
      <c r="N251" t="str">
        <f>_xlfn.CONCAT(Ponderaciones[[#This Row],[Universidad]],Ponderaciones[[#This Row],[Carrera]])</f>
        <v>UNIVERSIDAD ANDRÉS BELLOENTRENADOR DEPORTIVO</v>
      </c>
    </row>
    <row r="252" spans="1:14" x14ac:dyDescent="0.25">
      <c r="A252">
        <v>41200</v>
      </c>
      <c r="B252" t="s">
        <v>245</v>
      </c>
      <c r="C252" t="s">
        <v>119</v>
      </c>
      <c r="D252">
        <v>30</v>
      </c>
      <c r="E252">
        <v>40</v>
      </c>
      <c r="F252">
        <v>10</v>
      </c>
      <c r="G252">
        <v>10</v>
      </c>
      <c r="H252">
        <v>10</v>
      </c>
      <c r="I252" t="s">
        <v>47</v>
      </c>
      <c r="J252">
        <v>10</v>
      </c>
      <c r="K252" t="s">
        <v>58</v>
      </c>
      <c r="L252" t="s">
        <v>58</v>
      </c>
      <c r="M252" t="s">
        <v>234</v>
      </c>
      <c r="N252" t="str">
        <f>_xlfn.CONCAT(Ponderaciones[[#This Row],[Universidad]],Ponderaciones[[#This Row],[Carrera]])</f>
        <v>UNIVERSIDAD ANDRÉS BELLOENTRENADOR DEPORTIVO</v>
      </c>
    </row>
    <row r="253" spans="1:14" x14ac:dyDescent="0.25">
      <c r="A253">
        <v>41201</v>
      </c>
      <c r="B253" t="s">
        <v>245</v>
      </c>
      <c r="C253" t="s">
        <v>235</v>
      </c>
      <c r="D253">
        <v>30</v>
      </c>
      <c r="E253">
        <v>40</v>
      </c>
      <c r="F253">
        <v>10</v>
      </c>
      <c r="G253">
        <v>10</v>
      </c>
      <c r="H253">
        <v>10</v>
      </c>
      <c r="I253" t="s">
        <v>47</v>
      </c>
      <c r="J253">
        <v>10</v>
      </c>
      <c r="K253" t="s">
        <v>58</v>
      </c>
      <c r="L253" t="s">
        <v>58</v>
      </c>
      <c r="M253" t="s">
        <v>234</v>
      </c>
      <c r="N253" t="str">
        <f>_xlfn.CONCAT(Ponderaciones[[#This Row],[Universidad]],Ponderaciones[[#This Row],[Carrera]])</f>
        <v>UNIVERSIDAD ANDRÉS BELLOENTRENADOR DEPORTIVO</v>
      </c>
    </row>
    <row r="254" spans="1:14" x14ac:dyDescent="0.25">
      <c r="A254">
        <v>41008</v>
      </c>
      <c r="B254" t="s">
        <v>79</v>
      </c>
      <c r="C254" t="s">
        <v>57</v>
      </c>
      <c r="D254">
        <v>20</v>
      </c>
      <c r="E254">
        <v>30</v>
      </c>
      <c r="F254">
        <v>10</v>
      </c>
      <c r="G254">
        <v>30</v>
      </c>
      <c r="H254">
        <v>10</v>
      </c>
      <c r="I254" t="s">
        <v>47</v>
      </c>
      <c r="J254">
        <v>10</v>
      </c>
      <c r="K254" t="s">
        <v>58</v>
      </c>
      <c r="L254" t="s">
        <v>58</v>
      </c>
      <c r="M254" t="s">
        <v>234</v>
      </c>
      <c r="N254" t="str">
        <f>_xlfn.CONCAT(Ponderaciones[[#This Row],[Universidad]],Ponderaciones[[#This Row],[Carrera]])</f>
        <v>UNIVERSIDAD ANDRÉS BELLOFONOAUDIOLOGÍA</v>
      </c>
    </row>
    <row r="255" spans="1:14" x14ac:dyDescent="0.25">
      <c r="A255">
        <v>41156</v>
      </c>
      <c r="B255" t="s">
        <v>79</v>
      </c>
      <c r="C255" t="s">
        <v>235</v>
      </c>
      <c r="D255">
        <v>20</v>
      </c>
      <c r="E255">
        <v>30</v>
      </c>
      <c r="F255">
        <v>10</v>
      </c>
      <c r="G255">
        <v>30</v>
      </c>
      <c r="H255">
        <v>10</v>
      </c>
      <c r="I255" t="s">
        <v>47</v>
      </c>
      <c r="J255">
        <v>10</v>
      </c>
      <c r="K255" t="s">
        <v>58</v>
      </c>
      <c r="L255" t="s">
        <v>58</v>
      </c>
      <c r="M255" t="s">
        <v>234</v>
      </c>
      <c r="N255" t="str">
        <f>_xlfn.CONCAT(Ponderaciones[[#This Row],[Universidad]],Ponderaciones[[#This Row],[Carrera]])</f>
        <v>UNIVERSIDAD ANDRÉS BELLOFONOAUDIOLOGÍA</v>
      </c>
    </row>
    <row r="256" spans="1:14" x14ac:dyDescent="0.25">
      <c r="A256">
        <v>41163</v>
      </c>
      <c r="B256" t="s">
        <v>79</v>
      </c>
      <c r="C256" t="s">
        <v>119</v>
      </c>
      <c r="D256">
        <v>20</v>
      </c>
      <c r="E256">
        <v>30</v>
      </c>
      <c r="F256">
        <v>10</v>
      </c>
      <c r="G256">
        <v>30</v>
      </c>
      <c r="H256">
        <v>10</v>
      </c>
      <c r="I256" t="s">
        <v>47</v>
      </c>
      <c r="J256">
        <v>10</v>
      </c>
      <c r="K256" t="s">
        <v>58</v>
      </c>
      <c r="L256" t="s">
        <v>58</v>
      </c>
      <c r="M256" t="s">
        <v>234</v>
      </c>
      <c r="N256" t="str">
        <f>_xlfn.CONCAT(Ponderaciones[[#This Row],[Universidad]],Ponderaciones[[#This Row],[Carrera]])</f>
        <v>UNIVERSIDAD ANDRÉS BELLOFONOAUDIOLOGÍA</v>
      </c>
    </row>
    <row r="257" spans="1:14" x14ac:dyDescent="0.25">
      <c r="A257">
        <v>41043</v>
      </c>
      <c r="B257" t="s">
        <v>246</v>
      </c>
      <c r="C257" t="s">
        <v>57</v>
      </c>
      <c r="D257">
        <v>20</v>
      </c>
      <c r="E257">
        <v>30</v>
      </c>
      <c r="F257">
        <v>10</v>
      </c>
      <c r="G257">
        <v>30</v>
      </c>
      <c r="H257" t="s">
        <v>58</v>
      </c>
      <c r="J257">
        <v>10</v>
      </c>
      <c r="K257" t="s">
        <v>58</v>
      </c>
      <c r="L257" t="s">
        <v>58</v>
      </c>
      <c r="M257" t="s">
        <v>234</v>
      </c>
      <c r="N257" t="str">
        <f>_xlfn.CONCAT(Ponderaciones[[#This Row],[Universidad]],Ponderaciones[[#This Row],[Carrera]])</f>
        <v>UNIVERSIDAD ANDRÉS BELLOGEOLOGÍA</v>
      </c>
    </row>
    <row r="258" spans="1:14" x14ac:dyDescent="0.25">
      <c r="A258">
        <v>41088</v>
      </c>
      <c r="B258" t="s">
        <v>246</v>
      </c>
      <c r="C258" t="s">
        <v>119</v>
      </c>
      <c r="D258">
        <v>20</v>
      </c>
      <c r="E258">
        <v>30</v>
      </c>
      <c r="F258">
        <v>10</v>
      </c>
      <c r="G258">
        <v>30</v>
      </c>
      <c r="H258" t="s">
        <v>58</v>
      </c>
      <c r="J258">
        <v>10</v>
      </c>
      <c r="K258" t="s">
        <v>58</v>
      </c>
      <c r="L258" t="s">
        <v>58</v>
      </c>
      <c r="M258" t="s">
        <v>234</v>
      </c>
      <c r="N258" t="str">
        <f>_xlfn.CONCAT(Ponderaciones[[#This Row],[Universidad]],Ponderaciones[[#This Row],[Carrera]])</f>
        <v>UNIVERSIDAD ANDRÉS BELLOGEOLOGÍA</v>
      </c>
    </row>
    <row r="259" spans="1:14" x14ac:dyDescent="0.25">
      <c r="A259">
        <v>41118</v>
      </c>
      <c r="B259" t="s">
        <v>246</v>
      </c>
      <c r="C259" t="s">
        <v>235</v>
      </c>
      <c r="D259">
        <v>20</v>
      </c>
      <c r="E259">
        <v>30</v>
      </c>
      <c r="F259">
        <v>10</v>
      </c>
      <c r="G259">
        <v>30</v>
      </c>
      <c r="H259" t="s">
        <v>58</v>
      </c>
      <c r="J259">
        <v>10</v>
      </c>
      <c r="K259" t="s">
        <v>58</v>
      </c>
      <c r="L259" t="s">
        <v>58</v>
      </c>
      <c r="M259" t="s">
        <v>234</v>
      </c>
      <c r="N259" t="str">
        <f>_xlfn.CONCAT(Ponderaciones[[#This Row],[Universidad]],Ponderaciones[[#This Row],[Carrera]])</f>
        <v>UNIVERSIDAD ANDRÉS BELLOGEOLOGÍA</v>
      </c>
    </row>
    <row r="260" spans="1:14" x14ac:dyDescent="0.25">
      <c r="A260">
        <v>41024</v>
      </c>
      <c r="B260" t="s">
        <v>247</v>
      </c>
      <c r="C260" t="s">
        <v>57</v>
      </c>
      <c r="D260">
        <v>20</v>
      </c>
      <c r="E260">
        <v>25</v>
      </c>
      <c r="F260">
        <v>10</v>
      </c>
      <c r="G260">
        <v>30</v>
      </c>
      <c r="H260">
        <v>10</v>
      </c>
      <c r="I260" t="s">
        <v>47</v>
      </c>
      <c r="J260">
        <v>10</v>
      </c>
      <c r="K260">
        <v>5</v>
      </c>
      <c r="L260" t="s">
        <v>58</v>
      </c>
      <c r="M260" t="s">
        <v>234</v>
      </c>
      <c r="N260" t="str">
        <f>_xlfn.CONCAT(Ponderaciones[[#This Row],[Universidad]],Ponderaciones[[#This Row],[Carrera]])</f>
        <v>UNIVERSIDAD ANDRÉS BELLOINGENIERÍA AMBIENTAL</v>
      </c>
    </row>
    <row r="261" spans="1:14" x14ac:dyDescent="0.25">
      <c r="A261">
        <v>41044</v>
      </c>
      <c r="B261" t="s">
        <v>129</v>
      </c>
      <c r="C261" t="s">
        <v>57</v>
      </c>
      <c r="D261">
        <v>30</v>
      </c>
      <c r="E261">
        <v>15</v>
      </c>
      <c r="F261">
        <v>10</v>
      </c>
      <c r="G261">
        <v>30</v>
      </c>
      <c r="H261" t="s">
        <v>58</v>
      </c>
      <c r="J261">
        <v>10</v>
      </c>
      <c r="K261">
        <v>5</v>
      </c>
      <c r="L261" t="s">
        <v>58</v>
      </c>
      <c r="M261" t="s">
        <v>234</v>
      </c>
      <c r="N261" t="str">
        <f>_xlfn.CONCAT(Ponderaciones[[#This Row],[Universidad]],Ponderaciones[[#This Row],[Carrera]])</f>
        <v>UNIVERSIDAD ANDRÉS BELLOINGENIERÍA CIVIL</v>
      </c>
    </row>
    <row r="262" spans="1:14" x14ac:dyDescent="0.25">
      <c r="A262">
        <v>41204</v>
      </c>
      <c r="B262" t="s">
        <v>132</v>
      </c>
      <c r="C262" t="s">
        <v>57</v>
      </c>
      <c r="D262">
        <v>20</v>
      </c>
      <c r="E262">
        <v>25</v>
      </c>
      <c r="F262">
        <v>10</v>
      </c>
      <c r="G262">
        <v>30</v>
      </c>
      <c r="H262" t="s">
        <v>58</v>
      </c>
      <c r="J262">
        <v>10</v>
      </c>
      <c r="K262">
        <v>5</v>
      </c>
      <c r="L262" t="s">
        <v>58</v>
      </c>
      <c r="M262" t="s">
        <v>234</v>
      </c>
      <c r="N262" t="str">
        <f>_xlfn.CONCAT(Ponderaciones[[#This Row],[Universidad]],Ponderaciones[[#This Row],[Carrera]])</f>
        <v>UNIVERSIDAD ANDRÉS BELLOINGENIERÍA CIVIL ELÉCTRICA</v>
      </c>
    </row>
    <row r="263" spans="1:14" x14ac:dyDescent="0.25">
      <c r="A263">
        <v>41134</v>
      </c>
      <c r="B263" t="s">
        <v>248</v>
      </c>
      <c r="C263" t="s">
        <v>119</v>
      </c>
      <c r="D263">
        <v>10</v>
      </c>
      <c r="E263">
        <v>35</v>
      </c>
      <c r="F263">
        <v>10</v>
      </c>
      <c r="G263">
        <v>30</v>
      </c>
      <c r="H263" t="s">
        <v>58</v>
      </c>
      <c r="J263">
        <v>10</v>
      </c>
      <c r="K263">
        <v>5</v>
      </c>
      <c r="L263" t="s">
        <v>58</v>
      </c>
      <c r="M263" t="s">
        <v>234</v>
      </c>
      <c r="N263" t="str">
        <f>_xlfn.CONCAT(Ponderaciones[[#This Row],[Universidad]],Ponderaciones[[#This Row],[Carrera]])</f>
        <v>UNIVERSIDAD ANDRÉS BELLOINGENIERÍA CIVIL EN MINAS</v>
      </c>
    </row>
    <row r="264" spans="1:14" x14ac:dyDescent="0.25">
      <c r="A264">
        <v>41153</v>
      </c>
      <c r="B264" t="s">
        <v>248</v>
      </c>
      <c r="C264" t="s">
        <v>235</v>
      </c>
      <c r="D264">
        <v>10</v>
      </c>
      <c r="E264">
        <v>35</v>
      </c>
      <c r="F264">
        <v>10</v>
      </c>
      <c r="G264">
        <v>30</v>
      </c>
      <c r="H264" t="s">
        <v>58</v>
      </c>
      <c r="J264">
        <v>10</v>
      </c>
      <c r="K264">
        <v>5</v>
      </c>
      <c r="L264" t="s">
        <v>58</v>
      </c>
      <c r="M264" t="s">
        <v>234</v>
      </c>
      <c r="N264" t="str">
        <f>_xlfn.CONCAT(Ponderaciones[[#This Row],[Universidad]],Ponderaciones[[#This Row],[Carrera]])</f>
        <v>UNIVERSIDAD ANDRÉS BELLOINGENIERÍA CIVIL EN MINAS</v>
      </c>
    </row>
    <row r="265" spans="1:14" x14ac:dyDescent="0.25">
      <c r="A265">
        <v>41130</v>
      </c>
      <c r="B265" t="s">
        <v>248</v>
      </c>
      <c r="C265" t="s">
        <v>57</v>
      </c>
      <c r="D265">
        <v>10</v>
      </c>
      <c r="E265">
        <v>35</v>
      </c>
      <c r="F265">
        <v>10</v>
      </c>
      <c r="G265">
        <v>30</v>
      </c>
      <c r="H265" t="s">
        <v>58</v>
      </c>
      <c r="J265">
        <v>10</v>
      </c>
      <c r="K265">
        <v>5</v>
      </c>
      <c r="L265" t="s">
        <v>58</v>
      </c>
      <c r="M265" t="s">
        <v>234</v>
      </c>
      <c r="N265" t="str">
        <f>_xlfn.CONCAT(Ponderaciones[[#This Row],[Universidad]],Ponderaciones[[#This Row],[Carrera]])</f>
        <v>UNIVERSIDAD ANDRÉS BELLOINGENIERÍA CIVIL EN MINAS</v>
      </c>
    </row>
    <row r="266" spans="1:14" x14ac:dyDescent="0.25">
      <c r="A266">
        <v>41089</v>
      </c>
      <c r="B266" t="s">
        <v>201</v>
      </c>
      <c r="C266" t="s">
        <v>119</v>
      </c>
      <c r="D266">
        <v>20</v>
      </c>
      <c r="E266">
        <v>25</v>
      </c>
      <c r="F266">
        <v>10</v>
      </c>
      <c r="G266">
        <v>30</v>
      </c>
      <c r="H266" t="s">
        <v>58</v>
      </c>
      <c r="J266">
        <v>10</v>
      </c>
      <c r="K266">
        <v>5</v>
      </c>
      <c r="L266" t="s">
        <v>58</v>
      </c>
      <c r="M266" t="s">
        <v>234</v>
      </c>
      <c r="N266" t="str">
        <f>_xlfn.CONCAT(Ponderaciones[[#This Row],[Universidad]],Ponderaciones[[#This Row],[Carrera]])</f>
        <v>UNIVERSIDAD ANDRÉS BELLOINGENIERÍA CIVIL INDUSTRIAL</v>
      </c>
    </row>
    <row r="267" spans="1:14" x14ac:dyDescent="0.25">
      <c r="A267">
        <v>41121</v>
      </c>
      <c r="B267" t="s">
        <v>201</v>
      </c>
      <c r="C267" t="s">
        <v>235</v>
      </c>
      <c r="D267">
        <v>20</v>
      </c>
      <c r="E267">
        <v>25</v>
      </c>
      <c r="F267">
        <v>10</v>
      </c>
      <c r="G267">
        <v>30</v>
      </c>
      <c r="H267" t="s">
        <v>58</v>
      </c>
      <c r="J267">
        <v>10</v>
      </c>
      <c r="K267">
        <v>5</v>
      </c>
      <c r="L267" t="s">
        <v>58</v>
      </c>
      <c r="M267" t="s">
        <v>234</v>
      </c>
      <c r="N267" t="str">
        <f>_xlfn.CONCAT(Ponderaciones[[#This Row],[Universidad]],Ponderaciones[[#This Row],[Carrera]])</f>
        <v>UNIVERSIDAD ANDRÉS BELLOINGENIERÍA CIVIL INDUSTRIAL</v>
      </c>
    </row>
    <row r="268" spans="1:14" x14ac:dyDescent="0.25">
      <c r="A268">
        <v>41046</v>
      </c>
      <c r="B268" t="s">
        <v>138</v>
      </c>
      <c r="C268" t="s">
        <v>57</v>
      </c>
      <c r="D268">
        <v>20</v>
      </c>
      <c r="E268">
        <v>25</v>
      </c>
      <c r="F268">
        <v>10</v>
      </c>
      <c r="G268">
        <v>30</v>
      </c>
      <c r="H268" t="s">
        <v>58</v>
      </c>
      <c r="J268">
        <v>10</v>
      </c>
      <c r="K268">
        <v>5</v>
      </c>
      <c r="L268" t="s">
        <v>58</v>
      </c>
      <c r="M268" t="s">
        <v>234</v>
      </c>
      <c r="N268" t="str">
        <f>_xlfn.CONCAT(Ponderaciones[[#This Row],[Universidad]],Ponderaciones[[#This Row],[Carrera]])</f>
        <v xml:space="preserve">UNIVERSIDAD ANDRÉS BELLOINGENIERÍA CIVIL INDUSTRIAL </v>
      </c>
    </row>
    <row r="269" spans="1:14" x14ac:dyDescent="0.25">
      <c r="A269">
        <v>41206</v>
      </c>
      <c r="B269" t="s">
        <v>138</v>
      </c>
      <c r="C269" t="s">
        <v>57</v>
      </c>
      <c r="D269">
        <v>20</v>
      </c>
      <c r="E269">
        <v>25</v>
      </c>
      <c r="F269">
        <v>10</v>
      </c>
      <c r="G269">
        <v>30</v>
      </c>
      <c r="H269" t="s">
        <v>58</v>
      </c>
      <c r="J269">
        <v>10</v>
      </c>
      <c r="K269">
        <v>5</v>
      </c>
      <c r="L269" t="s">
        <v>58</v>
      </c>
      <c r="M269" t="s">
        <v>234</v>
      </c>
      <c r="N269" t="str">
        <f>_xlfn.CONCAT(Ponderaciones[[#This Row],[Universidad]],Ponderaciones[[#This Row],[Carrera]])</f>
        <v xml:space="preserve">UNIVERSIDAD ANDRÉS BELLOINGENIERÍA CIVIL INDUSTRIAL </v>
      </c>
    </row>
    <row r="270" spans="1:14" x14ac:dyDescent="0.25">
      <c r="A270">
        <v>41208</v>
      </c>
      <c r="B270" t="s">
        <v>139</v>
      </c>
      <c r="C270" t="s">
        <v>235</v>
      </c>
      <c r="D270">
        <v>30</v>
      </c>
      <c r="E270">
        <v>10</v>
      </c>
      <c r="F270">
        <v>10</v>
      </c>
      <c r="G270">
        <v>35</v>
      </c>
      <c r="H270" t="s">
        <v>58</v>
      </c>
      <c r="J270">
        <v>10</v>
      </c>
      <c r="K270">
        <v>5</v>
      </c>
      <c r="L270" t="s">
        <v>58</v>
      </c>
      <c r="M270" t="s">
        <v>234</v>
      </c>
      <c r="N270" t="str">
        <f>_xlfn.CONCAT(Ponderaciones[[#This Row],[Universidad]],Ponderaciones[[#This Row],[Carrera]])</f>
        <v>UNIVERSIDAD ANDRÉS BELLOINGENIERÍA CIVIL INFORMÁTICA</v>
      </c>
    </row>
    <row r="271" spans="1:14" x14ac:dyDescent="0.25">
      <c r="A271">
        <v>41162</v>
      </c>
      <c r="B271" t="s">
        <v>249</v>
      </c>
      <c r="C271" t="s">
        <v>119</v>
      </c>
      <c r="D271">
        <v>30</v>
      </c>
      <c r="E271">
        <v>10</v>
      </c>
      <c r="F271">
        <v>10</v>
      </c>
      <c r="G271">
        <v>35</v>
      </c>
      <c r="H271" t="s">
        <v>58</v>
      </c>
      <c r="J271">
        <v>10</v>
      </c>
      <c r="K271">
        <v>5</v>
      </c>
      <c r="L271" t="s">
        <v>58</v>
      </c>
      <c r="M271" t="s">
        <v>234</v>
      </c>
      <c r="N271" t="str">
        <f>_xlfn.CONCAT(Ponderaciones[[#This Row],[Universidad]],Ponderaciones[[#This Row],[Carrera]])</f>
        <v xml:space="preserve">UNIVERSIDAD ANDRÉS BELLOINGENIERÍA CIVIL INFORMÁTICA </v>
      </c>
    </row>
    <row r="272" spans="1:14" x14ac:dyDescent="0.25">
      <c r="A272">
        <v>41045</v>
      </c>
      <c r="B272" t="s">
        <v>249</v>
      </c>
      <c r="C272" t="s">
        <v>57</v>
      </c>
      <c r="D272">
        <v>30</v>
      </c>
      <c r="E272">
        <v>10</v>
      </c>
      <c r="F272">
        <v>10</v>
      </c>
      <c r="G272">
        <v>35</v>
      </c>
      <c r="H272" t="s">
        <v>58</v>
      </c>
      <c r="J272">
        <v>10</v>
      </c>
      <c r="K272">
        <v>5</v>
      </c>
      <c r="L272" t="s">
        <v>58</v>
      </c>
      <c r="M272" t="s">
        <v>234</v>
      </c>
      <c r="N272" t="str">
        <f>_xlfn.CONCAT(Ponderaciones[[#This Row],[Universidad]],Ponderaciones[[#This Row],[Carrera]])</f>
        <v xml:space="preserve">UNIVERSIDAD ANDRÉS BELLOINGENIERÍA CIVIL INFORMÁTICA </v>
      </c>
    </row>
    <row r="273" spans="1:14" x14ac:dyDescent="0.25">
      <c r="A273">
        <v>41207</v>
      </c>
      <c r="B273" t="s">
        <v>249</v>
      </c>
      <c r="C273" t="s">
        <v>57</v>
      </c>
      <c r="D273">
        <v>30</v>
      </c>
      <c r="E273">
        <v>10</v>
      </c>
      <c r="F273">
        <v>10</v>
      </c>
      <c r="G273">
        <v>35</v>
      </c>
      <c r="H273" t="s">
        <v>58</v>
      </c>
      <c r="J273">
        <v>10</v>
      </c>
      <c r="K273">
        <v>5</v>
      </c>
      <c r="L273" t="s">
        <v>58</v>
      </c>
      <c r="M273" t="s">
        <v>234</v>
      </c>
      <c r="N273" t="str">
        <f>_xlfn.CONCAT(Ponderaciones[[#This Row],[Universidad]],Ponderaciones[[#This Row],[Carrera]])</f>
        <v xml:space="preserve">UNIVERSIDAD ANDRÉS BELLOINGENIERÍA CIVIL INFORMÁTICA </v>
      </c>
    </row>
    <row r="274" spans="1:14" x14ac:dyDescent="0.25">
      <c r="A274">
        <v>41129</v>
      </c>
      <c r="B274" t="s">
        <v>250</v>
      </c>
      <c r="C274" t="s">
        <v>57</v>
      </c>
      <c r="D274">
        <v>10</v>
      </c>
      <c r="E274">
        <v>40</v>
      </c>
      <c r="F274">
        <v>10</v>
      </c>
      <c r="G274">
        <v>30</v>
      </c>
      <c r="H274">
        <v>10</v>
      </c>
      <c r="I274" t="s">
        <v>47</v>
      </c>
      <c r="J274">
        <v>10</v>
      </c>
      <c r="K274" t="s">
        <v>58</v>
      </c>
      <c r="L274" t="s">
        <v>58</v>
      </c>
      <c r="M274" t="s">
        <v>234</v>
      </c>
      <c r="N274" t="str">
        <f>_xlfn.CONCAT(Ponderaciones[[#This Row],[Universidad]],Ponderaciones[[#This Row],[Carrera]])</f>
        <v xml:space="preserve">UNIVERSIDAD ANDRÉS BELLOINGENIERÍA COMERCIAL  </v>
      </c>
    </row>
    <row r="275" spans="1:14" x14ac:dyDescent="0.25">
      <c r="A275">
        <v>41076</v>
      </c>
      <c r="B275" t="s">
        <v>83</v>
      </c>
      <c r="C275" t="s">
        <v>119</v>
      </c>
      <c r="D275">
        <v>10</v>
      </c>
      <c r="E275">
        <v>40</v>
      </c>
      <c r="F275">
        <v>10</v>
      </c>
      <c r="G275">
        <v>30</v>
      </c>
      <c r="H275">
        <v>10</v>
      </c>
      <c r="I275" t="s">
        <v>47</v>
      </c>
      <c r="J275">
        <v>10</v>
      </c>
      <c r="K275" t="s">
        <v>58</v>
      </c>
      <c r="L275" t="s">
        <v>58</v>
      </c>
      <c r="M275" t="s">
        <v>234</v>
      </c>
      <c r="N275" t="str">
        <f>_xlfn.CONCAT(Ponderaciones[[#This Row],[Universidad]],Ponderaciones[[#This Row],[Carrera]])</f>
        <v>UNIVERSIDAD ANDRÉS BELLOINGENIERÍA COMERCIAL</v>
      </c>
    </row>
    <row r="276" spans="1:14" x14ac:dyDescent="0.25">
      <c r="A276">
        <v>41109</v>
      </c>
      <c r="B276" t="s">
        <v>83</v>
      </c>
      <c r="C276" t="s">
        <v>235</v>
      </c>
      <c r="D276">
        <v>10</v>
      </c>
      <c r="E276">
        <v>40</v>
      </c>
      <c r="F276">
        <v>10</v>
      </c>
      <c r="G276">
        <v>30</v>
      </c>
      <c r="H276">
        <v>10</v>
      </c>
      <c r="I276" t="s">
        <v>47</v>
      </c>
      <c r="J276">
        <v>10</v>
      </c>
      <c r="K276" t="s">
        <v>58</v>
      </c>
      <c r="L276" t="s">
        <v>58</v>
      </c>
      <c r="M276" t="s">
        <v>234</v>
      </c>
      <c r="N276" t="str">
        <f>_xlfn.CONCAT(Ponderaciones[[#This Row],[Universidad]],Ponderaciones[[#This Row],[Carrera]])</f>
        <v>UNIVERSIDAD ANDRÉS BELLOINGENIERÍA COMERCIAL</v>
      </c>
    </row>
    <row r="277" spans="1:14" x14ac:dyDescent="0.25">
      <c r="A277">
        <v>41028</v>
      </c>
      <c r="B277" t="s">
        <v>251</v>
      </c>
      <c r="C277" t="s">
        <v>57</v>
      </c>
      <c r="D277">
        <v>10</v>
      </c>
      <c r="E277">
        <v>40</v>
      </c>
      <c r="F277">
        <v>10</v>
      </c>
      <c r="G277">
        <v>30</v>
      </c>
      <c r="H277">
        <v>10</v>
      </c>
      <c r="I277" t="s">
        <v>47</v>
      </c>
      <c r="J277">
        <v>10</v>
      </c>
      <c r="K277" t="s">
        <v>58</v>
      </c>
      <c r="L277" t="s">
        <v>58</v>
      </c>
      <c r="M277" t="s">
        <v>234</v>
      </c>
      <c r="N277" t="str">
        <f>_xlfn.CONCAT(Ponderaciones[[#This Row],[Universidad]],Ponderaciones[[#This Row],[Carrera]])</f>
        <v xml:space="preserve">UNIVERSIDAD ANDRÉS BELLOINGENIERÍA COMERCIAL </v>
      </c>
    </row>
    <row r="278" spans="1:14" x14ac:dyDescent="0.25">
      <c r="A278">
        <v>41029</v>
      </c>
      <c r="B278" t="s">
        <v>252</v>
      </c>
      <c r="C278" t="s">
        <v>57</v>
      </c>
      <c r="D278">
        <v>10</v>
      </c>
      <c r="E278">
        <v>40</v>
      </c>
      <c r="F278">
        <v>10</v>
      </c>
      <c r="G278">
        <v>30</v>
      </c>
      <c r="H278">
        <v>10</v>
      </c>
      <c r="I278" t="s">
        <v>47</v>
      </c>
      <c r="J278">
        <v>10</v>
      </c>
      <c r="K278" t="s">
        <v>58</v>
      </c>
      <c r="L278" t="s">
        <v>58</v>
      </c>
      <c r="M278" t="s">
        <v>234</v>
      </c>
      <c r="N278" t="str">
        <f>_xlfn.CONCAT(Ponderaciones[[#This Row],[Universidad]],Ponderaciones[[#This Row],[Carrera]])</f>
        <v>UNIVERSIDAD ANDRÉS BELLOINGENIERÍA EN ADMINISTRACIÓN DE EMPRESAS</v>
      </c>
    </row>
    <row r="279" spans="1:14" x14ac:dyDescent="0.25">
      <c r="A279">
        <v>41077</v>
      </c>
      <c r="B279" t="s">
        <v>253</v>
      </c>
      <c r="C279" t="s">
        <v>119</v>
      </c>
      <c r="D279">
        <v>10</v>
      </c>
      <c r="E279">
        <v>40</v>
      </c>
      <c r="F279">
        <v>10</v>
      </c>
      <c r="G279">
        <v>30</v>
      </c>
      <c r="H279">
        <v>10</v>
      </c>
      <c r="I279" t="s">
        <v>47</v>
      </c>
      <c r="J279">
        <v>10</v>
      </c>
      <c r="K279" t="s">
        <v>58</v>
      </c>
      <c r="L279" t="s">
        <v>58</v>
      </c>
      <c r="M279" t="s">
        <v>234</v>
      </c>
      <c r="N279" t="str">
        <f>_xlfn.CONCAT(Ponderaciones[[#This Row],[Universidad]],Ponderaciones[[#This Row],[Carrera]])</f>
        <v xml:space="preserve">UNIVERSIDAD ANDRÉS BELLOINGENIERÍA EN ADMINISTRACIÓN DE EMPRESAS </v>
      </c>
    </row>
    <row r="280" spans="1:14" x14ac:dyDescent="0.25">
      <c r="A280">
        <v>41030</v>
      </c>
      <c r="B280" t="s">
        <v>254</v>
      </c>
      <c r="C280" t="s">
        <v>57</v>
      </c>
      <c r="D280">
        <v>10</v>
      </c>
      <c r="E280">
        <v>40</v>
      </c>
      <c r="F280">
        <v>10</v>
      </c>
      <c r="G280">
        <v>30</v>
      </c>
      <c r="H280">
        <v>10</v>
      </c>
      <c r="I280" t="s">
        <v>47</v>
      </c>
      <c r="J280">
        <v>10</v>
      </c>
      <c r="K280" t="s">
        <v>58</v>
      </c>
      <c r="L280" t="s">
        <v>58</v>
      </c>
      <c r="M280" t="s">
        <v>234</v>
      </c>
      <c r="N280" t="str">
        <f>_xlfn.CONCAT(Ponderaciones[[#This Row],[Universidad]],Ponderaciones[[#This Row],[Carrera]])</f>
        <v>UNIVERSIDAD ANDRÉS BELLOINGENIERÍA EN ADMINISTRACIÓN HOTELERA INTERNACIONAL</v>
      </c>
    </row>
    <row r="281" spans="1:14" x14ac:dyDescent="0.25">
      <c r="A281">
        <v>41047</v>
      </c>
      <c r="B281" t="s">
        <v>255</v>
      </c>
      <c r="C281" t="s">
        <v>57</v>
      </c>
      <c r="D281">
        <v>30</v>
      </c>
      <c r="E281">
        <v>10</v>
      </c>
      <c r="F281">
        <v>10</v>
      </c>
      <c r="G281">
        <v>35</v>
      </c>
      <c r="H281">
        <v>10</v>
      </c>
      <c r="I281" t="s">
        <v>47</v>
      </c>
      <c r="J281">
        <v>10</v>
      </c>
      <c r="K281">
        <v>5</v>
      </c>
      <c r="L281" t="s">
        <v>58</v>
      </c>
      <c r="M281" t="s">
        <v>234</v>
      </c>
      <c r="N281" t="str">
        <f>_xlfn.CONCAT(Ponderaciones[[#This Row],[Universidad]],Ponderaciones[[#This Row],[Carrera]])</f>
        <v>UNIVERSIDAD ANDRÉS BELLOINGENIERÍA EN AUTOMATIZACIÓN Y ROBÓTICA</v>
      </c>
    </row>
    <row r="282" spans="1:14" x14ac:dyDescent="0.25">
      <c r="A282">
        <v>41218</v>
      </c>
      <c r="B282" t="s">
        <v>255</v>
      </c>
      <c r="C282" t="s">
        <v>235</v>
      </c>
      <c r="D282">
        <v>30</v>
      </c>
      <c r="E282">
        <v>10</v>
      </c>
      <c r="F282">
        <v>10</v>
      </c>
      <c r="G282">
        <v>35</v>
      </c>
      <c r="H282">
        <v>10</v>
      </c>
      <c r="I282" t="s">
        <v>47</v>
      </c>
      <c r="J282">
        <v>10</v>
      </c>
      <c r="K282">
        <v>5</v>
      </c>
      <c r="L282" t="s">
        <v>58</v>
      </c>
      <c r="M282" t="s">
        <v>234</v>
      </c>
      <c r="N282" t="str">
        <f>_xlfn.CONCAT(Ponderaciones[[#This Row],[Universidad]],Ponderaciones[[#This Row],[Carrera]])</f>
        <v>UNIVERSIDAD ANDRÉS BELLOINGENIERÍA EN AUTOMATIZACIÓN Y ROBÓTICA</v>
      </c>
    </row>
    <row r="283" spans="1:14" x14ac:dyDescent="0.25">
      <c r="A283">
        <v>41006</v>
      </c>
      <c r="B283" t="s">
        <v>256</v>
      </c>
      <c r="C283" t="s">
        <v>57</v>
      </c>
      <c r="D283">
        <v>20</v>
      </c>
      <c r="E283">
        <v>25</v>
      </c>
      <c r="F283">
        <v>10</v>
      </c>
      <c r="G283">
        <v>20</v>
      </c>
      <c r="H283" t="s">
        <v>58</v>
      </c>
      <c r="J283">
        <v>20</v>
      </c>
      <c r="K283">
        <v>5</v>
      </c>
      <c r="L283" t="s">
        <v>58</v>
      </c>
      <c r="M283" t="s">
        <v>234</v>
      </c>
      <c r="N283" t="str">
        <f>_xlfn.CONCAT(Ponderaciones[[#This Row],[Universidad]],Ponderaciones[[#This Row],[Carrera]])</f>
        <v>UNIVERSIDAD ANDRÉS BELLOINGENIERÍA EN BIOTECNOLOGÍA</v>
      </c>
    </row>
    <row r="284" spans="1:14" x14ac:dyDescent="0.25">
      <c r="A284">
        <v>41064</v>
      </c>
      <c r="B284" t="s">
        <v>256</v>
      </c>
      <c r="C284" t="s">
        <v>119</v>
      </c>
      <c r="D284">
        <v>20</v>
      </c>
      <c r="E284">
        <v>25</v>
      </c>
      <c r="F284">
        <v>10</v>
      </c>
      <c r="G284">
        <v>20</v>
      </c>
      <c r="H284" t="s">
        <v>58</v>
      </c>
      <c r="J284">
        <v>20</v>
      </c>
      <c r="K284">
        <v>5</v>
      </c>
      <c r="L284" t="s">
        <v>58</v>
      </c>
      <c r="M284" t="s">
        <v>234</v>
      </c>
      <c r="N284" t="str">
        <f>_xlfn.CONCAT(Ponderaciones[[#This Row],[Universidad]],Ponderaciones[[#This Row],[Carrera]])</f>
        <v>UNIVERSIDAD ANDRÉS BELLOINGENIERÍA EN BIOTECNOLOGÍA</v>
      </c>
    </row>
    <row r="285" spans="1:14" x14ac:dyDescent="0.25">
      <c r="A285">
        <v>41048</v>
      </c>
      <c r="B285" t="s">
        <v>257</v>
      </c>
      <c r="C285" t="s">
        <v>57</v>
      </c>
      <c r="D285">
        <v>30</v>
      </c>
      <c r="E285">
        <v>15</v>
      </c>
      <c r="F285">
        <v>10</v>
      </c>
      <c r="G285">
        <v>30</v>
      </c>
      <c r="H285">
        <v>10</v>
      </c>
      <c r="I285" t="s">
        <v>47</v>
      </c>
      <c r="J285">
        <v>10</v>
      </c>
      <c r="K285">
        <v>5</v>
      </c>
      <c r="L285" t="s">
        <v>58</v>
      </c>
      <c r="M285" t="s">
        <v>234</v>
      </c>
      <c r="N285" t="str">
        <f>_xlfn.CONCAT(Ponderaciones[[#This Row],[Universidad]],Ponderaciones[[#This Row],[Carrera]])</f>
        <v>UNIVERSIDAD ANDRÉS BELLOINGENIERÍA EN COMPUTACIÓN E INFORMÁTICA</v>
      </c>
    </row>
    <row r="286" spans="1:14" x14ac:dyDescent="0.25">
      <c r="A286">
        <v>41090</v>
      </c>
      <c r="B286" t="s">
        <v>257</v>
      </c>
      <c r="C286" t="s">
        <v>119</v>
      </c>
      <c r="D286">
        <v>30</v>
      </c>
      <c r="E286">
        <v>15</v>
      </c>
      <c r="F286">
        <v>10</v>
      </c>
      <c r="G286">
        <v>30</v>
      </c>
      <c r="H286">
        <v>10</v>
      </c>
      <c r="I286" t="s">
        <v>47</v>
      </c>
      <c r="J286">
        <v>10</v>
      </c>
      <c r="K286">
        <v>5</v>
      </c>
      <c r="L286" t="s">
        <v>58</v>
      </c>
      <c r="M286" t="s">
        <v>234</v>
      </c>
      <c r="N286" t="str">
        <f>_xlfn.CONCAT(Ponderaciones[[#This Row],[Universidad]],Ponderaciones[[#This Row],[Carrera]])</f>
        <v>UNIVERSIDAD ANDRÉS BELLOINGENIERÍA EN COMPUTACIÓN E INFORMÁTICA</v>
      </c>
    </row>
    <row r="287" spans="1:14" x14ac:dyDescent="0.25">
      <c r="A287">
        <v>41049</v>
      </c>
      <c r="B287" t="s">
        <v>146</v>
      </c>
      <c r="C287" t="s">
        <v>57</v>
      </c>
      <c r="D287">
        <v>30</v>
      </c>
      <c r="E287">
        <v>15</v>
      </c>
      <c r="F287">
        <v>10</v>
      </c>
      <c r="G287">
        <v>30</v>
      </c>
      <c r="H287">
        <v>10</v>
      </c>
      <c r="I287" t="s">
        <v>47</v>
      </c>
      <c r="J287">
        <v>10</v>
      </c>
      <c r="K287">
        <v>5</v>
      </c>
      <c r="L287" t="s">
        <v>58</v>
      </c>
      <c r="M287" t="s">
        <v>234</v>
      </c>
      <c r="N287" t="str">
        <f>_xlfn.CONCAT(Ponderaciones[[#This Row],[Universidad]],Ponderaciones[[#This Row],[Carrera]])</f>
        <v>UNIVERSIDAD ANDRÉS BELLOINGENIERÍA EN CONSTRUCCIÓN</v>
      </c>
    </row>
    <row r="288" spans="1:14" x14ac:dyDescent="0.25">
      <c r="A288">
        <v>41091</v>
      </c>
      <c r="B288" t="s">
        <v>258</v>
      </c>
      <c r="C288" t="s">
        <v>119</v>
      </c>
      <c r="D288">
        <v>30</v>
      </c>
      <c r="E288">
        <v>15</v>
      </c>
      <c r="F288">
        <v>10</v>
      </c>
      <c r="G288">
        <v>30</v>
      </c>
      <c r="H288">
        <v>10</v>
      </c>
      <c r="I288" t="s">
        <v>47</v>
      </c>
      <c r="J288">
        <v>10</v>
      </c>
      <c r="K288">
        <v>5</v>
      </c>
      <c r="L288" t="s">
        <v>58</v>
      </c>
      <c r="M288" t="s">
        <v>234</v>
      </c>
      <c r="N288" t="str">
        <f>_xlfn.CONCAT(Ponderaciones[[#This Row],[Universidad]],Ponderaciones[[#This Row],[Carrera]])</f>
        <v xml:space="preserve">UNIVERSIDAD ANDRÉS BELLOINGENIERÍA EN MARINA MERCANTE </v>
      </c>
    </row>
    <row r="289" spans="1:14" x14ac:dyDescent="0.25">
      <c r="A289">
        <v>41123</v>
      </c>
      <c r="B289" t="s">
        <v>258</v>
      </c>
      <c r="C289" t="s">
        <v>235</v>
      </c>
      <c r="D289">
        <v>30</v>
      </c>
      <c r="E289">
        <v>15</v>
      </c>
      <c r="F289">
        <v>10</v>
      </c>
      <c r="G289">
        <v>30</v>
      </c>
      <c r="H289">
        <v>10</v>
      </c>
      <c r="I289" t="s">
        <v>47</v>
      </c>
      <c r="J289">
        <v>10</v>
      </c>
      <c r="K289">
        <v>5</v>
      </c>
      <c r="L289" t="s">
        <v>58</v>
      </c>
      <c r="M289" t="s">
        <v>234</v>
      </c>
      <c r="N289" t="str">
        <f>_xlfn.CONCAT(Ponderaciones[[#This Row],[Universidad]],Ponderaciones[[#This Row],[Carrera]])</f>
        <v xml:space="preserve">UNIVERSIDAD ANDRÉS BELLOINGENIERÍA EN MARINA MERCANTE </v>
      </c>
    </row>
    <row r="290" spans="1:14" x14ac:dyDescent="0.25">
      <c r="A290">
        <v>41217</v>
      </c>
      <c r="B290" t="s">
        <v>259</v>
      </c>
      <c r="C290" t="s">
        <v>57</v>
      </c>
      <c r="D290">
        <v>10</v>
      </c>
      <c r="E290">
        <v>40</v>
      </c>
      <c r="F290">
        <v>10</v>
      </c>
      <c r="G290">
        <v>30</v>
      </c>
      <c r="H290">
        <v>10</v>
      </c>
      <c r="I290" t="s">
        <v>47</v>
      </c>
      <c r="J290">
        <v>10</v>
      </c>
      <c r="K290" t="s">
        <v>58</v>
      </c>
      <c r="L290" t="s">
        <v>58</v>
      </c>
      <c r="M290" t="s">
        <v>234</v>
      </c>
      <c r="N290" t="str">
        <f>_xlfn.CONCAT(Ponderaciones[[#This Row],[Universidad]],Ponderaciones[[#This Row],[Carrera]])</f>
        <v>UNIVERSIDAD ANDRÉS BELLOINGENIERÍA EN NEGOCIOS INTERNACIONALES</v>
      </c>
    </row>
    <row r="291" spans="1:14" x14ac:dyDescent="0.25">
      <c r="A291">
        <v>41223</v>
      </c>
      <c r="B291" t="s">
        <v>259</v>
      </c>
      <c r="C291" t="s">
        <v>235</v>
      </c>
      <c r="D291">
        <v>10</v>
      </c>
      <c r="E291">
        <v>40</v>
      </c>
      <c r="F291">
        <v>10</v>
      </c>
      <c r="G291">
        <v>30</v>
      </c>
      <c r="H291">
        <v>10</v>
      </c>
      <c r="I291" t="s">
        <v>47</v>
      </c>
      <c r="J291">
        <v>10</v>
      </c>
      <c r="K291" t="s">
        <v>58</v>
      </c>
      <c r="L291" t="s">
        <v>58</v>
      </c>
      <c r="M291" t="s">
        <v>234</v>
      </c>
      <c r="N291" t="str">
        <f>_xlfn.CONCAT(Ponderaciones[[#This Row],[Universidad]],Ponderaciones[[#This Row],[Carrera]])</f>
        <v>UNIVERSIDAD ANDRÉS BELLOINGENIERÍA EN NEGOCIOS INTERNACIONALES</v>
      </c>
    </row>
    <row r="292" spans="1:14" x14ac:dyDescent="0.25">
      <c r="A292">
        <v>41224</v>
      </c>
      <c r="B292" t="s">
        <v>259</v>
      </c>
      <c r="C292" t="s">
        <v>119</v>
      </c>
      <c r="D292">
        <v>10</v>
      </c>
      <c r="E292">
        <v>40</v>
      </c>
      <c r="F292">
        <v>10</v>
      </c>
      <c r="G292">
        <v>30</v>
      </c>
      <c r="H292">
        <v>10</v>
      </c>
      <c r="I292" t="s">
        <v>47</v>
      </c>
      <c r="J292">
        <v>10</v>
      </c>
      <c r="K292" t="s">
        <v>58</v>
      </c>
      <c r="L292" t="s">
        <v>58</v>
      </c>
      <c r="M292" t="s">
        <v>234</v>
      </c>
      <c r="N292" t="str">
        <f>_xlfn.CONCAT(Ponderaciones[[#This Row],[Universidad]],Ponderaciones[[#This Row],[Carrera]])</f>
        <v>UNIVERSIDAD ANDRÉS BELLOINGENIERÍA EN NEGOCIOS INTERNACIONALES</v>
      </c>
    </row>
    <row r="293" spans="1:14" x14ac:dyDescent="0.25">
      <c r="A293">
        <v>41031</v>
      </c>
      <c r="B293" t="s">
        <v>260</v>
      </c>
      <c r="C293" t="s">
        <v>57</v>
      </c>
      <c r="D293">
        <v>10</v>
      </c>
      <c r="E293">
        <v>40</v>
      </c>
      <c r="F293">
        <v>10</v>
      </c>
      <c r="G293">
        <v>30</v>
      </c>
      <c r="H293">
        <v>10</v>
      </c>
      <c r="I293" t="s">
        <v>47</v>
      </c>
      <c r="J293">
        <v>10</v>
      </c>
      <c r="K293" t="s">
        <v>58</v>
      </c>
      <c r="L293" t="s">
        <v>58</v>
      </c>
      <c r="M293" t="s">
        <v>234</v>
      </c>
      <c r="N293" t="str">
        <f>_xlfn.CONCAT(Ponderaciones[[#This Row],[Universidad]],Ponderaciones[[#This Row],[Carrera]])</f>
        <v>UNIVERSIDAD ANDRÉS BELLOINGENIERÍA EN TURISMO Y HOTELERÍA</v>
      </c>
    </row>
    <row r="294" spans="1:14" x14ac:dyDescent="0.25">
      <c r="A294">
        <v>41136</v>
      </c>
      <c r="B294" t="s">
        <v>260</v>
      </c>
      <c r="C294" t="s">
        <v>119</v>
      </c>
      <c r="D294">
        <v>10</v>
      </c>
      <c r="E294">
        <v>40</v>
      </c>
      <c r="F294">
        <v>10</v>
      </c>
      <c r="G294">
        <v>30</v>
      </c>
      <c r="H294">
        <v>10</v>
      </c>
      <c r="I294" t="s">
        <v>47</v>
      </c>
      <c r="J294">
        <v>10</v>
      </c>
      <c r="K294" t="s">
        <v>58</v>
      </c>
      <c r="L294" t="s">
        <v>58</v>
      </c>
      <c r="M294" t="s">
        <v>234</v>
      </c>
      <c r="N294" t="str">
        <f>_xlfn.CONCAT(Ponderaciones[[#This Row],[Universidad]],Ponderaciones[[#This Row],[Carrera]])</f>
        <v>UNIVERSIDAD ANDRÉS BELLOINGENIERÍA EN TURISMO Y HOTELERÍA</v>
      </c>
    </row>
    <row r="295" spans="1:14" x14ac:dyDescent="0.25">
      <c r="A295">
        <v>41011</v>
      </c>
      <c r="B295" t="s">
        <v>261</v>
      </c>
      <c r="C295" t="s">
        <v>57</v>
      </c>
      <c r="D295">
        <v>20</v>
      </c>
      <c r="E295">
        <v>25</v>
      </c>
      <c r="F295">
        <v>10</v>
      </c>
      <c r="G295">
        <v>30</v>
      </c>
      <c r="H295" t="s">
        <v>58</v>
      </c>
      <c r="J295">
        <v>10</v>
      </c>
      <c r="K295">
        <v>5</v>
      </c>
      <c r="L295" t="s">
        <v>58</v>
      </c>
      <c r="M295" t="s">
        <v>234</v>
      </c>
      <c r="N295" t="str">
        <f>_xlfn.CONCAT(Ponderaciones[[#This Row],[Universidad]],Ponderaciones[[#This Row],[Carrera]])</f>
        <v>UNIVERSIDAD ANDRÉS BELLOINGENIERÍA FÍSICA</v>
      </c>
    </row>
    <row r="296" spans="1:14" x14ac:dyDescent="0.25">
      <c r="A296">
        <v>41055</v>
      </c>
      <c r="B296" t="s">
        <v>262</v>
      </c>
      <c r="C296" t="s">
        <v>57</v>
      </c>
      <c r="D296">
        <v>30</v>
      </c>
      <c r="E296">
        <v>15</v>
      </c>
      <c r="F296">
        <v>10</v>
      </c>
      <c r="G296">
        <v>30</v>
      </c>
      <c r="H296">
        <v>10</v>
      </c>
      <c r="I296" t="s">
        <v>47</v>
      </c>
      <c r="J296">
        <v>10</v>
      </c>
      <c r="K296">
        <v>5</v>
      </c>
      <c r="L296" t="s">
        <v>58</v>
      </c>
      <c r="M296" t="s">
        <v>234</v>
      </c>
      <c r="N296" t="str">
        <f>_xlfn.CONCAT(Ponderaciones[[#This Row],[Universidad]],Ponderaciones[[#This Row],[Carrera]])</f>
        <v>UNIVERSIDAD ANDRÉS BELLOINGENIERÍA INDUSTRIAL</v>
      </c>
    </row>
    <row r="297" spans="1:14" x14ac:dyDescent="0.25">
      <c r="A297">
        <v>41221</v>
      </c>
      <c r="B297" t="s">
        <v>263</v>
      </c>
      <c r="C297" t="s">
        <v>57</v>
      </c>
      <c r="D297">
        <v>10</v>
      </c>
      <c r="E297">
        <v>40</v>
      </c>
      <c r="F297">
        <v>10</v>
      </c>
      <c r="G297">
        <v>30</v>
      </c>
      <c r="H297">
        <v>10</v>
      </c>
      <c r="I297" t="s">
        <v>47</v>
      </c>
      <c r="J297">
        <v>10</v>
      </c>
      <c r="K297" t="s">
        <v>58</v>
      </c>
      <c r="L297" t="s">
        <v>58</v>
      </c>
      <c r="M297" t="s">
        <v>234</v>
      </c>
      <c r="N297" t="str">
        <f>_xlfn.CONCAT(Ponderaciones[[#This Row],[Universidad]],Ponderaciones[[#This Row],[Carrera]])</f>
        <v>UNIVERSIDAD ANDRÉS BELLOINTERNATIONAL BUSINESS</v>
      </c>
    </row>
    <row r="298" spans="1:14" x14ac:dyDescent="0.25">
      <c r="A298">
        <v>41009</v>
      </c>
      <c r="B298" t="s">
        <v>85</v>
      </c>
      <c r="C298" t="s">
        <v>57</v>
      </c>
      <c r="D298">
        <v>10</v>
      </c>
      <c r="E298">
        <v>40</v>
      </c>
      <c r="F298">
        <v>20</v>
      </c>
      <c r="G298">
        <v>20</v>
      </c>
      <c r="H298" t="s">
        <v>58</v>
      </c>
      <c r="J298">
        <v>10</v>
      </c>
      <c r="K298" t="s">
        <v>58</v>
      </c>
      <c r="L298" t="s">
        <v>58</v>
      </c>
      <c r="M298" t="s">
        <v>234</v>
      </c>
      <c r="N298" t="str">
        <f>_xlfn.CONCAT(Ponderaciones[[#This Row],[Universidad]],Ponderaciones[[#This Row],[Carrera]])</f>
        <v>UNIVERSIDAD ANDRÉS BELLOKINESIOLOGÍA</v>
      </c>
    </row>
    <row r="299" spans="1:14" x14ac:dyDescent="0.25">
      <c r="A299">
        <v>41066</v>
      </c>
      <c r="B299" t="s">
        <v>85</v>
      </c>
      <c r="C299" t="s">
        <v>119</v>
      </c>
      <c r="D299">
        <v>10</v>
      </c>
      <c r="E299">
        <v>40</v>
      </c>
      <c r="F299">
        <v>20</v>
      </c>
      <c r="G299">
        <v>20</v>
      </c>
      <c r="H299" t="s">
        <v>58</v>
      </c>
      <c r="J299">
        <v>10</v>
      </c>
      <c r="K299" t="s">
        <v>58</v>
      </c>
      <c r="L299" t="s">
        <v>58</v>
      </c>
      <c r="M299" t="s">
        <v>234</v>
      </c>
      <c r="N299" t="str">
        <f>_xlfn.CONCAT(Ponderaciones[[#This Row],[Universidad]],Ponderaciones[[#This Row],[Carrera]])</f>
        <v>UNIVERSIDAD ANDRÉS BELLOKINESIOLOGÍA</v>
      </c>
    </row>
    <row r="300" spans="1:14" x14ac:dyDescent="0.25">
      <c r="A300">
        <v>41102</v>
      </c>
      <c r="B300" t="s">
        <v>85</v>
      </c>
      <c r="C300" t="s">
        <v>235</v>
      </c>
      <c r="D300">
        <v>10</v>
      </c>
      <c r="E300">
        <v>40</v>
      </c>
      <c r="F300">
        <v>20</v>
      </c>
      <c r="G300">
        <v>20</v>
      </c>
      <c r="H300" t="s">
        <v>58</v>
      </c>
      <c r="J300">
        <v>10</v>
      </c>
      <c r="K300" t="s">
        <v>58</v>
      </c>
      <c r="L300" t="s">
        <v>58</v>
      </c>
      <c r="M300" t="s">
        <v>234</v>
      </c>
      <c r="N300" t="str">
        <f>_xlfn.CONCAT(Ponderaciones[[#This Row],[Universidad]],Ponderaciones[[#This Row],[Carrera]])</f>
        <v>UNIVERSIDAD ANDRÉS BELLOKINESIOLOGÍA</v>
      </c>
    </row>
    <row r="301" spans="1:14" x14ac:dyDescent="0.25">
      <c r="A301">
        <v>41012</v>
      </c>
      <c r="B301" t="s">
        <v>264</v>
      </c>
      <c r="C301" t="s">
        <v>57</v>
      </c>
      <c r="D301">
        <v>10</v>
      </c>
      <c r="E301">
        <v>10</v>
      </c>
      <c r="F301">
        <v>10</v>
      </c>
      <c r="G301">
        <v>60</v>
      </c>
      <c r="H301" t="s">
        <v>58</v>
      </c>
      <c r="J301">
        <v>10</v>
      </c>
      <c r="K301" t="s">
        <v>58</v>
      </c>
      <c r="L301" t="s">
        <v>58</v>
      </c>
      <c r="M301" t="s">
        <v>234</v>
      </c>
      <c r="N301" t="str">
        <f>_xlfn.CONCAT(Ponderaciones[[#This Row],[Universidad]],Ponderaciones[[#This Row],[Carrera]])</f>
        <v>UNIVERSIDAD ANDRÉS BELLOLICENCIATURA EN ASTRONOMÍA</v>
      </c>
    </row>
    <row r="302" spans="1:14" x14ac:dyDescent="0.25">
      <c r="A302">
        <v>41219</v>
      </c>
      <c r="B302" t="s">
        <v>264</v>
      </c>
      <c r="C302" t="s">
        <v>235</v>
      </c>
      <c r="D302">
        <v>10</v>
      </c>
      <c r="E302">
        <v>10</v>
      </c>
      <c r="F302">
        <v>10</v>
      </c>
      <c r="G302">
        <v>60</v>
      </c>
      <c r="H302" t="s">
        <v>58</v>
      </c>
      <c r="J302">
        <v>10</v>
      </c>
      <c r="K302" t="s">
        <v>58</v>
      </c>
      <c r="L302" t="s">
        <v>58</v>
      </c>
      <c r="M302" t="s">
        <v>234</v>
      </c>
      <c r="N302" t="str">
        <f>_xlfn.CONCAT(Ponderaciones[[#This Row],[Universidad]],Ponderaciones[[#This Row],[Carrera]])</f>
        <v>UNIVERSIDAD ANDRÉS BELLOLICENCIATURA EN ASTRONOMÍA</v>
      </c>
    </row>
    <row r="303" spans="1:14" x14ac:dyDescent="0.25">
      <c r="A303">
        <v>41013</v>
      </c>
      <c r="B303" t="s">
        <v>265</v>
      </c>
      <c r="C303" t="s">
        <v>57</v>
      </c>
      <c r="D303">
        <v>20</v>
      </c>
      <c r="E303">
        <v>30</v>
      </c>
      <c r="F303">
        <v>10</v>
      </c>
      <c r="G303">
        <v>30</v>
      </c>
      <c r="H303" t="s">
        <v>58</v>
      </c>
      <c r="J303">
        <v>10</v>
      </c>
      <c r="K303" t="s">
        <v>58</v>
      </c>
      <c r="L303" t="s">
        <v>58</v>
      </c>
      <c r="M303" t="s">
        <v>234</v>
      </c>
      <c r="N303" t="str">
        <f>_xlfn.CONCAT(Ponderaciones[[#This Row],[Universidad]],Ponderaciones[[#This Row],[Carrera]])</f>
        <v>UNIVERSIDAD ANDRÉS BELLOLICENCIATURA EN FÍSICA</v>
      </c>
    </row>
    <row r="304" spans="1:14" x14ac:dyDescent="0.25">
      <c r="A304">
        <v>41039</v>
      </c>
      <c r="B304" t="s">
        <v>221</v>
      </c>
      <c r="C304" t="s">
        <v>57</v>
      </c>
      <c r="D304">
        <v>20</v>
      </c>
      <c r="E304">
        <v>30</v>
      </c>
      <c r="F304">
        <v>20</v>
      </c>
      <c r="G304">
        <v>20</v>
      </c>
      <c r="H304">
        <v>10</v>
      </c>
      <c r="I304" t="s">
        <v>47</v>
      </c>
      <c r="J304">
        <v>10</v>
      </c>
      <c r="K304" t="s">
        <v>58</v>
      </c>
      <c r="L304" t="s">
        <v>58</v>
      </c>
      <c r="M304" t="s">
        <v>234</v>
      </c>
      <c r="N304" t="str">
        <f>_xlfn.CONCAT(Ponderaciones[[#This Row],[Universidad]],Ponderaciones[[#This Row],[Carrera]])</f>
        <v>UNIVERSIDAD ANDRÉS BELLOLICENCIATURA EN HISTORIA</v>
      </c>
    </row>
    <row r="305" spans="1:14" x14ac:dyDescent="0.25">
      <c r="A305">
        <v>41040</v>
      </c>
      <c r="B305" t="s">
        <v>266</v>
      </c>
      <c r="C305" t="s">
        <v>57</v>
      </c>
      <c r="D305">
        <v>20</v>
      </c>
      <c r="E305">
        <v>30</v>
      </c>
      <c r="F305">
        <v>20</v>
      </c>
      <c r="G305">
        <v>20</v>
      </c>
      <c r="H305">
        <v>10</v>
      </c>
      <c r="I305" t="s">
        <v>47</v>
      </c>
      <c r="J305">
        <v>10</v>
      </c>
      <c r="K305" t="s">
        <v>58</v>
      </c>
      <c r="L305" t="s">
        <v>58</v>
      </c>
      <c r="M305" t="s">
        <v>234</v>
      </c>
      <c r="N305" t="str">
        <f>_xlfn.CONCAT(Ponderaciones[[#This Row],[Universidad]],Ponderaciones[[#This Row],[Carrera]])</f>
        <v>UNIVERSIDAD ANDRÉS BELLOLICENCIATURA EN LETRAS</v>
      </c>
    </row>
    <row r="306" spans="1:14" x14ac:dyDescent="0.25">
      <c r="A306">
        <v>41056</v>
      </c>
      <c r="B306" t="s">
        <v>93</v>
      </c>
      <c r="C306" t="s">
        <v>57</v>
      </c>
      <c r="D306">
        <v>10</v>
      </c>
      <c r="E306">
        <v>30</v>
      </c>
      <c r="F306">
        <v>15</v>
      </c>
      <c r="G306">
        <v>20</v>
      </c>
      <c r="H306" t="s">
        <v>58</v>
      </c>
      <c r="J306">
        <v>25</v>
      </c>
      <c r="K306" t="s">
        <v>58</v>
      </c>
      <c r="L306" t="s">
        <v>58</v>
      </c>
      <c r="M306" t="s">
        <v>234</v>
      </c>
      <c r="N306" t="str">
        <f>_xlfn.CONCAT(Ponderaciones[[#This Row],[Universidad]],Ponderaciones[[#This Row],[Carrera]])</f>
        <v>UNIVERSIDAD ANDRÉS BELLOMEDICINA</v>
      </c>
    </row>
    <row r="307" spans="1:14" x14ac:dyDescent="0.25">
      <c r="A307">
        <v>41095</v>
      </c>
      <c r="B307" t="s">
        <v>93</v>
      </c>
      <c r="C307" t="s">
        <v>119</v>
      </c>
      <c r="D307">
        <v>10</v>
      </c>
      <c r="E307">
        <v>30</v>
      </c>
      <c r="F307">
        <v>15</v>
      </c>
      <c r="G307">
        <v>20</v>
      </c>
      <c r="H307" t="s">
        <v>58</v>
      </c>
      <c r="J307">
        <v>25</v>
      </c>
      <c r="K307" t="s">
        <v>58</v>
      </c>
      <c r="L307" t="s">
        <v>58</v>
      </c>
      <c r="M307" t="s">
        <v>234</v>
      </c>
      <c r="N307" t="str">
        <f>_xlfn.CONCAT(Ponderaciones[[#This Row],[Universidad]],Ponderaciones[[#This Row],[Carrera]])</f>
        <v>UNIVERSIDAD ANDRÉS BELLOMEDICINA</v>
      </c>
    </row>
    <row r="308" spans="1:14" x14ac:dyDescent="0.25">
      <c r="A308">
        <v>41164</v>
      </c>
      <c r="B308" t="s">
        <v>93</v>
      </c>
      <c r="C308" t="s">
        <v>235</v>
      </c>
      <c r="D308">
        <v>10</v>
      </c>
      <c r="E308">
        <v>30</v>
      </c>
      <c r="F308">
        <v>15</v>
      </c>
      <c r="G308">
        <v>20</v>
      </c>
      <c r="H308" t="s">
        <v>58</v>
      </c>
      <c r="J308">
        <v>25</v>
      </c>
      <c r="K308" t="s">
        <v>58</v>
      </c>
      <c r="L308" t="s">
        <v>58</v>
      </c>
      <c r="M308" t="s">
        <v>234</v>
      </c>
      <c r="N308" t="str">
        <f>_xlfn.CONCAT(Ponderaciones[[#This Row],[Universidad]],Ponderaciones[[#This Row],[Carrera]])</f>
        <v>UNIVERSIDAD ANDRÉS BELLOMEDICINA</v>
      </c>
    </row>
    <row r="309" spans="1:14" x14ac:dyDescent="0.25">
      <c r="A309">
        <v>41026</v>
      </c>
      <c r="B309" t="s">
        <v>94</v>
      </c>
      <c r="C309" t="s">
        <v>57</v>
      </c>
      <c r="D309">
        <v>20</v>
      </c>
      <c r="E309">
        <v>10</v>
      </c>
      <c r="F309">
        <v>10</v>
      </c>
      <c r="G309">
        <v>30</v>
      </c>
      <c r="H309" t="s">
        <v>58</v>
      </c>
      <c r="J309">
        <v>30</v>
      </c>
      <c r="K309" t="s">
        <v>58</v>
      </c>
      <c r="L309" t="s">
        <v>58</v>
      </c>
      <c r="M309" t="s">
        <v>234</v>
      </c>
      <c r="N309" t="str">
        <f>_xlfn.CONCAT(Ponderaciones[[#This Row],[Universidad]],Ponderaciones[[#This Row],[Carrera]])</f>
        <v>UNIVERSIDAD ANDRÉS BELLOMEDICINA VETERINARIA</v>
      </c>
    </row>
    <row r="310" spans="1:14" x14ac:dyDescent="0.25">
      <c r="A310">
        <v>41165</v>
      </c>
      <c r="B310" t="s">
        <v>94</v>
      </c>
      <c r="C310" t="s">
        <v>119</v>
      </c>
      <c r="D310">
        <v>20</v>
      </c>
      <c r="E310">
        <v>10</v>
      </c>
      <c r="F310">
        <v>10</v>
      </c>
      <c r="G310">
        <v>30</v>
      </c>
      <c r="H310" t="s">
        <v>58</v>
      </c>
      <c r="J310">
        <v>30</v>
      </c>
      <c r="K310" t="s">
        <v>58</v>
      </c>
      <c r="L310" t="s">
        <v>58</v>
      </c>
      <c r="M310" t="s">
        <v>234</v>
      </c>
      <c r="N310" t="str">
        <f>_xlfn.CONCAT(Ponderaciones[[#This Row],[Universidad]],Ponderaciones[[#This Row],[Carrera]])</f>
        <v>UNIVERSIDAD ANDRÉS BELLOMEDICINA VETERINARIA</v>
      </c>
    </row>
    <row r="311" spans="1:14" x14ac:dyDescent="0.25">
      <c r="A311">
        <v>41197</v>
      </c>
      <c r="B311" t="s">
        <v>94</v>
      </c>
      <c r="C311" t="s">
        <v>235</v>
      </c>
      <c r="D311">
        <v>20</v>
      </c>
      <c r="E311">
        <v>10</v>
      </c>
      <c r="F311">
        <v>10</v>
      </c>
      <c r="G311">
        <v>30</v>
      </c>
      <c r="H311" t="s">
        <v>58</v>
      </c>
      <c r="J311">
        <v>30</v>
      </c>
      <c r="K311" t="s">
        <v>58</v>
      </c>
      <c r="L311" t="s">
        <v>58</v>
      </c>
      <c r="M311" t="s">
        <v>234</v>
      </c>
      <c r="N311" t="str">
        <f>_xlfn.CONCAT(Ponderaciones[[#This Row],[Universidad]],Ponderaciones[[#This Row],[Carrera]])</f>
        <v>UNIVERSIDAD ANDRÉS BELLOMEDICINA VETERINARIA</v>
      </c>
    </row>
    <row r="312" spans="1:14" x14ac:dyDescent="0.25">
      <c r="A312">
        <v>41057</v>
      </c>
      <c r="B312" t="s">
        <v>95</v>
      </c>
      <c r="C312" t="s">
        <v>57</v>
      </c>
      <c r="D312">
        <v>20</v>
      </c>
      <c r="E312">
        <v>30</v>
      </c>
      <c r="F312">
        <v>10</v>
      </c>
      <c r="G312">
        <v>30</v>
      </c>
      <c r="H312" t="s">
        <v>58</v>
      </c>
      <c r="J312">
        <v>10</v>
      </c>
      <c r="K312" t="s">
        <v>58</v>
      </c>
      <c r="L312" t="s">
        <v>58</v>
      </c>
      <c r="M312" t="s">
        <v>234</v>
      </c>
      <c r="N312" t="str">
        <f>_xlfn.CONCAT(Ponderaciones[[#This Row],[Universidad]],Ponderaciones[[#This Row],[Carrera]])</f>
        <v>UNIVERSIDAD ANDRÉS BELLONUTRICIÓN Y DIETÉTICA</v>
      </c>
    </row>
    <row r="313" spans="1:14" x14ac:dyDescent="0.25">
      <c r="A313">
        <v>41096</v>
      </c>
      <c r="B313" t="s">
        <v>95</v>
      </c>
      <c r="C313" t="s">
        <v>119</v>
      </c>
      <c r="D313">
        <v>20</v>
      </c>
      <c r="E313">
        <v>30</v>
      </c>
      <c r="F313">
        <v>10</v>
      </c>
      <c r="G313">
        <v>30</v>
      </c>
      <c r="H313" t="s">
        <v>58</v>
      </c>
      <c r="J313">
        <v>10</v>
      </c>
      <c r="K313" t="s">
        <v>58</v>
      </c>
      <c r="L313" t="s">
        <v>58</v>
      </c>
      <c r="M313" t="s">
        <v>234</v>
      </c>
      <c r="N313" t="str">
        <f>_xlfn.CONCAT(Ponderaciones[[#This Row],[Universidad]],Ponderaciones[[#This Row],[Carrera]])</f>
        <v>UNIVERSIDAD ANDRÉS BELLONUTRICIÓN Y DIETÉTICA</v>
      </c>
    </row>
    <row r="314" spans="1:14" x14ac:dyDescent="0.25">
      <c r="A314">
        <v>41125</v>
      </c>
      <c r="B314" t="s">
        <v>95</v>
      </c>
      <c r="C314" t="s">
        <v>235</v>
      </c>
      <c r="D314">
        <v>20</v>
      </c>
      <c r="E314">
        <v>30</v>
      </c>
      <c r="F314">
        <v>10</v>
      </c>
      <c r="G314">
        <v>30</v>
      </c>
      <c r="H314" t="s">
        <v>58</v>
      </c>
      <c r="J314">
        <v>10</v>
      </c>
      <c r="K314" t="s">
        <v>58</v>
      </c>
      <c r="L314" t="s">
        <v>58</v>
      </c>
      <c r="M314" t="s">
        <v>234</v>
      </c>
      <c r="N314" t="str">
        <f>_xlfn.CONCAT(Ponderaciones[[#This Row],[Universidad]],Ponderaciones[[#This Row],[Carrera]])</f>
        <v>UNIVERSIDAD ANDRÉS BELLONUTRICIÓN Y DIETÉTICA</v>
      </c>
    </row>
    <row r="315" spans="1:14" x14ac:dyDescent="0.25">
      <c r="A315">
        <v>41159</v>
      </c>
      <c r="B315" t="s">
        <v>189</v>
      </c>
      <c r="C315" t="s">
        <v>235</v>
      </c>
      <c r="D315">
        <v>10</v>
      </c>
      <c r="E315">
        <v>10</v>
      </c>
      <c r="F315">
        <v>10</v>
      </c>
      <c r="G315">
        <v>40</v>
      </c>
      <c r="H315" t="s">
        <v>58</v>
      </c>
      <c r="J315">
        <v>30</v>
      </c>
      <c r="K315" t="s">
        <v>58</v>
      </c>
      <c r="L315" t="s">
        <v>58</v>
      </c>
      <c r="M315" t="s">
        <v>234</v>
      </c>
      <c r="N315" t="str">
        <f>_xlfn.CONCAT(Ponderaciones[[#This Row],[Universidad]],Ponderaciones[[#This Row],[Carrera]])</f>
        <v>UNIVERSIDAD ANDRÉS BELLOOBSTETRICIA</v>
      </c>
    </row>
    <row r="316" spans="1:14" x14ac:dyDescent="0.25">
      <c r="A316">
        <v>41168</v>
      </c>
      <c r="B316" t="s">
        <v>189</v>
      </c>
      <c r="C316" t="s">
        <v>57</v>
      </c>
      <c r="D316">
        <v>10</v>
      </c>
      <c r="E316">
        <v>10</v>
      </c>
      <c r="F316">
        <v>10</v>
      </c>
      <c r="G316">
        <v>40</v>
      </c>
      <c r="H316" t="s">
        <v>58</v>
      </c>
      <c r="J316">
        <v>30</v>
      </c>
      <c r="K316" t="s">
        <v>58</v>
      </c>
      <c r="L316" t="s">
        <v>58</v>
      </c>
      <c r="M316" t="s">
        <v>234</v>
      </c>
      <c r="N316" t="str">
        <f>_xlfn.CONCAT(Ponderaciones[[#This Row],[Universidad]],Ponderaciones[[#This Row],[Carrera]])</f>
        <v>UNIVERSIDAD ANDRÉS BELLOOBSTETRICIA</v>
      </c>
    </row>
    <row r="317" spans="1:14" x14ac:dyDescent="0.25">
      <c r="A317">
        <v>41169</v>
      </c>
      <c r="B317" t="s">
        <v>189</v>
      </c>
      <c r="C317" t="s">
        <v>119</v>
      </c>
      <c r="D317">
        <v>10</v>
      </c>
      <c r="E317">
        <v>10</v>
      </c>
      <c r="F317">
        <v>10</v>
      </c>
      <c r="G317">
        <v>40</v>
      </c>
      <c r="H317" t="s">
        <v>58</v>
      </c>
      <c r="J317">
        <v>30</v>
      </c>
      <c r="K317" t="s">
        <v>58</v>
      </c>
      <c r="L317" t="s">
        <v>58</v>
      </c>
      <c r="M317" t="s">
        <v>234</v>
      </c>
      <c r="N317" t="str">
        <f>_xlfn.CONCAT(Ponderaciones[[#This Row],[Universidad]],Ponderaciones[[#This Row],[Carrera]])</f>
        <v>UNIVERSIDAD ANDRÉS BELLOOBSTETRICIA</v>
      </c>
    </row>
    <row r="318" spans="1:14" x14ac:dyDescent="0.25">
      <c r="A318">
        <v>41060</v>
      </c>
      <c r="B318" t="s">
        <v>96</v>
      </c>
      <c r="C318" t="s">
        <v>57</v>
      </c>
      <c r="D318">
        <v>10</v>
      </c>
      <c r="E318">
        <v>40</v>
      </c>
      <c r="F318">
        <v>10</v>
      </c>
      <c r="G318">
        <v>15</v>
      </c>
      <c r="H318" t="s">
        <v>58</v>
      </c>
      <c r="J318">
        <v>25</v>
      </c>
      <c r="K318" t="s">
        <v>58</v>
      </c>
      <c r="L318" t="s">
        <v>58</v>
      </c>
      <c r="M318" t="s">
        <v>234</v>
      </c>
      <c r="N318" t="str">
        <f>_xlfn.CONCAT(Ponderaciones[[#This Row],[Universidad]],Ponderaciones[[#This Row],[Carrera]])</f>
        <v>UNIVERSIDAD ANDRÉS BELLOODONTOLOGÍA</v>
      </c>
    </row>
    <row r="319" spans="1:14" x14ac:dyDescent="0.25">
      <c r="A319">
        <v>41099</v>
      </c>
      <c r="B319" t="s">
        <v>96</v>
      </c>
      <c r="C319" t="s">
        <v>119</v>
      </c>
      <c r="D319">
        <v>10</v>
      </c>
      <c r="E319">
        <v>40</v>
      </c>
      <c r="F319">
        <v>10</v>
      </c>
      <c r="G319">
        <v>15</v>
      </c>
      <c r="H319" t="s">
        <v>58</v>
      </c>
      <c r="J319">
        <v>25</v>
      </c>
      <c r="K319" t="s">
        <v>58</v>
      </c>
      <c r="L319" t="s">
        <v>58</v>
      </c>
      <c r="M319" t="s">
        <v>234</v>
      </c>
      <c r="N319" t="str">
        <f>_xlfn.CONCAT(Ponderaciones[[#This Row],[Universidad]],Ponderaciones[[#This Row],[Carrera]])</f>
        <v>UNIVERSIDAD ANDRÉS BELLOODONTOLOGÍA</v>
      </c>
    </row>
    <row r="320" spans="1:14" x14ac:dyDescent="0.25">
      <c r="A320">
        <v>41127</v>
      </c>
      <c r="B320" t="s">
        <v>96</v>
      </c>
      <c r="C320" t="s">
        <v>235</v>
      </c>
      <c r="D320">
        <v>10</v>
      </c>
      <c r="E320">
        <v>40</v>
      </c>
      <c r="F320">
        <v>10</v>
      </c>
      <c r="G320">
        <v>15</v>
      </c>
      <c r="H320" t="s">
        <v>58</v>
      </c>
      <c r="J320">
        <v>25</v>
      </c>
      <c r="K320" t="s">
        <v>58</v>
      </c>
      <c r="L320" t="s">
        <v>58</v>
      </c>
      <c r="M320" t="s">
        <v>234</v>
      </c>
      <c r="N320" t="str">
        <f>_xlfn.CONCAT(Ponderaciones[[#This Row],[Universidad]],Ponderaciones[[#This Row],[Carrera]])</f>
        <v>UNIVERSIDAD ANDRÉS BELLOODONTOLOGÍA</v>
      </c>
    </row>
    <row r="321" spans="1:14" x14ac:dyDescent="0.25">
      <c r="A321">
        <v>41034</v>
      </c>
      <c r="B321" t="s">
        <v>164</v>
      </c>
      <c r="C321" t="s">
        <v>57</v>
      </c>
      <c r="D321">
        <v>20</v>
      </c>
      <c r="E321">
        <v>30</v>
      </c>
      <c r="F321">
        <v>10</v>
      </c>
      <c r="G321">
        <v>30</v>
      </c>
      <c r="H321">
        <v>10</v>
      </c>
      <c r="I321" t="s">
        <v>47</v>
      </c>
      <c r="J321">
        <v>10</v>
      </c>
      <c r="K321" t="s">
        <v>58</v>
      </c>
      <c r="L321" t="s">
        <v>126</v>
      </c>
      <c r="M321" t="s">
        <v>234</v>
      </c>
      <c r="N321" t="str">
        <f>_xlfn.CONCAT(Ponderaciones[[#This Row],[Universidad]],Ponderaciones[[#This Row],[Carrera]])</f>
        <v>UNIVERSIDAD ANDRÉS BELLOPEDAGOGÍA EN EDUCACIÓN FÍSICA</v>
      </c>
    </row>
    <row r="322" spans="1:14" x14ac:dyDescent="0.25">
      <c r="A322">
        <v>41080</v>
      </c>
      <c r="B322" t="s">
        <v>210</v>
      </c>
      <c r="C322" t="s">
        <v>119</v>
      </c>
      <c r="D322">
        <v>20</v>
      </c>
      <c r="E322">
        <v>30</v>
      </c>
      <c r="F322">
        <v>10</v>
      </c>
      <c r="G322">
        <v>30</v>
      </c>
      <c r="H322">
        <v>10</v>
      </c>
      <c r="I322" t="s">
        <v>47</v>
      </c>
      <c r="J322">
        <v>10</v>
      </c>
      <c r="K322" t="s">
        <v>58</v>
      </c>
      <c r="L322" t="s">
        <v>126</v>
      </c>
      <c r="M322" t="s">
        <v>234</v>
      </c>
      <c r="N322" t="str">
        <f>_xlfn.CONCAT(Ponderaciones[[#This Row],[Universidad]],Ponderaciones[[#This Row],[Carrera]])</f>
        <v xml:space="preserve">UNIVERSIDAD ANDRÉS BELLOPEDAGOGÍA EN EDUCACIÓN FÍSICA </v>
      </c>
    </row>
    <row r="323" spans="1:14" x14ac:dyDescent="0.25">
      <c r="A323">
        <v>41041</v>
      </c>
      <c r="B323" t="s">
        <v>267</v>
      </c>
      <c r="C323" t="s">
        <v>57</v>
      </c>
      <c r="D323">
        <v>20</v>
      </c>
      <c r="E323">
        <v>30</v>
      </c>
      <c r="F323">
        <v>15</v>
      </c>
      <c r="G323">
        <v>20</v>
      </c>
      <c r="H323">
        <v>15</v>
      </c>
      <c r="I323" t="s">
        <v>47</v>
      </c>
      <c r="J323">
        <v>15</v>
      </c>
      <c r="K323" t="s">
        <v>58</v>
      </c>
      <c r="L323" t="s">
        <v>126</v>
      </c>
      <c r="M323" t="s">
        <v>234</v>
      </c>
      <c r="N323" t="str">
        <f>_xlfn.CONCAT(Ponderaciones[[#This Row],[Universidad]],Ponderaciones[[#This Row],[Carrera]])</f>
        <v>UNIVERSIDAD ANDRÉS BELLOPEDAGOGÍA  EN 
INGLÉS  PARA  LA  ENSEÑANZA BÁSICA Y MEDIA</v>
      </c>
    </row>
    <row r="324" spans="1:14" x14ac:dyDescent="0.25">
      <c r="A324">
        <v>41086</v>
      </c>
      <c r="B324" t="s">
        <v>267</v>
      </c>
      <c r="C324" t="s">
        <v>119</v>
      </c>
      <c r="D324">
        <v>20</v>
      </c>
      <c r="E324">
        <v>30</v>
      </c>
      <c r="F324">
        <v>15</v>
      </c>
      <c r="G324">
        <v>20</v>
      </c>
      <c r="H324">
        <v>15</v>
      </c>
      <c r="I324" t="s">
        <v>47</v>
      </c>
      <c r="J324">
        <v>15</v>
      </c>
      <c r="K324" t="s">
        <v>58</v>
      </c>
      <c r="L324" t="s">
        <v>126</v>
      </c>
      <c r="M324" t="s">
        <v>234</v>
      </c>
      <c r="N324" t="str">
        <f>_xlfn.CONCAT(Ponderaciones[[#This Row],[Universidad]],Ponderaciones[[#This Row],[Carrera]])</f>
        <v>UNIVERSIDAD ANDRÉS BELLOPEDAGOGÍA  EN 
INGLÉS  PARA  LA  ENSEÑANZA BÁSICA Y MEDIA</v>
      </c>
    </row>
    <row r="325" spans="1:14" x14ac:dyDescent="0.25">
      <c r="A325">
        <v>41116</v>
      </c>
      <c r="B325" t="s">
        <v>267</v>
      </c>
      <c r="C325" t="s">
        <v>235</v>
      </c>
      <c r="D325">
        <v>20</v>
      </c>
      <c r="E325">
        <v>30</v>
      </c>
      <c r="F325">
        <v>15</v>
      </c>
      <c r="G325">
        <v>20</v>
      </c>
      <c r="H325">
        <v>15</v>
      </c>
      <c r="I325" t="s">
        <v>47</v>
      </c>
      <c r="J325">
        <v>15</v>
      </c>
      <c r="K325" t="s">
        <v>58</v>
      </c>
      <c r="L325" t="s">
        <v>126</v>
      </c>
      <c r="M325" t="s">
        <v>234</v>
      </c>
      <c r="N325" t="str">
        <f>_xlfn.CONCAT(Ponderaciones[[#This Row],[Universidad]],Ponderaciones[[#This Row],[Carrera]])</f>
        <v>UNIVERSIDAD ANDRÉS BELLOPEDAGOGÍA  EN 
INGLÉS  PARA  LA  ENSEÑANZA BÁSICA Y MEDIA</v>
      </c>
    </row>
    <row r="326" spans="1:14" x14ac:dyDescent="0.25">
      <c r="A326">
        <v>41019</v>
      </c>
      <c r="B326" t="s">
        <v>172</v>
      </c>
      <c r="C326" t="s">
        <v>57</v>
      </c>
      <c r="D326">
        <v>20</v>
      </c>
      <c r="E326">
        <v>30</v>
      </c>
      <c r="F326">
        <v>25</v>
      </c>
      <c r="G326">
        <v>15</v>
      </c>
      <c r="H326">
        <v>10</v>
      </c>
      <c r="I326" t="s">
        <v>47</v>
      </c>
      <c r="J326">
        <v>10</v>
      </c>
      <c r="K326" t="s">
        <v>58</v>
      </c>
      <c r="L326" t="s">
        <v>58</v>
      </c>
      <c r="M326" t="s">
        <v>234</v>
      </c>
      <c r="N326" t="str">
        <f>_xlfn.CONCAT(Ponderaciones[[#This Row],[Universidad]],Ponderaciones[[#This Row],[Carrera]])</f>
        <v>UNIVERSIDAD ANDRÉS BELLOPERIODISMO</v>
      </c>
    </row>
    <row r="327" spans="1:14" x14ac:dyDescent="0.25">
      <c r="A327">
        <v>41015</v>
      </c>
      <c r="B327" t="s">
        <v>108</v>
      </c>
      <c r="C327" t="s">
        <v>57</v>
      </c>
      <c r="D327">
        <v>10</v>
      </c>
      <c r="E327">
        <v>20</v>
      </c>
      <c r="F327">
        <v>40</v>
      </c>
      <c r="G327">
        <v>10</v>
      </c>
      <c r="H327">
        <v>20</v>
      </c>
      <c r="I327" t="s">
        <v>47</v>
      </c>
      <c r="J327">
        <v>20</v>
      </c>
      <c r="K327" t="s">
        <v>58</v>
      </c>
      <c r="L327" t="s">
        <v>58</v>
      </c>
      <c r="M327" t="s">
        <v>234</v>
      </c>
      <c r="N327" t="str">
        <f>_xlfn.CONCAT(Ponderaciones[[#This Row],[Universidad]],Ponderaciones[[#This Row],[Carrera]])</f>
        <v>UNIVERSIDAD ANDRÉS BELLOPSICOLOGÍA</v>
      </c>
    </row>
    <row r="328" spans="1:14" x14ac:dyDescent="0.25">
      <c r="A328">
        <v>41068</v>
      </c>
      <c r="B328" t="s">
        <v>108</v>
      </c>
      <c r="C328" t="s">
        <v>119</v>
      </c>
      <c r="D328">
        <v>10</v>
      </c>
      <c r="E328">
        <v>20</v>
      </c>
      <c r="F328">
        <v>40</v>
      </c>
      <c r="G328">
        <v>10</v>
      </c>
      <c r="H328">
        <v>20</v>
      </c>
      <c r="I328" t="s">
        <v>47</v>
      </c>
      <c r="J328">
        <v>20</v>
      </c>
      <c r="K328" t="s">
        <v>58</v>
      </c>
      <c r="L328" t="s">
        <v>58</v>
      </c>
      <c r="M328" t="s">
        <v>234</v>
      </c>
      <c r="N328" t="str">
        <f>_xlfn.CONCAT(Ponderaciones[[#This Row],[Universidad]],Ponderaciones[[#This Row],[Carrera]])</f>
        <v>UNIVERSIDAD ANDRÉS BELLOPSICOLOGÍA</v>
      </c>
    </row>
    <row r="329" spans="1:14" x14ac:dyDescent="0.25">
      <c r="A329">
        <v>41104</v>
      </c>
      <c r="B329" t="s">
        <v>108</v>
      </c>
      <c r="C329" t="s">
        <v>235</v>
      </c>
      <c r="D329">
        <v>10</v>
      </c>
      <c r="E329">
        <v>20</v>
      </c>
      <c r="F329">
        <v>40</v>
      </c>
      <c r="G329">
        <v>10</v>
      </c>
      <c r="H329">
        <v>20</v>
      </c>
      <c r="I329" t="s">
        <v>47</v>
      </c>
      <c r="J329">
        <v>20</v>
      </c>
      <c r="K329" t="s">
        <v>58</v>
      </c>
      <c r="L329" t="s">
        <v>58</v>
      </c>
      <c r="M329" t="s">
        <v>234</v>
      </c>
      <c r="N329" t="str">
        <f>_xlfn.CONCAT(Ponderaciones[[#This Row],[Universidad]],Ponderaciones[[#This Row],[Carrera]])</f>
        <v>UNIVERSIDAD ANDRÉS BELLOPSICOLOGÍA</v>
      </c>
    </row>
    <row r="330" spans="1:14" x14ac:dyDescent="0.25">
      <c r="A330">
        <v>41042</v>
      </c>
      <c r="B330" t="s">
        <v>268</v>
      </c>
      <c r="C330" t="s">
        <v>57</v>
      </c>
      <c r="D330">
        <v>20</v>
      </c>
      <c r="E330">
        <v>30</v>
      </c>
      <c r="F330">
        <v>20</v>
      </c>
      <c r="G330">
        <v>20</v>
      </c>
      <c r="H330">
        <v>10</v>
      </c>
      <c r="I330" t="s">
        <v>47</v>
      </c>
      <c r="J330">
        <v>10</v>
      </c>
      <c r="K330" t="s">
        <v>58</v>
      </c>
      <c r="L330" t="s">
        <v>58</v>
      </c>
      <c r="M330" t="s">
        <v>234</v>
      </c>
      <c r="N330" t="str">
        <f>_xlfn.CONCAT(Ponderaciones[[#This Row],[Universidad]],Ponderaciones[[#This Row],[Carrera]])</f>
        <v>UNIVERSIDAD ANDRÉS BELLOPSICOPEDAGOGÍA</v>
      </c>
    </row>
    <row r="331" spans="1:14" x14ac:dyDescent="0.25">
      <c r="A331">
        <v>41087</v>
      </c>
      <c r="B331" t="s">
        <v>268</v>
      </c>
      <c r="C331" t="s">
        <v>119</v>
      </c>
      <c r="D331">
        <v>20</v>
      </c>
      <c r="E331">
        <v>30</v>
      </c>
      <c r="F331">
        <v>20</v>
      </c>
      <c r="G331">
        <v>20</v>
      </c>
      <c r="H331">
        <v>10</v>
      </c>
      <c r="I331" t="s">
        <v>47</v>
      </c>
      <c r="J331">
        <v>10</v>
      </c>
      <c r="K331" t="s">
        <v>58</v>
      </c>
      <c r="L331" t="s">
        <v>58</v>
      </c>
      <c r="M331" t="s">
        <v>234</v>
      </c>
      <c r="N331" t="str">
        <f>_xlfn.CONCAT(Ponderaciones[[#This Row],[Universidad]],Ponderaciones[[#This Row],[Carrera]])</f>
        <v>UNIVERSIDAD ANDRÉS BELLOPSICOPEDAGOGÍA</v>
      </c>
    </row>
    <row r="332" spans="1:14" x14ac:dyDescent="0.25">
      <c r="A332">
        <v>41020</v>
      </c>
      <c r="B332" t="s">
        <v>174</v>
      </c>
      <c r="C332" t="s">
        <v>57</v>
      </c>
      <c r="D332">
        <v>30</v>
      </c>
      <c r="E332">
        <v>20</v>
      </c>
      <c r="F332">
        <v>30</v>
      </c>
      <c r="G332">
        <v>10</v>
      </c>
      <c r="H332">
        <v>10</v>
      </c>
      <c r="I332" t="s">
        <v>47</v>
      </c>
      <c r="J332">
        <v>10</v>
      </c>
      <c r="K332" t="s">
        <v>58</v>
      </c>
      <c r="L332" t="s">
        <v>58</v>
      </c>
      <c r="M332" t="s">
        <v>234</v>
      </c>
      <c r="N332" t="str">
        <f>_xlfn.CONCAT(Ponderaciones[[#This Row],[Universidad]],Ponderaciones[[#This Row],[Carrera]])</f>
        <v>UNIVERSIDAD ANDRÉS BELLOPUBLICIDAD</v>
      </c>
    </row>
    <row r="333" spans="1:14" x14ac:dyDescent="0.25">
      <c r="A333">
        <v>41210</v>
      </c>
      <c r="B333" t="s">
        <v>174</v>
      </c>
      <c r="C333" t="s">
        <v>235</v>
      </c>
      <c r="D333">
        <v>30</v>
      </c>
      <c r="E333">
        <v>20</v>
      </c>
      <c r="F333">
        <v>30</v>
      </c>
      <c r="G333">
        <v>10</v>
      </c>
      <c r="H333">
        <v>10</v>
      </c>
      <c r="I333" t="s">
        <v>47</v>
      </c>
      <c r="J333">
        <v>10</v>
      </c>
      <c r="K333" t="s">
        <v>58</v>
      </c>
      <c r="L333" t="s">
        <v>58</v>
      </c>
      <c r="M333" t="s">
        <v>234</v>
      </c>
      <c r="N333" t="str">
        <f>_xlfn.CONCAT(Ponderaciones[[#This Row],[Universidad]],Ponderaciones[[#This Row],[Carrera]])</f>
        <v>UNIVERSIDAD ANDRÉS BELLOPUBLICIDAD</v>
      </c>
    </row>
    <row r="334" spans="1:14" x14ac:dyDescent="0.25">
      <c r="A334">
        <v>41058</v>
      </c>
      <c r="B334" t="s">
        <v>110</v>
      </c>
      <c r="C334" t="s">
        <v>57</v>
      </c>
      <c r="D334">
        <v>20</v>
      </c>
      <c r="E334">
        <v>30</v>
      </c>
      <c r="F334">
        <v>10</v>
      </c>
      <c r="G334">
        <v>30</v>
      </c>
      <c r="H334" t="s">
        <v>58</v>
      </c>
      <c r="J334">
        <v>10</v>
      </c>
      <c r="K334" t="s">
        <v>58</v>
      </c>
      <c r="L334" t="s">
        <v>58</v>
      </c>
      <c r="M334" t="s">
        <v>234</v>
      </c>
      <c r="N334" t="str">
        <f>_xlfn.CONCAT(Ponderaciones[[#This Row],[Universidad]],Ponderaciones[[#This Row],[Carrera]])</f>
        <v>UNIVERSIDAD ANDRÉS BELLOQUÍMICA Y FARMACIA</v>
      </c>
    </row>
    <row r="335" spans="1:14" x14ac:dyDescent="0.25">
      <c r="A335">
        <v>41097</v>
      </c>
      <c r="B335" t="s">
        <v>110</v>
      </c>
      <c r="C335" t="s">
        <v>119</v>
      </c>
      <c r="D335">
        <v>20</v>
      </c>
      <c r="E335">
        <v>30</v>
      </c>
      <c r="F335">
        <v>10</v>
      </c>
      <c r="G335">
        <v>30</v>
      </c>
      <c r="H335" t="s">
        <v>58</v>
      </c>
      <c r="J335">
        <v>10</v>
      </c>
      <c r="K335" t="s">
        <v>58</v>
      </c>
      <c r="L335" t="s">
        <v>58</v>
      </c>
      <c r="M335" t="s">
        <v>234</v>
      </c>
      <c r="N335" t="str">
        <f>_xlfn.CONCAT(Ponderaciones[[#This Row],[Universidad]],Ponderaciones[[#This Row],[Carrera]])</f>
        <v>UNIVERSIDAD ANDRÉS BELLOQUÍMICA Y FARMACIA</v>
      </c>
    </row>
    <row r="336" spans="1:14" x14ac:dyDescent="0.25">
      <c r="A336">
        <v>41167</v>
      </c>
      <c r="B336" t="s">
        <v>110</v>
      </c>
      <c r="C336" t="s">
        <v>235</v>
      </c>
      <c r="D336">
        <v>20</v>
      </c>
      <c r="E336">
        <v>30</v>
      </c>
      <c r="F336">
        <v>10</v>
      </c>
      <c r="G336">
        <v>30</v>
      </c>
      <c r="H336" t="s">
        <v>58</v>
      </c>
      <c r="J336">
        <v>10</v>
      </c>
      <c r="K336" t="s">
        <v>58</v>
      </c>
      <c r="L336" t="s">
        <v>58</v>
      </c>
      <c r="M336" t="s">
        <v>234</v>
      </c>
      <c r="N336" t="str">
        <f>_xlfn.CONCAT(Ponderaciones[[#This Row],[Universidad]],Ponderaciones[[#This Row],[Carrera]])</f>
        <v>UNIVERSIDAD ANDRÉS BELLOQUÍMICA Y FARMACIA</v>
      </c>
    </row>
    <row r="337" spans="1:14" x14ac:dyDescent="0.25">
      <c r="A337">
        <v>41016</v>
      </c>
      <c r="B337" t="s">
        <v>111</v>
      </c>
      <c r="C337" t="s">
        <v>57</v>
      </c>
      <c r="D337">
        <v>20</v>
      </c>
      <c r="E337">
        <v>30</v>
      </c>
      <c r="F337">
        <v>10</v>
      </c>
      <c r="G337">
        <v>20</v>
      </c>
      <c r="H337">
        <v>20</v>
      </c>
      <c r="I337" t="s">
        <v>47</v>
      </c>
      <c r="J337">
        <v>20</v>
      </c>
      <c r="K337" t="s">
        <v>58</v>
      </c>
      <c r="L337" t="s">
        <v>58</v>
      </c>
      <c r="M337" t="s">
        <v>234</v>
      </c>
      <c r="N337" t="str">
        <f>_xlfn.CONCAT(Ponderaciones[[#This Row],[Universidad]],Ponderaciones[[#This Row],[Carrera]])</f>
        <v>UNIVERSIDAD ANDRÉS BELLOSOCIOLOGÍA</v>
      </c>
    </row>
    <row r="338" spans="1:14" x14ac:dyDescent="0.25">
      <c r="A338">
        <v>41098</v>
      </c>
      <c r="B338" t="s">
        <v>269</v>
      </c>
      <c r="C338" t="s">
        <v>119</v>
      </c>
      <c r="D338">
        <v>20</v>
      </c>
      <c r="E338">
        <v>30</v>
      </c>
      <c r="F338">
        <v>10</v>
      </c>
      <c r="G338">
        <v>30</v>
      </c>
      <c r="H338" t="s">
        <v>58</v>
      </c>
      <c r="J338">
        <v>10</v>
      </c>
      <c r="K338" t="s">
        <v>58</v>
      </c>
      <c r="L338" t="s">
        <v>58</v>
      </c>
      <c r="M338" t="s">
        <v>234</v>
      </c>
      <c r="N338" t="str">
        <f>_xlfn.CONCAT(Ponderaciones[[#This Row],[Universidad]],Ponderaciones[[#This Row],[Carrera]])</f>
        <v xml:space="preserve">UNIVERSIDAD ANDRÉS BELLOTECNOLOGÍA MÉDICA </v>
      </c>
    </row>
    <row r="339" spans="1:14" x14ac:dyDescent="0.25">
      <c r="A339">
        <v>41126</v>
      </c>
      <c r="B339" t="s">
        <v>269</v>
      </c>
      <c r="C339" t="s">
        <v>235</v>
      </c>
      <c r="D339">
        <v>20</v>
      </c>
      <c r="E339">
        <v>30</v>
      </c>
      <c r="F339">
        <v>10</v>
      </c>
      <c r="G339">
        <v>30</v>
      </c>
      <c r="H339" t="s">
        <v>58</v>
      </c>
      <c r="J339">
        <v>10</v>
      </c>
      <c r="K339" t="s">
        <v>58</v>
      </c>
      <c r="L339" t="s">
        <v>58</v>
      </c>
      <c r="M339" t="s">
        <v>234</v>
      </c>
      <c r="N339" t="str">
        <f>_xlfn.CONCAT(Ponderaciones[[#This Row],[Universidad]],Ponderaciones[[#This Row],[Carrera]])</f>
        <v xml:space="preserve">UNIVERSIDAD ANDRÉS BELLOTECNOLOGÍA MÉDICA </v>
      </c>
    </row>
    <row r="340" spans="1:14" x14ac:dyDescent="0.25">
      <c r="A340">
        <v>41059</v>
      </c>
      <c r="B340" t="s">
        <v>176</v>
      </c>
      <c r="C340" t="s">
        <v>57</v>
      </c>
      <c r="D340">
        <v>20</v>
      </c>
      <c r="E340">
        <v>30</v>
      </c>
      <c r="F340">
        <v>10</v>
      </c>
      <c r="G340">
        <v>30</v>
      </c>
      <c r="H340" t="s">
        <v>58</v>
      </c>
      <c r="J340">
        <v>10</v>
      </c>
      <c r="K340" t="s">
        <v>58</v>
      </c>
      <c r="L340" t="s">
        <v>58</v>
      </c>
      <c r="M340" t="s">
        <v>234</v>
      </c>
      <c r="N340" t="str">
        <f>_xlfn.CONCAT(Ponderaciones[[#This Row],[Universidad]],Ponderaciones[[#This Row],[Carrera]])</f>
        <v>UNIVERSIDAD ANDRÉS BELLOTECNOLOGÍA MEDICA</v>
      </c>
    </row>
    <row r="341" spans="1:14" x14ac:dyDescent="0.25">
      <c r="A341">
        <v>41010</v>
      </c>
      <c r="B341" t="s">
        <v>113</v>
      </c>
      <c r="C341" t="s">
        <v>57</v>
      </c>
      <c r="D341">
        <v>20</v>
      </c>
      <c r="E341">
        <v>30</v>
      </c>
      <c r="F341">
        <v>20</v>
      </c>
      <c r="G341">
        <v>20</v>
      </c>
      <c r="H341">
        <v>10</v>
      </c>
      <c r="I341" t="s">
        <v>47</v>
      </c>
      <c r="J341">
        <v>10</v>
      </c>
      <c r="K341" t="s">
        <v>58</v>
      </c>
      <c r="L341" t="s">
        <v>58</v>
      </c>
      <c r="M341" t="s">
        <v>234</v>
      </c>
      <c r="N341" t="str">
        <f>_xlfn.CONCAT(Ponderaciones[[#This Row],[Universidad]],Ponderaciones[[#This Row],[Carrera]])</f>
        <v>UNIVERSIDAD ANDRÉS BELLOTERAPIA OCUPACIONAL</v>
      </c>
    </row>
    <row r="342" spans="1:14" x14ac:dyDescent="0.25">
      <c r="A342">
        <v>41067</v>
      </c>
      <c r="B342" t="s">
        <v>113</v>
      </c>
      <c r="C342" t="s">
        <v>119</v>
      </c>
      <c r="D342">
        <v>20</v>
      </c>
      <c r="E342">
        <v>30</v>
      </c>
      <c r="F342">
        <v>20</v>
      </c>
      <c r="G342">
        <v>20</v>
      </c>
      <c r="H342">
        <v>10</v>
      </c>
      <c r="I342" t="s">
        <v>47</v>
      </c>
      <c r="J342">
        <v>10</v>
      </c>
      <c r="K342" t="s">
        <v>58</v>
      </c>
      <c r="L342" t="s">
        <v>58</v>
      </c>
      <c r="M342" t="s">
        <v>234</v>
      </c>
      <c r="N342" t="str">
        <f>_xlfn.CONCAT(Ponderaciones[[#This Row],[Universidad]],Ponderaciones[[#This Row],[Carrera]])</f>
        <v>UNIVERSIDAD ANDRÉS BELLOTERAPIA OCUPACIONAL</v>
      </c>
    </row>
    <row r="343" spans="1:14" x14ac:dyDescent="0.25">
      <c r="A343">
        <v>41103</v>
      </c>
      <c r="B343" t="s">
        <v>113</v>
      </c>
      <c r="C343" t="s">
        <v>235</v>
      </c>
      <c r="D343">
        <v>20</v>
      </c>
      <c r="E343">
        <v>30</v>
      </c>
      <c r="F343">
        <v>20</v>
      </c>
      <c r="G343">
        <v>20</v>
      </c>
      <c r="H343">
        <v>10</v>
      </c>
      <c r="I343" t="s">
        <v>47</v>
      </c>
      <c r="J343">
        <v>10</v>
      </c>
      <c r="K343" t="s">
        <v>58</v>
      </c>
      <c r="L343" t="s">
        <v>58</v>
      </c>
      <c r="M343" t="s">
        <v>234</v>
      </c>
      <c r="N343" t="str">
        <f>_xlfn.CONCAT(Ponderaciones[[#This Row],[Universidad]],Ponderaciones[[#This Row],[Carrera]])</f>
        <v>UNIVERSIDAD ANDRÉS BELLOTERAPIA OCUPACIONAL</v>
      </c>
    </row>
    <row r="344" spans="1:14" x14ac:dyDescent="0.25">
      <c r="A344">
        <v>41017</v>
      </c>
      <c r="B344" t="s">
        <v>114</v>
      </c>
      <c r="C344" t="s">
        <v>57</v>
      </c>
      <c r="D344">
        <v>30</v>
      </c>
      <c r="E344">
        <v>20</v>
      </c>
      <c r="F344">
        <v>30</v>
      </c>
      <c r="G344">
        <v>10</v>
      </c>
      <c r="H344">
        <v>10</v>
      </c>
      <c r="I344" t="s">
        <v>47</v>
      </c>
      <c r="J344">
        <v>10</v>
      </c>
      <c r="K344" t="s">
        <v>58</v>
      </c>
      <c r="L344" t="s">
        <v>58</v>
      </c>
      <c r="M344" t="s">
        <v>234</v>
      </c>
      <c r="N344" t="str">
        <f>_xlfn.CONCAT(Ponderaciones[[#This Row],[Universidad]],Ponderaciones[[#This Row],[Carrera]])</f>
        <v>UNIVERSIDAD ANDRÉS BELLOTRABAJO SOCIAL</v>
      </c>
    </row>
    <row r="345" spans="1:14" x14ac:dyDescent="0.25">
      <c r="A345">
        <v>41070</v>
      </c>
      <c r="B345" t="s">
        <v>114</v>
      </c>
      <c r="C345" t="s">
        <v>119</v>
      </c>
      <c r="D345">
        <v>30</v>
      </c>
      <c r="E345">
        <v>20</v>
      </c>
      <c r="F345">
        <v>30</v>
      </c>
      <c r="G345">
        <v>10</v>
      </c>
      <c r="H345">
        <v>10</v>
      </c>
      <c r="I345" t="s">
        <v>47</v>
      </c>
      <c r="J345">
        <v>10</v>
      </c>
      <c r="K345" t="s">
        <v>58</v>
      </c>
      <c r="L345" t="s">
        <v>58</v>
      </c>
      <c r="M345" t="s">
        <v>234</v>
      </c>
      <c r="N345" t="str">
        <f>_xlfn.CONCAT(Ponderaciones[[#This Row],[Universidad]],Ponderaciones[[#This Row],[Carrera]])</f>
        <v>UNIVERSIDAD ANDRÉS BELLOTRABAJO SOCIAL</v>
      </c>
    </row>
    <row r="346" spans="1:14" x14ac:dyDescent="0.25">
      <c r="A346">
        <v>23083</v>
      </c>
      <c r="B346" t="s">
        <v>270</v>
      </c>
      <c r="C346" t="s">
        <v>271</v>
      </c>
      <c r="D346">
        <v>20</v>
      </c>
      <c r="E346">
        <v>40</v>
      </c>
      <c r="F346">
        <v>20</v>
      </c>
      <c r="G346">
        <v>10</v>
      </c>
      <c r="H346">
        <v>10</v>
      </c>
      <c r="J346" t="s">
        <v>58</v>
      </c>
      <c r="K346" t="s">
        <v>58</v>
      </c>
      <c r="L346" t="s">
        <v>58</v>
      </c>
      <c r="M346" t="s">
        <v>9</v>
      </c>
      <c r="N346" t="str">
        <f>_xlfn.CONCAT(Ponderaciones[[#This Row],[Universidad]],Ponderaciones[[#This Row],[Carrera]])</f>
        <v>UNIVERSIDAD ARTURO PRATADMINISTRACIÓN Y GESTIÓN PÚBLICA</v>
      </c>
    </row>
    <row r="347" spans="1:14" x14ac:dyDescent="0.25">
      <c r="A347">
        <v>23046</v>
      </c>
      <c r="B347" t="s">
        <v>116</v>
      </c>
      <c r="C347" t="s">
        <v>271</v>
      </c>
      <c r="D347">
        <v>10</v>
      </c>
      <c r="E347">
        <v>45</v>
      </c>
      <c r="F347">
        <v>15</v>
      </c>
      <c r="G347">
        <v>20</v>
      </c>
      <c r="H347" t="s">
        <v>58</v>
      </c>
      <c r="J347">
        <v>10</v>
      </c>
      <c r="K347" t="s">
        <v>58</v>
      </c>
      <c r="L347" t="s">
        <v>58</v>
      </c>
      <c r="M347" t="s">
        <v>9</v>
      </c>
      <c r="N347" t="str">
        <f>_xlfn.CONCAT(Ponderaciones[[#This Row],[Universidad]],Ponderaciones[[#This Row],[Carrera]])</f>
        <v>UNIVERSIDAD ARTURO PRATAGRONOMÍA</v>
      </c>
    </row>
    <row r="348" spans="1:14" x14ac:dyDescent="0.25">
      <c r="A348">
        <v>23025</v>
      </c>
      <c r="B348" t="s">
        <v>62</v>
      </c>
      <c r="C348" t="s">
        <v>271</v>
      </c>
      <c r="D348">
        <v>10</v>
      </c>
      <c r="E348">
        <v>40</v>
      </c>
      <c r="F348">
        <v>15</v>
      </c>
      <c r="G348">
        <v>25</v>
      </c>
      <c r="H348">
        <v>10</v>
      </c>
      <c r="I348" t="s">
        <v>47</v>
      </c>
      <c r="J348">
        <v>10</v>
      </c>
      <c r="K348" t="s">
        <v>58</v>
      </c>
      <c r="L348" t="s">
        <v>58</v>
      </c>
      <c r="M348" t="s">
        <v>9</v>
      </c>
      <c r="N348" t="str">
        <f>_xlfn.CONCAT(Ponderaciones[[#This Row],[Universidad]],Ponderaciones[[#This Row],[Carrera]])</f>
        <v>UNIVERSIDAD ARTURO PRATARQUITECTURA</v>
      </c>
    </row>
    <row r="349" spans="1:14" x14ac:dyDescent="0.25">
      <c r="A349">
        <v>23007</v>
      </c>
      <c r="B349" t="s">
        <v>66</v>
      </c>
      <c r="C349" t="s">
        <v>271</v>
      </c>
      <c r="D349">
        <v>10</v>
      </c>
      <c r="E349">
        <v>45</v>
      </c>
      <c r="F349">
        <v>15</v>
      </c>
      <c r="G349">
        <v>20</v>
      </c>
      <c r="H349" t="s">
        <v>58</v>
      </c>
      <c r="J349">
        <v>10</v>
      </c>
      <c r="K349" t="s">
        <v>58</v>
      </c>
      <c r="L349" t="s">
        <v>58</v>
      </c>
      <c r="M349" t="s">
        <v>9</v>
      </c>
      <c r="N349" t="str">
        <f>_xlfn.CONCAT(Ponderaciones[[#This Row],[Universidad]],Ponderaciones[[#This Row],[Carrera]])</f>
        <v>UNIVERSIDAD ARTURO PRATBIOLOGÍA MARINA</v>
      </c>
    </row>
    <row r="350" spans="1:14" x14ac:dyDescent="0.25">
      <c r="A350">
        <v>23063</v>
      </c>
      <c r="B350" t="s">
        <v>272</v>
      </c>
      <c r="C350" t="s">
        <v>271</v>
      </c>
      <c r="D350">
        <v>10</v>
      </c>
      <c r="E350">
        <v>45</v>
      </c>
      <c r="F350">
        <v>15</v>
      </c>
      <c r="G350">
        <v>20</v>
      </c>
      <c r="H350">
        <v>10</v>
      </c>
      <c r="I350" t="s">
        <v>47</v>
      </c>
      <c r="J350">
        <v>10</v>
      </c>
      <c r="K350" t="s">
        <v>58</v>
      </c>
      <c r="L350" t="s">
        <v>58</v>
      </c>
      <c r="M350" t="s">
        <v>9</v>
      </c>
      <c r="N350" t="str">
        <f>_xlfn.CONCAT(Ponderaciones[[#This Row],[Universidad]],Ponderaciones[[#This Row],[Carrera]])</f>
        <v>UNIVERSIDAD ARTURO PRATCONTADOR  PÚBLICO Y AUDITOR</v>
      </c>
    </row>
    <row r="351" spans="1:14" x14ac:dyDescent="0.25">
      <c r="A351">
        <v>23016</v>
      </c>
      <c r="B351" t="s">
        <v>73</v>
      </c>
      <c r="C351" t="s">
        <v>271</v>
      </c>
      <c r="D351">
        <v>10</v>
      </c>
      <c r="E351">
        <v>50</v>
      </c>
      <c r="F351">
        <v>20</v>
      </c>
      <c r="G351">
        <v>10</v>
      </c>
      <c r="H351">
        <v>10</v>
      </c>
      <c r="J351" t="s">
        <v>58</v>
      </c>
      <c r="K351" t="s">
        <v>58</v>
      </c>
      <c r="L351" t="s">
        <v>58</v>
      </c>
      <c r="M351" t="s">
        <v>9</v>
      </c>
      <c r="N351" t="str">
        <f>_xlfn.CONCAT(Ponderaciones[[#This Row],[Universidad]],Ponderaciones[[#This Row],[Carrera]])</f>
        <v>UNIVERSIDAD ARTURO PRATDERECHO</v>
      </c>
    </row>
    <row r="352" spans="1:14" x14ac:dyDescent="0.25">
      <c r="A352">
        <v>23018</v>
      </c>
      <c r="B352" t="s">
        <v>73</v>
      </c>
      <c r="C352" t="s">
        <v>273</v>
      </c>
      <c r="D352">
        <v>10</v>
      </c>
      <c r="E352">
        <v>50</v>
      </c>
      <c r="F352">
        <v>20</v>
      </c>
      <c r="G352">
        <v>10</v>
      </c>
      <c r="H352">
        <v>10</v>
      </c>
      <c r="J352" t="s">
        <v>58</v>
      </c>
      <c r="K352" t="s">
        <v>58</v>
      </c>
      <c r="L352" t="s">
        <v>58</v>
      </c>
      <c r="M352" t="s">
        <v>9</v>
      </c>
      <c r="N352" t="str">
        <f>_xlfn.CONCAT(Ponderaciones[[#This Row],[Universidad]],Ponderaciones[[#This Row],[Carrera]])</f>
        <v>UNIVERSIDAD ARTURO PRATDERECHO</v>
      </c>
    </row>
    <row r="353" spans="1:14" x14ac:dyDescent="0.25">
      <c r="A353">
        <v>23010</v>
      </c>
      <c r="B353" t="s">
        <v>206</v>
      </c>
      <c r="C353" t="s">
        <v>271</v>
      </c>
      <c r="D353">
        <v>10</v>
      </c>
      <c r="E353">
        <v>40</v>
      </c>
      <c r="F353">
        <v>20</v>
      </c>
      <c r="G353">
        <v>20</v>
      </c>
      <c r="H353">
        <v>10</v>
      </c>
      <c r="I353" t="s">
        <v>47</v>
      </c>
      <c r="J353">
        <v>10</v>
      </c>
      <c r="K353" t="s">
        <v>58</v>
      </c>
      <c r="L353" t="s">
        <v>126</v>
      </c>
      <c r="M353" t="s">
        <v>9</v>
      </c>
      <c r="N353" t="str">
        <f>_xlfn.CONCAT(Ponderaciones[[#This Row],[Universidad]],Ponderaciones[[#This Row],[Carrera]])</f>
        <v>UNIVERSIDAD ARTURO PRATEDUCACIÓN PARVULARIA</v>
      </c>
    </row>
    <row r="354" spans="1:14" x14ac:dyDescent="0.25">
      <c r="A354">
        <v>23026</v>
      </c>
      <c r="B354" t="s">
        <v>75</v>
      </c>
      <c r="C354" t="s">
        <v>271</v>
      </c>
      <c r="D354">
        <v>20</v>
      </c>
      <c r="E354">
        <v>40</v>
      </c>
      <c r="F354">
        <v>10</v>
      </c>
      <c r="G354">
        <v>10</v>
      </c>
      <c r="H354" t="s">
        <v>58</v>
      </c>
      <c r="J354">
        <v>20</v>
      </c>
      <c r="K354" t="s">
        <v>58</v>
      </c>
      <c r="L354" t="s">
        <v>58</v>
      </c>
      <c r="M354" t="s">
        <v>9</v>
      </c>
      <c r="N354" t="str">
        <f>_xlfn.CONCAT(Ponderaciones[[#This Row],[Universidad]],Ponderaciones[[#This Row],[Carrera]])</f>
        <v>UNIVERSIDAD ARTURO PRATENFERMERÍA</v>
      </c>
    </row>
    <row r="355" spans="1:14" x14ac:dyDescent="0.25">
      <c r="A355">
        <v>23060</v>
      </c>
      <c r="B355" t="s">
        <v>75</v>
      </c>
      <c r="C355" t="s">
        <v>273</v>
      </c>
      <c r="D355">
        <v>20</v>
      </c>
      <c r="E355">
        <v>40</v>
      </c>
      <c r="F355">
        <v>10</v>
      </c>
      <c r="G355">
        <v>10</v>
      </c>
      <c r="H355" t="s">
        <v>58</v>
      </c>
      <c r="J355">
        <v>20</v>
      </c>
      <c r="K355" t="s">
        <v>58</v>
      </c>
      <c r="L355" t="s">
        <v>58</v>
      </c>
      <c r="M355" t="s">
        <v>9</v>
      </c>
      <c r="N355" t="str">
        <f>_xlfn.CONCAT(Ponderaciones[[#This Row],[Universidad]],Ponderaciones[[#This Row],[Carrera]])</f>
        <v>UNIVERSIDAD ARTURO PRATENFERMERÍA</v>
      </c>
    </row>
    <row r="356" spans="1:14" x14ac:dyDescent="0.25">
      <c r="A356">
        <v>23078</v>
      </c>
      <c r="B356" t="s">
        <v>79</v>
      </c>
      <c r="C356" t="s">
        <v>271</v>
      </c>
      <c r="D356">
        <v>40</v>
      </c>
      <c r="E356">
        <v>30</v>
      </c>
      <c r="F356">
        <v>10</v>
      </c>
      <c r="G356">
        <v>10</v>
      </c>
      <c r="H356">
        <v>10</v>
      </c>
      <c r="I356" t="s">
        <v>47</v>
      </c>
      <c r="J356">
        <v>10</v>
      </c>
      <c r="K356" t="s">
        <v>58</v>
      </c>
      <c r="L356" t="s">
        <v>58</v>
      </c>
      <c r="M356" t="s">
        <v>9</v>
      </c>
      <c r="N356" t="str">
        <f>_xlfn.CONCAT(Ponderaciones[[#This Row],[Universidad]],Ponderaciones[[#This Row],[Carrera]])</f>
        <v>UNIVERSIDAD ARTURO PRATFONOAUDIOLOGÍA</v>
      </c>
    </row>
    <row r="357" spans="1:14" x14ac:dyDescent="0.25">
      <c r="A357">
        <v>23058</v>
      </c>
      <c r="B357" t="s">
        <v>274</v>
      </c>
      <c r="C357" t="s">
        <v>271</v>
      </c>
      <c r="D357">
        <v>15</v>
      </c>
      <c r="E357">
        <v>40</v>
      </c>
      <c r="F357">
        <v>10</v>
      </c>
      <c r="G357">
        <v>20</v>
      </c>
      <c r="H357">
        <v>10</v>
      </c>
      <c r="I357" t="s">
        <v>47</v>
      </c>
      <c r="J357">
        <v>10</v>
      </c>
      <c r="K357">
        <v>5</v>
      </c>
      <c r="L357" t="s">
        <v>58</v>
      </c>
      <c r="M357" t="s">
        <v>9</v>
      </c>
      <c r="N357" t="str">
        <f>_xlfn.CONCAT(Ponderaciones[[#This Row],[Universidad]],Ponderaciones[[#This Row],[Carrera]])</f>
        <v>UNIVERSIDAD ARTURO PRATINGENIERÍA CIVIL AMBIENTAL</v>
      </c>
    </row>
    <row r="358" spans="1:14" x14ac:dyDescent="0.25">
      <c r="A358">
        <v>23074</v>
      </c>
      <c r="B358" t="s">
        <v>131</v>
      </c>
      <c r="C358" t="s">
        <v>271</v>
      </c>
      <c r="D358">
        <v>20</v>
      </c>
      <c r="E358">
        <v>40</v>
      </c>
      <c r="F358">
        <v>10</v>
      </c>
      <c r="G358">
        <v>15</v>
      </c>
      <c r="H358">
        <v>10</v>
      </c>
      <c r="I358" t="s">
        <v>47</v>
      </c>
      <c r="J358">
        <v>10</v>
      </c>
      <c r="K358">
        <v>5</v>
      </c>
      <c r="L358" t="s">
        <v>58</v>
      </c>
      <c r="M358" t="s">
        <v>9</v>
      </c>
      <c r="N358" t="str">
        <f>_xlfn.CONCAT(Ponderaciones[[#This Row],[Universidad]],Ponderaciones[[#This Row],[Carrera]])</f>
        <v>UNIVERSIDAD ARTURO PRATINGENIERÍA CIVIL DE MINAS</v>
      </c>
    </row>
    <row r="359" spans="1:14" x14ac:dyDescent="0.25">
      <c r="A359">
        <v>23075</v>
      </c>
      <c r="B359" t="s">
        <v>275</v>
      </c>
      <c r="C359" t="s">
        <v>271</v>
      </c>
      <c r="D359">
        <v>10</v>
      </c>
      <c r="E359">
        <v>40</v>
      </c>
      <c r="F359">
        <v>10</v>
      </c>
      <c r="G359">
        <v>25</v>
      </c>
      <c r="H359">
        <v>10</v>
      </c>
      <c r="I359" t="s">
        <v>47</v>
      </c>
      <c r="J359">
        <v>10</v>
      </c>
      <c r="K359">
        <v>5</v>
      </c>
      <c r="L359" t="s">
        <v>58</v>
      </c>
      <c r="M359" t="s">
        <v>9</v>
      </c>
      <c r="N359" t="str">
        <f>_xlfn.CONCAT(Ponderaciones[[#This Row],[Universidad]],Ponderaciones[[#This Row],[Carrera]])</f>
        <v xml:space="preserve">UNIVERSIDAD ARTURO PRATINGENIERÍA CIVIL ELECTRÓNICA </v>
      </c>
    </row>
    <row r="360" spans="1:14" x14ac:dyDescent="0.25">
      <c r="A360">
        <v>23048</v>
      </c>
      <c r="B360" t="s">
        <v>276</v>
      </c>
      <c r="C360" t="s">
        <v>271</v>
      </c>
      <c r="D360">
        <v>10</v>
      </c>
      <c r="E360">
        <v>40</v>
      </c>
      <c r="F360">
        <v>10</v>
      </c>
      <c r="G360">
        <v>25</v>
      </c>
      <c r="H360" t="s">
        <v>277</v>
      </c>
      <c r="I360" t="s">
        <v>47</v>
      </c>
      <c r="J360">
        <v>10</v>
      </c>
      <c r="K360">
        <v>5</v>
      </c>
      <c r="L360" t="s">
        <v>58</v>
      </c>
      <c r="M360" t="s">
        <v>9</v>
      </c>
      <c r="N360" t="str">
        <f>_xlfn.CONCAT(Ponderaciones[[#This Row],[Universidad]],Ponderaciones[[#This Row],[Carrera]])</f>
        <v>UNIVERSIDAD ARTURO PRATINGENIERÍA CIVIL EN COMPUTACIÓN E INFORMÁTICA</v>
      </c>
    </row>
    <row r="361" spans="1:14" x14ac:dyDescent="0.25">
      <c r="A361">
        <v>23012</v>
      </c>
      <c r="B361" t="s">
        <v>201</v>
      </c>
      <c r="C361" t="s">
        <v>271</v>
      </c>
      <c r="D361">
        <v>10</v>
      </c>
      <c r="E361">
        <v>40</v>
      </c>
      <c r="F361">
        <v>10</v>
      </c>
      <c r="G361">
        <v>25</v>
      </c>
      <c r="H361" t="s">
        <v>277</v>
      </c>
      <c r="I361" t="s">
        <v>47</v>
      </c>
      <c r="J361">
        <v>10</v>
      </c>
      <c r="K361">
        <v>5</v>
      </c>
      <c r="L361" t="s">
        <v>58</v>
      </c>
      <c r="M361" t="s">
        <v>9</v>
      </c>
      <c r="N361" t="str">
        <f>_xlfn.CONCAT(Ponderaciones[[#This Row],[Universidad]],Ponderaciones[[#This Row],[Carrera]])</f>
        <v>UNIVERSIDAD ARTURO PRATINGENIERÍA CIVIL INDUSTRIAL</v>
      </c>
    </row>
    <row r="362" spans="1:14" x14ac:dyDescent="0.25">
      <c r="A362">
        <v>23024</v>
      </c>
      <c r="B362" t="s">
        <v>142</v>
      </c>
      <c r="C362" t="s">
        <v>271</v>
      </c>
      <c r="D362">
        <v>20</v>
      </c>
      <c r="E362">
        <v>40</v>
      </c>
      <c r="F362">
        <v>10</v>
      </c>
      <c r="G362">
        <v>15</v>
      </c>
      <c r="H362" t="s">
        <v>277</v>
      </c>
      <c r="I362" t="s">
        <v>47</v>
      </c>
      <c r="J362">
        <v>10</v>
      </c>
      <c r="K362">
        <v>5</v>
      </c>
      <c r="L362" t="s">
        <v>58</v>
      </c>
      <c r="M362" t="s">
        <v>9</v>
      </c>
      <c r="N362" t="str">
        <f>_xlfn.CONCAT(Ponderaciones[[#This Row],[Universidad]],Ponderaciones[[#This Row],[Carrera]])</f>
        <v>UNIVERSIDAD ARTURO PRATINGENIERÍA CIVIL METALÚRGICA</v>
      </c>
    </row>
    <row r="363" spans="1:14" x14ac:dyDescent="0.25">
      <c r="A363">
        <v>23013</v>
      </c>
      <c r="B363" t="s">
        <v>251</v>
      </c>
      <c r="C363" t="s">
        <v>271</v>
      </c>
      <c r="D363">
        <v>10</v>
      </c>
      <c r="E363">
        <v>45</v>
      </c>
      <c r="F363">
        <v>15</v>
      </c>
      <c r="G363">
        <v>20</v>
      </c>
      <c r="H363" t="s">
        <v>277</v>
      </c>
      <c r="I363" t="s">
        <v>47</v>
      </c>
      <c r="J363">
        <v>10</v>
      </c>
      <c r="K363" t="s">
        <v>58</v>
      </c>
      <c r="L363" t="s">
        <v>58</v>
      </c>
      <c r="M363" t="s">
        <v>9</v>
      </c>
      <c r="N363" t="str">
        <f>_xlfn.CONCAT(Ponderaciones[[#This Row],[Universidad]],Ponderaciones[[#This Row],[Carrera]])</f>
        <v xml:space="preserve">UNIVERSIDAD ARTURO PRATINGENIERÍA COMERCIAL </v>
      </c>
    </row>
    <row r="364" spans="1:14" x14ac:dyDescent="0.25">
      <c r="A364">
        <v>23085</v>
      </c>
      <c r="B364" t="s">
        <v>278</v>
      </c>
      <c r="C364" t="s">
        <v>273</v>
      </c>
      <c r="D364">
        <v>20</v>
      </c>
      <c r="E364">
        <v>40</v>
      </c>
      <c r="F364">
        <v>15</v>
      </c>
      <c r="G364">
        <v>15</v>
      </c>
      <c r="H364" t="s">
        <v>277</v>
      </c>
      <c r="I364" t="s">
        <v>47</v>
      </c>
      <c r="J364">
        <v>10</v>
      </c>
      <c r="K364" t="s">
        <v>58</v>
      </c>
      <c r="L364" t="s">
        <v>58</v>
      </c>
      <c r="M364" t="s">
        <v>9</v>
      </c>
      <c r="N364" t="str">
        <f>_xlfn.CONCAT(Ponderaciones[[#This Row],[Universidad]],Ponderaciones[[#This Row],[Carrera]])</f>
        <v>UNIVERSIDAD ARTURO PRATINGENIERÍA COMERCIAL, MENCIÓN GESTIÓN ESTRATÉGICA</v>
      </c>
    </row>
    <row r="365" spans="1:14" x14ac:dyDescent="0.25">
      <c r="A365">
        <v>23056</v>
      </c>
      <c r="B365" t="s">
        <v>279</v>
      </c>
      <c r="C365" t="s">
        <v>271</v>
      </c>
      <c r="D365">
        <v>10</v>
      </c>
      <c r="E365">
        <v>45</v>
      </c>
      <c r="F365">
        <v>15</v>
      </c>
      <c r="G365">
        <v>15</v>
      </c>
      <c r="H365" t="s">
        <v>58</v>
      </c>
      <c r="J365">
        <v>10</v>
      </c>
      <c r="K365">
        <v>5</v>
      </c>
      <c r="L365" t="s">
        <v>58</v>
      </c>
      <c r="M365" t="s">
        <v>9</v>
      </c>
      <c r="N365" t="str">
        <f>_xlfn.CONCAT(Ponderaciones[[#This Row],[Universidad]],Ponderaciones[[#This Row],[Carrera]])</f>
        <v xml:space="preserve">UNIVERSIDAD ARTURO PRATINGENIERÍA EN BIOTECNOLOGÍA </v>
      </c>
    </row>
    <row r="366" spans="1:14" x14ac:dyDescent="0.25">
      <c r="A366">
        <v>23062</v>
      </c>
      <c r="B366" t="s">
        <v>280</v>
      </c>
      <c r="C366" t="s">
        <v>271</v>
      </c>
      <c r="D366">
        <v>10</v>
      </c>
      <c r="E366">
        <v>45</v>
      </c>
      <c r="F366">
        <v>15</v>
      </c>
      <c r="G366">
        <v>20</v>
      </c>
      <c r="H366" t="s">
        <v>277</v>
      </c>
      <c r="I366" t="s">
        <v>47</v>
      </c>
      <c r="J366">
        <v>10</v>
      </c>
      <c r="K366" t="s">
        <v>58</v>
      </c>
      <c r="L366" t="s">
        <v>58</v>
      </c>
      <c r="M366" t="s">
        <v>9</v>
      </c>
      <c r="N366" t="str">
        <f>_xlfn.CONCAT(Ponderaciones[[#This Row],[Universidad]],Ponderaciones[[#This Row],[Carrera]])</f>
        <v>UNIVERSIDAD ARTURO PRATINGENIERÍA EN INFORMACIÓN Y CONTROL DE GESTIÓN</v>
      </c>
    </row>
    <row r="367" spans="1:14" x14ac:dyDescent="0.25">
      <c r="A367">
        <v>23065</v>
      </c>
      <c r="B367" t="s">
        <v>85</v>
      </c>
      <c r="C367" t="s">
        <v>271</v>
      </c>
      <c r="D367">
        <v>40</v>
      </c>
      <c r="E367">
        <v>15</v>
      </c>
      <c r="F367">
        <v>15</v>
      </c>
      <c r="G367">
        <v>15</v>
      </c>
      <c r="H367" t="s">
        <v>58</v>
      </c>
      <c r="J367">
        <v>15</v>
      </c>
      <c r="K367" t="s">
        <v>58</v>
      </c>
      <c r="L367" t="s">
        <v>58</v>
      </c>
      <c r="M367" t="s">
        <v>9</v>
      </c>
      <c r="N367" t="str">
        <f>_xlfn.CONCAT(Ponderaciones[[#This Row],[Universidad]],Ponderaciones[[#This Row],[Carrera]])</f>
        <v>UNIVERSIDAD ARTURO PRATKINESIOLOGÍA</v>
      </c>
    </row>
    <row r="368" spans="1:14" x14ac:dyDescent="0.25">
      <c r="A368">
        <v>23068</v>
      </c>
      <c r="B368" t="s">
        <v>85</v>
      </c>
      <c r="C368" t="s">
        <v>273</v>
      </c>
      <c r="D368">
        <v>40</v>
      </c>
      <c r="E368">
        <v>15</v>
      </c>
      <c r="F368">
        <v>15</v>
      </c>
      <c r="G368">
        <v>15</v>
      </c>
      <c r="H368" t="s">
        <v>58</v>
      </c>
      <c r="J368">
        <v>15</v>
      </c>
      <c r="K368" t="s">
        <v>58</v>
      </c>
      <c r="L368" t="s">
        <v>58</v>
      </c>
      <c r="M368" t="s">
        <v>9</v>
      </c>
      <c r="N368" t="str">
        <f>_xlfn.CONCAT(Ponderaciones[[#This Row],[Universidad]],Ponderaciones[[#This Row],[Carrera]])</f>
        <v>UNIVERSIDAD ARTURO PRATKINESIOLOGÍA</v>
      </c>
    </row>
    <row r="369" spans="1:14" x14ac:dyDescent="0.25">
      <c r="A369">
        <v>23077</v>
      </c>
      <c r="B369" t="s">
        <v>281</v>
      </c>
      <c r="C369" t="s">
        <v>271</v>
      </c>
      <c r="D369">
        <v>10</v>
      </c>
      <c r="E369">
        <v>50</v>
      </c>
      <c r="F369">
        <v>15</v>
      </c>
      <c r="G369">
        <v>15</v>
      </c>
      <c r="H369" t="s">
        <v>58</v>
      </c>
      <c r="J369">
        <v>10</v>
      </c>
      <c r="K369" t="s">
        <v>58</v>
      </c>
      <c r="L369" t="s">
        <v>58</v>
      </c>
      <c r="M369" t="s">
        <v>9</v>
      </c>
      <c r="N369" t="str">
        <f>_xlfn.CONCAT(Ponderaciones[[#This Row],[Universidad]],Ponderaciones[[#This Row],[Carrera]])</f>
        <v xml:space="preserve">UNIVERSIDAD ARTURO PRATODONTOLOGÍA </v>
      </c>
    </row>
    <row r="370" spans="1:14" x14ac:dyDescent="0.25">
      <c r="A370">
        <v>23029</v>
      </c>
      <c r="B370" t="s">
        <v>282</v>
      </c>
      <c r="C370" t="s">
        <v>271</v>
      </c>
      <c r="D370">
        <v>10</v>
      </c>
      <c r="E370">
        <v>40</v>
      </c>
      <c r="F370">
        <v>20</v>
      </c>
      <c r="G370">
        <v>20</v>
      </c>
      <c r="H370" t="s">
        <v>277</v>
      </c>
      <c r="I370" t="s">
        <v>47</v>
      </c>
      <c r="J370">
        <v>10</v>
      </c>
      <c r="K370" t="s">
        <v>58</v>
      </c>
      <c r="L370" t="s">
        <v>58</v>
      </c>
      <c r="M370" t="s">
        <v>9</v>
      </c>
      <c r="N370" t="str">
        <f>_xlfn.CONCAT(Ponderaciones[[#This Row],[Universidad]],Ponderaciones[[#This Row],[Carrera]])</f>
        <v>UNIVERSIDAD ARTURO PRATPEDAGOGÍA EN EDUCACIÓN BASICA CON MENCIÓN EN LENGUAJE Y CIENCIAS SOCIALES O MENCIÓN EN MATEMÁTICA Y CIENCIAS</v>
      </c>
    </row>
    <row r="371" spans="1:14" x14ac:dyDescent="0.25">
      <c r="A371">
        <v>23082</v>
      </c>
      <c r="B371" t="s">
        <v>283</v>
      </c>
      <c r="C371" t="s">
        <v>271</v>
      </c>
      <c r="D371">
        <v>10</v>
      </c>
      <c r="E371">
        <v>40</v>
      </c>
      <c r="F371">
        <v>20</v>
      </c>
      <c r="G371">
        <v>20</v>
      </c>
      <c r="H371" t="s">
        <v>277</v>
      </c>
      <c r="I371" t="s">
        <v>47</v>
      </c>
      <c r="J371">
        <v>10</v>
      </c>
      <c r="K371" t="s">
        <v>58</v>
      </c>
      <c r="L371" t="s">
        <v>58</v>
      </c>
      <c r="M371" t="s">
        <v>9</v>
      </c>
      <c r="N371" t="str">
        <f>_xlfn.CONCAT(Ponderaciones[[#This Row],[Universidad]],Ponderaciones[[#This Row],[Carrera]])</f>
        <v>UNIVERSIDAD ARTURO PRATPEDAGOGÍA EN EDUCACIÓN DIFERENCIAL MENCIÓN EN DIFICULTADES DE APRENDIZAJE</v>
      </c>
    </row>
    <row r="372" spans="1:14" x14ac:dyDescent="0.25">
      <c r="A372">
        <v>23073</v>
      </c>
      <c r="B372" t="s">
        <v>284</v>
      </c>
      <c r="C372" t="s">
        <v>271</v>
      </c>
      <c r="D372">
        <v>10</v>
      </c>
      <c r="E372">
        <v>40</v>
      </c>
      <c r="F372">
        <v>20</v>
      </c>
      <c r="G372">
        <v>20</v>
      </c>
      <c r="H372">
        <v>10</v>
      </c>
      <c r="I372" t="s">
        <v>47</v>
      </c>
      <c r="J372">
        <v>10</v>
      </c>
      <c r="K372" t="s">
        <v>58</v>
      </c>
      <c r="L372" t="s">
        <v>126</v>
      </c>
      <c r="M372" t="s">
        <v>9</v>
      </c>
      <c r="N372" t="str">
        <f>_xlfn.CONCAT(Ponderaciones[[#This Row],[Universidad]],Ponderaciones[[#This Row],[Carrera]])</f>
        <v>UNIVERSIDAD ARTURO PRATPEDAGOGÍA EN EDUCACIÓN FÍSICA PARA PRE-ESCOLAR, BÁSICA Y MEDIA</v>
      </c>
    </row>
    <row r="373" spans="1:14" x14ac:dyDescent="0.25">
      <c r="A373">
        <v>23069</v>
      </c>
      <c r="B373" t="s">
        <v>285</v>
      </c>
      <c r="C373" t="s">
        <v>271</v>
      </c>
      <c r="D373">
        <v>10</v>
      </c>
      <c r="E373">
        <v>40</v>
      </c>
      <c r="F373">
        <v>30</v>
      </c>
      <c r="G373">
        <v>10</v>
      </c>
      <c r="H373">
        <v>10</v>
      </c>
      <c r="I373" t="s">
        <v>47</v>
      </c>
      <c r="J373">
        <v>10</v>
      </c>
      <c r="K373" t="s">
        <v>58</v>
      </c>
      <c r="L373" t="s">
        <v>126</v>
      </c>
      <c r="M373" t="s">
        <v>9</v>
      </c>
      <c r="N373" t="str">
        <f>_xlfn.CONCAT(Ponderaciones[[#This Row],[Universidad]],Ponderaciones[[#This Row],[Carrera]])</f>
        <v>UNIVERSIDAD ARTURO PRATPEDAGOGÍA EN INGLÉS, PARA ENSEÑANZA PRE-ESCOLAR, BÁSICA Y MEDIA</v>
      </c>
    </row>
    <row r="374" spans="1:14" x14ac:dyDescent="0.25">
      <c r="A374">
        <v>23054</v>
      </c>
      <c r="B374" t="s">
        <v>230</v>
      </c>
      <c r="C374" t="s">
        <v>271</v>
      </c>
      <c r="D374">
        <v>10</v>
      </c>
      <c r="E374">
        <v>40</v>
      </c>
      <c r="F374">
        <v>30</v>
      </c>
      <c r="G374">
        <v>10</v>
      </c>
      <c r="H374">
        <v>10</v>
      </c>
      <c r="I374" t="s">
        <v>47</v>
      </c>
      <c r="J374">
        <v>10</v>
      </c>
      <c r="K374" t="s">
        <v>58</v>
      </c>
      <c r="L374" t="s">
        <v>126</v>
      </c>
      <c r="M374" t="s">
        <v>9</v>
      </c>
      <c r="N374" t="str">
        <f>_xlfn.CONCAT(Ponderaciones[[#This Row],[Universidad]],Ponderaciones[[#This Row],[Carrera]])</f>
        <v>UNIVERSIDAD ARTURO PRATPEDAGOGÍA EN LENGUA CASTELLANA Y COMUNICACIÓN</v>
      </c>
    </row>
    <row r="375" spans="1:14" x14ac:dyDescent="0.25">
      <c r="A375">
        <v>23052</v>
      </c>
      <c r="B375" t="s">
        <v>286</v>
      </c>
      <c r="C375" t="s">
        <v>271</v>
      </c>
      <c r="D375">
        <v>10</v>
      </c>
      <c r="E375">
        <v>40</v>
      </c>
      <c r="F375">
        <v>10</v>
      </c>
      <c r="G375">
        <v>25</v>
      </c>
      <c r="H375" t="s">
        <v>58</v>
      </c>
      <c r="J375">
        <v>10</v>
      </c>
      <c r="K375">
        <v>5</v>
      </c>
      <c r="L375" t="s">
        <v>126</v>
      </c>
      <c r="M375" t="s">
        <v>9</v>
      </c>
      <c r="N375" t="str">
        <f>_xlfn.CONCAT(Ponderaciones[[#This Row],[Universidad]],Ponderaciones[[#This Row],[Carrera]])</f>
        <v>UNIVERSIDAD ARTURO PRATPEDAGOGÍA EN MATEMÁTICA Y FÍSICA</v>
      </c>
    </row>
    <row r="376" spans="1:14" x14ac:dyDescent="0.25">
      <c r="A376">
        <v>23061</v>
      </c>
      <c r="B376" t="s">
        <v>108</v>
      </c>
      <c r="C376" t="s">
        <v>273</v>
      </c>
      <c r="D376">
        <v>25</v>
      </c>
      <c r="E376">
        <v>40</v>
      </c>
      <c r="F376">
        <v>15</v>
      </c>
      <c r="G376">
        <v>10</v>
      </c>
      <c r="H376">
        <v>10</v>
      </c>
      <c r="I376" t="s">
        <v>47</v>
      </c>
      <c r="J376">
        <v>10</v>
      </c>
      <c r="K376" t="s">
        <v>58</v>
      </c>
      <c r="L376" t="s">
        <v>58</v>
      </c>
      <c r="M376" t="s">
        <v>9</v>
      </c>
      <c r="N376" t="str">
        <f>_xlfn.CONCAT(Ponderaciones[[#This Row],[Universidad]],Ponderaciones[[#This Row],[Carrera]])</f>
        <v>UNIVERSIDAD ARTURO PRATPSICOLOGÍA</v>
      </c>
    </row>
    <row r="377" spans="1:14" x14ac:dyDescent="0.25">
      <c r="A377">
        <v>23070</v>
      </c>
      <c r="B377" t="s">
        <v>108</v>
      </c>
      <c r="C377" t="s">
        <v>271</v>
      </c>
      <c r="D377">
        <v>25</v>
      </c>
      <c r="E377">
        <v>40</v>
      </c>
      <c r="F377">
        <v>15</v>
      </c>
      <c r="G377">
        <v>10</v>
      </c>
      <c r="H377">
        <v>10</v>
      </c>
      <c r="I377" t="s">
        <v>47</v>
      </c>
      <c r="J377">
        <v>10</v>
      </c>
      <c r="K377" t="s">
        <v>58</v>
      </c>
      <c r="L377" t="s">
        <v>58</v>
      </c>
      <c r="M377" t="s">
        <v>9</v>
      </c>
      <c r="N377" t="str">
        <f>_xlfn.CONCAT(Ponderaciones[[#This Row],[Universidad]],Ponderaciones[[#This Row],[Carrera]])</f>
        <v>UNIVERSIDAD ARTURO PRATPSICOLOGÍA</v>
      </c>
    </row>
    <row r="378" spans="1:14" x14ac:dyDescent="0.25">
      <c r="A378">
        <v>23047</v>
      </c>
      <c r="B378" t="s">
        <v>110</v>
      </c>
      <c r="C378" t="s">
        <v>271</v>
      </c>
      <c r="D378">
        <v>10</v>
      </c>
      <c r="E378">
        <v>30</v>
      </c>
      <c r="F378">
        <v>15</v>
      </c>
      <c r="G378">
        <v>25</v>
      </c>
      <c r="H378" t="s">
        <v>58</v>
      </c>
      <c r="J378">
        <v>20</v>
      </c>
      <c r="K378" t="s">
        <v>58</v>
      </c>
      <c r="L378" t="s">
        <v>58</v>
      </c>
      <c r="M378" t="s">
        <v>9</v>
      </c>
      <c r="N378" t="str">
        <f>_xlfn.CONCAT(Ponderaciones[[#This Row],[Universidad]],Ponderaciones[[#This Row],[Carrera]])</f>
        <v>UNIVERSIDAD ARTURO PRATQUÍMICA Y FARMACIA</v>
      </c>
    </row>
    <row r="379" spans="1:14" x14ac:dyDescent="0.25">
      <c r="A379">
        <v>23015</v>
      </c>
      <c r="B379" t="s">
        <v>111</v>
      </c>
      <c r="C379" t="s">
        <v>271</v>
      </c>
      <c r="D379">
        <v>10</v>
      </c>
      <c r="E379">
        <v>40</v>
      </c>
      <c r="F379">
        <v>20</v>
      </c>
      <c r="G379">
        <v>10</v>
      </c>
      <c r="H379">
        <v>20</v>
      </c>
      <c r="J379" t="s">
        <v>58</v>
      </c>
      <c r="K379" t="s">
        <v>58</v>
      </c>
      <c r="L379" t="s">
        <v>58</v>
      </c>
      <c r="M379" t="s">
        <v>9</v>
      </c>
      <c r="N379" t="str">
        <f>_xlfn.CONCAT(Ponderaciones[[#This Row],[Universidad]],Ponderaciones[[#This Row],[Carrera]])</f>
        <v>UNIVERSIDAD ARTURO PRATSOCIOLOGÍA</v>
      </c>
    </row>
    <row r="380" spans="1:14" x14ac:dyDescent="0.25">
      <c r="A380">
        <v>23059</v>
      </c>
      <c r="B380" t="s">
        <v>114</v>
      </c>
      <c r="C380" t="s">
        <v>271</v>
      </c>
      <c r="D380">
        <v>10</v>
      </c>
      <c r="E380">
        <v>40</v>
      </c>
      <c r="F380">
        <v>20</v>
      </c>
      <c r="G380">
        <v>20</v>
      </c>
      <c r="H380">
        <v>10</v>
      </c>
      <c r="J380" t="s">
        <v>58</v>
      </c>
      <c r="K380" t="s">
        <v>58</v>
      </c>
      <c r="L380" t="s">
        <v>58</v>
      </c>
      <c r="M380" t="s">
        <v>9</v>
      </c>
      <c r="N380" t="str">
        <f>_xlfn.CONCAT(Ponderaciones[[#This Row],[Universidad]],Ponderaciones[[#This Row],[Carrera]])</f>
        <v>UNIVERSIDAD ARTURO PRATTRABAJO SOCIAL</v>
      </c>
    </row>
    <row r="381" spans="1:14" x14ac:dyDescent="0.25">
      <c r="A381">
        <v>23081</v>
      </c>
      <c r="B381" t="s">
        <v>287</v>
      </c>
      <c r="C381" t="s">
        <v>271</v>
      </c>
      <c r="D381">
        <v>10</v>
      </c>
      <c r="E381">
        <v>40</v>
      </c>
      <c r="F381">
        <v>30</v>
      </c>
      <c r="G381">
        <v>10</v>
      </c>
      <c r="H381">
        <v>10</v>
      </c>
      <c r="I381" t="s">
        <v>47</v>
      </c>
      <c r="J381">
        <v>10</v>
      </c>
      <c r="K381" t="s">
        <v>58</v>
      </c>
      <c r="L381" t="s">
        <v>58</v>
      </c>
      <c r="M381" t="s">
        <v>9</v>
      </c>
      <c r="N381" t="str">
        <f>_xlfn.CONCAT(Ponderaciones[[#This Row],[Universidad]],Ponderaciones[[#This Row],[Carrera]])</f>
        <v>UNIVERSIDAD ARTURO PRATTRADUCCIÓN INGLÉS CASTELLANO INGLÉS MENCIÓN FRANCÉS</v>
      </c>
    </row>
    <row r="382" spans="1:14" x14ac:dyDescent="0.25">
      <c r="A382">
        <v>17054</v>
      </c>
      <c r="B382" t="s">
        <v>288</v>
      </c>
      <c r="D382">
        <v>20</v>
      </c>
      <c r="E382">
        <v>30</v>
      </c>
      <c r="F382">
        <v>20</v>
      </c>
      <c r="G382">
        <v>15</v>
      </c>
      <c r="H382">
        <v>15</v>
      </c>
      <c r="J382" t="s">
        <v>58</v>
      </c>
      <c r="K382" t="s">
        <v>58</v>
      </c>
      <c r="L382" t="s">
        <v>58</v>
      </c>
      <c r="M382" t="s">
        <v>10</v>
      </c>
      <c r="N382" t="str">
        <f>_xlfn.CONCAT(Ponderaciones[[#This Row],[Universidad]],Ponderaciones[[#This Row],[Carrera]])</f>
        <v>UNIVERSIDAD AUSTRAL DE CHILEADMINISTRACIÓN DE EMPRESAS DE TURISMO, LICENCIATURA EN TURISMO</v>
      </c>
    </row>
    <row r="383" spans="1:14" x14ac:dyDescent="0.25">
      <c r="A383">
        <v>17838</v>
      </c>
      <c r="B383" t="s">
        <v>289</v>
      </c>
      <c r="D383">
        <v>20</v>
      </c>
      <c r="E383">
        <v>30</v>
      </c>
      <c r="F383">
        <v>25</v>
      </c>
      <c r="G383">
        <v>15</v>
      </c>
      <c r="H383">
        <v>10</v>
      </c>
      <c r="J383" t="s">
        <v>58</v>
      </c>
      <c r="K383" t="s">
        <v>58</v>
      </c>
      <c r="L383" t="s">
        <v>58</v>
      </c>
      <c r="M383" t="s">
        <v>10</v>
      </c>
      <c r="N383" t="str">
        <f>_xlfn.CONCAT(Ponderaciones[[#This Row],[Universidad]],Ponderaciones[[#This Row],[Carrera]])</f>
        <v xml:space="preserve">UNIVERSIDAD AUSTRAL DE CHILEADMINISTRACIÓN PÚBLICA, LICENCIATURA EN ADMINISTRACIÓN PÚBLICA Y CIENCIAS POLÍTICAS </v>
      </c>
    </row>
    <row r="384" spans="1:14" x14ac:dyDescent="0.25">
      <c r="A384">
        <v>17831</v>
      </c>
      <c r="B384" t="s">
        <v>289</v>
      </c>
      <c r="D384">
        <v>20</v>
      </c>
      <c r="E384">
        <v>30</v>
      </c>
      <c r="F384">
        <v>25</v>
      </c>
      <c r="G384">
        <v>15</v>
      </c>
      <c r="H384">
        <v>10</v>
      </c>
      <c r="J384" t="s">
        <v>58</v>
      </c>
      <c r="K384" t="s">
        <v>58</v>
      </c>
      <c r="L384" t="s">
        <v>58</v>
      </c>
      <c r="M384" t="s">
        <v>10</v>
      </c>
      <c r="N384" t="str">
        <f>_xlfn.CONCAT(Ponderaciones[[#This Row],[Universidad]],Ponderaciones[[#This Row],[Carrera]])</f>
        <v xml:space="preserve">UNIVERSIDAD AUSTRAL DE CHILEADMINISTRACIÓN PÚBLICA, LICENCIATURA EN ADMINISTRACIÓN PÚBLICA Y CIENCIAS POLÍTICAS </v>
      </c>
    </row>
    <row r="385" spans="1:14" x14ac:dyDescent="0.25">
      <c r="A385">
        <v>17000</v>
      </c>
      <c r="B385" t="s">
        <v>290</v>
      </c>
      <c r="D385">
        <v>20</v>
      </c>
      <c r="E385">
        <v>30</v>
      </c>
      <c r="F385">
        <v>15</v>
      </c>
      <c r="G385">
        <v>25</v>
      </c>
      <c r="H385" t="s">
        <v>58</v>
      </c>
      <c r="J385">
        <v>10</v>
      </c>
      <c r="K385" t="s">
        <v>58</v>
      </c>
      <c r="L385" t="s">
        <v>58</v>
      </c>
      <c r="M385" t="s">
        <v>10</v>
      </c>
      <c r="N385" t="str">
        <f>_xlfn.CONCAT(Ponderaciones[[#This Row],[Universidad]],Ponderaciones[[#This Row],[Carrera]])</f>
        <v xml:space="preserve">UNIVERSIDAD AUSTRAL DE CHILEAGRONOMÍA, LICENCIATURA EN AGRONOMÍA </v>
      </c>
    </row>
    <row r="386" spans="1:14" x14ac:dyDescent="0.25">
      <c r="A386">
        <v>17029</v>
      </c>
      <c r="B386" t="s">
        <v>291</v>
      </c>
      <c r="D386">
        <v>10</v>
      </c>
      <c r="E386">
        <v>40</v>
      </c>
      <c r="F386">
        <v>25</v>
      </c>
      <c r="G386">
        <v>10</v>
      </c>
      <c r="H386">
        <v>15</v>
      </c>
      <c r="J386" t="s">
        <v>58</v>
      </c>
      <c r="K386" t="s">
        <v>58</v>
      </c>
      <c r="L386" t="s">
        <v>58</v>
      </c>
      <c r="M386" t="s">
        <v>10</v>
      </c>
      <c r="N386" t="str">
        <f>_xlfn.CONCAT(Ponderaciones[[#This Row],[Universidad]],Ponderaciones[[#This Row],[Carrera]])</f>
        <v xml:space="preserve">UNIVERSIDAD AUSTRAL DE CHILEANTROPOLOGÍA, LICENCIATURA EN ANTROPOLOGÍA </v>
      </c>
    </row>
    <row r="387" spans="1:14" x14ac:dyDescent="0.25">
      <c r="A387">
        <v>17837</v>
      </c>
      <c r="B387" t="s">
        <v>292</v>
      </c>
      <c r="D387">
        <v>15</v>
      </c>
      <c r="E387">
        <v>35</v>
      </c>
      <c r="F387">
        <v>20</v>
      </c>
      <c r="G387">
        <v>10</v>
      </c>
      <c r="H387">
        <v>20</v>
      </c>
      <c r="J387" t="s">
        <v>58</v>
      </c>
      <c r="K387" t="s">
        <v>58</v>
      </c>
      <c r="L387" t="s">
        <v>58</v>
      </c>
      <c r="M387" t="s">
        <v>10</v>
      </c>
      <c r="N387" t="str">
        <f>_xlfn.CONCAT(Ponderaciones[[#This Row],[Universidad]],Ponderaciones[[#This Row],[Carrera]])</f>
        <v xml:space="preserve">UNIVERSIDAD AUSTRAL DE CHILEARQUEOLOGÍA, LICENCIATURA EN ARQUEOLOGÍA </v>
      </c>
    </row>
    <row r="388" spans="1:14" x14ac:dyDescent="0.25">
      <c r="A388">
        <v>17033</v>
      </c>
      <c r="B388" t="s">
        <v>293</v>
      </c>
      <c r="D388">
        <v>20</v>
      </c>
      <c r="E388">
        <v>20</v>
      </c>
      <c r="F388">
        <v>15</v>
      </c>
      <c r="G388">
        <v>35</v>
      </c>
      <c r="H388">
        <v>10</v>
      </c>
      <c r="I388" t="s">
        <v>47</v>
      </c>
      <c r="J388">
        <v>10</v>
      </c>
      <c r="K388" t="s">
        <v>58</v>
      </c>
      <c r="L388" t="s">
        <v>58</v>
      </c>
      <c r="M388" t="s">
        <v>10</v>
      </c>
      <c r="N388" t="str">
        <f>_xlfn.CONCAT(Ponderaciones[[#This Row],[Universidad]],Ponderaciones[[#This Row],[Carrera]])</f>
        <v xml:space="preserve">UNIVERSIDAD AUSTRAL DE CHILEARQUITECTURA, LICENCIATURA EN ARQUITECTURA </v>
      </c>
    </row>
    <row r="389" spans="1:14" x14ac:dyDescent="0.25">
      <c r="A389">
        <v>17833</v>
      </c>
      <c r="B389" t="s">
        <v>294</v>
      </c>
      <c r="D389">
        <v>10</v>
      </c>
      <c r="E389">
        <v>10</v>
      </c>
      <c r="F389">
        <v>20</v>
      </c>
      <c r="G389">
        <v>20</v>
      </c>
      <c r="H389">
        <v>10</v>
      </c>
      <c r="I389" t="s">
        <v>47</v>
      </c>
      <c r="J389">
        <v>10</v>
      </c>
      <c r="K389" t="s">
        <v>58</v>
      </c>
      <c r="L389">
        <v>30</v>
      </c>
      <c r="M389" t="s">
        <v>10</v>
      </c>
      <c r="N389" t="str">
        <f>_xlfn.CONCAT(Ponderaciones[[#This Row],[Universidad]],Ponderaciones[[#This Row],[Carrera]])</f>
        <v>UNIVERSIDAD AUSTRAL DE CHILEARTES MUSICALES Y SONORAS, LICENCIATURA EN ARTES MUSICALES Y SONORAS</v>
      </c>
    </row>
    <row r="390" spans="1:14" x14ac:dyDescent="0.25">
      <c r="A390">
        <v>17003</v>
      </c>
      <c r="B390" t="s">
        <v>295</v>
      </c>
      <c r="D390">
        <v>20</v>
      </c>
      <c r="E390">
        <v>30</v>
      </c>
      <c r="F390">
        <v>15</v>
      </c>
      <c r="G390">
        <v>25</v>
      </c>
      <c r="H390">
        <v>10</v>
      </c>
      <c r="I390" t="s">
        <v>47</v>
      </c>
      <c r="J390">
        <v>10</v>
      </c>
      <c r="K390" t="s">
        <v>58</v>
      </c>
      <c r="L390" t="s">
        <v>58</v>
      </c>
      <c r="M390" t="s">
        <v>10</v>
      </c>
      <c r="N390" t="str">
        <f>_xlfn.CONCAT(Ponderaciones[[#This Row],[Universidad]],Ponderaciones[[#This Row],[Carrera]])</f>
        <v>UNIVERSIDAD AUSTRAL DE CHILEAUDITORÍA, LICENCIATURA EN CONTROL DE GESTIÓN</v>
      </c>
    </row>
    <row r="391" spans="1:14" x14ac:dyDescent="0.25">
      <c r="A391">
        <v>17001</v>
      </c>
      <c r="B391" t="s">
        <v>296</v>
      </c>
      <c r="D391">
        <v>10</v>
      </c>
      <c r="E391">
        <v>40</v>
      </c>
      <c r="F391">
        <v>10</v>
      </c>
      <c r="G391">
        <v>20</v>
      </c>
      <c r="H391" t="s">
        <v>58</v>
      </c>
      <c r="J391">
        <v>20</v>
      </c>
      <c r="K391" t="s">
        <v>58</v>
      </c>
      <c r="L391" t="s">
        <v>58</v>
      </c>
      <c r="M391" t="s">
        <v>10</v>
      </c>
      <c r="N391" t="str">
        <f>_xlfn.CONCAT(Ponderaciones[[#This Row],[Universidad]],Ponderaciones[[#This Row],[Carrera]])</f>
        <v>UNIVERSIDAD AUSTRAL DE CHILEBIOLOGÍA MARINA, LICENCIATURA EN BIOLOGÍA MARINA</v>
      </c>
    </row>
    <row r="392" spans="1:14" x14ac:dyDescent="0.25">
      <c r="A392">
        <v>17844</v>
      </c>
      <c r="B392" t="s">
        <v>297</v>
      </c>
      <c r="D392">
        <v>10</v>
      </c>
      <c r="E392">
        <v>30</v>
      </c>
      <c r="F392">
        <v>20</v>
      </c>
      <c r="G392">
        <v>20</v>
      </c>
      <c r="H392" t="s">
        <v>58</v>
      </c>
      <c r="J392">
        <v>20</v>
      </c>
      <c r="K392" t="s">
        <v>58</v>
      </c>
      <c r="L392" t="s">
        <v>58</v>
      </c>
      <c r="M392" t="s">
        <v>10</v>
      </c>
      <c r="N392" t="str">
        <f>_xlfn.CONCAT(Ponderaciones[[#This Row],[Universidad]],Ponderaciones[[#This Row],[Carrera]])</f>
        <v>UNIVERSIDAD AUSTRAL DE CHILEBIOLOGÍA, LICENCIATURA EN CIENCIAS BIOLÓGICAS</v>
      </c>
    </row>
    <row r="393" spans="1:14" x14ac:dyDescent="0.25">
      <c r="A393">
        <v>17002</v>
      </c>
      <c r="B393" t="s">
        <v>298</v>
      </c>
      <c r="D393">
        <v>10</v>
      </c>
      <c r="E393">
        <v>35</v>
      </c>
      <c r="F393">
        <v>15</v>
      </c>
      <c r="G393">
        <v>25</v>
      </c>
      <c r="H393" t="s">
        <v>58</v>
      </c>
      <c r="J393">
        <v>15</v>
      </c>
      <c r="K393" t="s">
        <v>58</v>
      </c>
      <c r="L393" t="s">
        <v>58</v>
      </c>
      <c r="M393" t="s">
        <v>10</v>
      </c>
      <c r="N393" t="str">
        <f>_xlfn.CONCAT(Ponderaciones[[#This Row],[Universidad]],Ponderaciones[[#This Row],[Carrera]])</f>
        <v xml:space="preserve">UNIVERSIDAD AUSTRAL DE CHILEBIOQUÍMICA, LICENCIATURA EN BIOQUÍMICA </v>
      </c>
    </row>
    <row r="394" spans="1:14" x14ac:dyDescent="0.25">
      <c r="A394">
        <v>17836</v>
      </c>
      <c r="B394" t="s">
        <v>299</v>
      </c>
      <c r="D394">
        <v>20</v>
      </c>
      <c r="E394">
        <v>30</v>
      </c>
      <c r="F394">
        <v>20</v>
      </c>
      <c r="G394">
        <v>20</v>
      </c>
      <c r="H394">
        <v>10</v>
      </c>
      <c r="J394" t="s">
        <v>58</v>
      </c>
      <c r="K394" t="s">
        <v>58</v>
      </c>
      <c r="L394" t="s">
        <v>58</v>
      </c>
      <c r="M394" t="s">
        <v>10</v>
      </c>
      <c r="N394" t="str">
        <f>_xlfn.CONCAT(Ponderaciones[[#This Row],[Universidad]],Ponderaciones[[#This Row],[Carrera]])</f>
        <v>UNIVERSIDAD AUSTRAL DE CHILECREACIÓN AUDIOVISUAL, LICENCIATURA EN CREACIÓN AUDIOVISUAL</v>
      </c>
    </row>
    <row r="395" spans="1:14" x14ac:dyDescent="0.25">
      <c r="A395">
        <v>17835</v>
      </c>
      <c r="B395" t="s">
        <v>300</v>
      </c>
      <c r="D395">
        <v>10</v>
      </c>
      <c r="E395">
        <v>30</v>
      </c>
      <c r="F395">
        <v>30</v>
      </c>
      <c r="G395">
        <v>10</v>
      </c>
      <c r="H395">
        <v>20</v>
      </c>
      <c r="J395" t="s">
        <v>58</v>
      </c>
      <c r="K395" t="s">
        <v>58</v>
      </c>
      <c r="L395" t="s">
        <v>58</v>
      </c>
      <c r="M395" t="s">
        <v>10</v>
      </c>
      <c r="N395" t="str">
        <f>_xlfn.CONCAT(Ponderaciones[[#This Row],[Universidad]],Ponderaciones[[#This Row],[Carrera]])</f>
        <v xml:space="preserve">UNIVERSIDAD AUSTRAL DE CHILEDERECHO, LICENCIATURA EN CIENCIAS JURÍDICAS Y SOCIALES </v>
      </c>
    </row>
    <row r="396" spans="1:14" x14ac:dyDescent="0.25">
      <c r="A396">
        <v>17082</v>
      </c>
      <c r="B396" t="s">
        <v>301</v>
      </c>
      <c r="D396">
        <v>10</v>
      </c>
      <c r="E396">
        <v>30</v>
      </c>
      <c r="F396">
        <v>30</v>
      </c>
      <c r="G396">
        <v>10</v>
      </c>
      <c r="H396">
        <v>20</v>
      </c>
      <c r="J396" t="s">
        <v>58</v>
      </c>
      <c r="K396" t="s">
        <v>58</v>
      </c>
      <c r="L396" t="s">
        <v>58</v>
      </c>
      <c r="M396" t="s">
        <v>10</v>
      </c>
      <c r="N396" t="str">
        <f>_xlfn.CONCAT(Ponderaciones[[#This Row],[Universidad]],Ponderaciones[[#This Row],[Carrera]])</f>
        <v>UNIVERSIDAD AUSTRAL DE CHILEDERECHO, LICENCIATURA EN CIENCIAS JURÍDICAS Y SOCIALES</v>
      </c>
    </row>
    <row r="397" spans="1:14" x14ac:dyDescent="0.25">
      <c r="A397">
        <v>17834</v>
      </c>
      <c r="B397" t="s">
        <v>302</v>
      </c>
      <c r="D397">
        <v>10</v>
      </c>
      <c r="E397">
        <v>40</v>
      </c>
      <c r="F397">
        <v>20</v>
      </c>
      <c r="G397">
        <v>20</v>
      </c>
      <c r="H397">
        <v>10</v>
      </c>
      <c r="I397" t="s">
        <v>47</v>
      </c>
      <c r="J397">
        <v>10</v>
      </c>
      <c r="K397" t="s">
        <v>58</v>
      </c>
      <c r="L397" t="s">
        <v>58</v>
      </c>
      <c r="M397" t="s">
        <v>10</v>
      </c>
      <c r="N397" t="str">
        <f>_xlfn.CONCAT(Ponderaciones[[#This Row],[Universidad]],Ponderaciones[[#This Row],[Carrera]])</f>
        <v xml:space="preserve">UNIVERSIDAD AUSTRAL DE CHILEDISEÑO, LICENCIATURA EN DISEÑO </v>
      </c>
    </row>
    <row r="398" spans="1:14" x14ac:dyDescent="0.25">
      <c r="A398">
        <v>17005</v>
      </c>
      <c r="B398" t="s">
        <v>303</v>
      </c>
      <c r="D398">
        <v>20</v>
      </c>
      <c r="E398">
        <v>30</v>
      </c>
      <c r="F398">
        <v>15</v>
      </c>
      <c r="G398">
        <v>20</v>
      </c>
      <c r="H398" t="s">
        <v>58</v>
      </c>
      <c r="J398">
        <v>15</v>
      </c>
      <c r="K398" t="s">
        <v>58</v>
      </c>
      <c r="L398" t="s">
        <v>58</v>
      </c>
      <c r="M398" t="s">
        <v>10</v>
      </c>
      <c r="N398" t="str">
        <f>_xlfn.CONCAT(Ponderaciones[[#This Row],[Universidad]],Ponderaciones[[#This Row],[Carrera]])</f>
        <v xml:space="preserve">UNIVERSIDAD AUSTRAL DE CHILEENFERMERÍA, LICENCIATURA EN ENFERMERÍA </v>
      </c>
    </row>
    <row r="399" spans="1:14" x14ac:dyDescent="0.25">
      <c r="A399">
        <v>17825</v>
      </c>
      <c r="B399" t="s">
        <v>303</v>
      </c>
      <c r="D399">
        <v>20</v>
      </c>
      <c r="E399">
        <v>30</v>
      </c>
      <c r="F399">
        <v>15</v>
      </c>
      <c r="G399">
        <v>20</v>
      </c>
      <c r="H399" t="s">
        <v>58</v>
      </c>
      <c r="J399">
        <v>15</v>
      </c>
      <c r="K399" t="s">
        <v>58</v>
      </c>
      <c r="L399" t="s">
        <v>58</v>
      </c>
      <c r="M399" t="s">
        <v>10</v>
      </c>
      <c r="N399" t="str">
        <f>_xlfn.CONCAT(Ponderaciones[[#This Row],[Universidad]],Ponderaciones[[#This Row],[Carrera]])</f>
        <v xml:space="preserve">UNIVERSIDAD AUSTRAL DE CHILEENFERMERÍA, LICENCIATURA EN ENFERMERÍA </v>
      </c>
    </row>
    <row r="400" spans="1:14" x14ac:dyDescent="0.25">
      <c r="A400">
        <v>17087</v>
      </c>
      <c r="B400" t="s">
        <v>304</v>
      </c>
      <c r="D400">
        <v>20</v>
      </c>
      <c r="E400">
        <v>30</v>
      </c>
      <c r="F400">
        <v>25</v>
      </c>
      <c r="G400">
        <v>10</v>
      </c>
      <c r="H400" t="s">
        <v>58</v>
      </c>
      <c r="J400">
        <v>15</v>
      </c>
      <c r="K400" t="s">
        <v>58</v>
      </c>
      <c r="L400" t="s">
        <v>58</v>
      </c>
      <c r="M400" t="s">
        <v>10</v>
      </c>
      <c r="N400" t="str">
        <f>_xlfn.CONCAT(Ponderaciones[[#This Row],[Universidad]],Ponderaciones[[#This Row],[Carrera]])</f>
        <v>UNIVERSIDAD AUSTRAL DE CHILEFONOAUDIOLOGÍA, LICENCIATURA EN FONOAUDIOLOGÍA</v>
      </c>
    </row>
    <row r="401" spans="1:14" x14ac:dyDescent="0.25">
      <c r="A401">
        <v>17814</v>
      </c>
      <c r="B401" t="s">
        <v>305</v>
      </c>
      <c r="D401">
        <v>20</v>
      </c>
      <c r="E401">
        <v>40</v>
      </c>
      <c r="F401">
        <v>15</v>
      </c>
      <c r="G401">
        <v>15</v>
      </c>
      <c r="H401">
        <v>10</v>
      </c>
      <c r="I401" t="s">
        <v>47</v>
      </c>
      <c r="J401">
        <v>10</v>
      </c>
      <c r="K401" t="s">
        <v>58</v>
      </c>
      <c r="L401" t="s">
        <v>58</v>
      </c>
      <c r="M401" t="s">
        <v>10</v>
      </c>
      <c r="N401" t="str">
        <f>_xlfn.CONCAT(Ponderaciones[[#This Row],[Universidad]],Ponderaciones[[#This Row],[Carrera]])</f>
        <v xml:space="preserve">UNIVERSIDAD AUSTRAL DE CHILEGEOGRAFÍA, LICENCIATURA EN GEOGRAFÍA </v>
      </c>
    </row>
    <row r="402" spans="1:14" x14ac:dyDescent="0.25">
      <c r="A402">
        <v>17821</v>
      </c>
      <c r="B402" t="s">
        <v>306</v>
      </c>
      <c r="D402">
        <v>10</v>
      </c>
      <c r="E402">
        <v>40</v>
      </c>
      <c r="F402">
        <v>10</v>
      </c>
      <c r="G402">
        <v>25</v>
      </c>
      <c r="H402" t="s">
        <v>58</v>
      </c>
      <c r="J402">
        <v>15</v>
      </c>
      <c r="K402" t="s">
        <v>58</v>
      </c>
      <c r="L402" t="s">
        <v>58</v>
      </c>
      <c r="M402" t="s">
        <v>10</v>
      </c>
      <c r="N402" t="str">
        <f>_xlfn.CONCAT(Ponderaciones[[#This Row],[Universidad]],Ponderaciones[[#This Row],[Carrera]])</f>
        <v xml:space="preserve">UNIVERSIDAD AUSTRAL DE CHILEGEOLOGÍA, LICENCIATURA EN GEOLOGÍA </v>
      </c>
    </row>
    <row r="403" spans="1:14" x14ac:dyDescent="0.25">
      <c r="A403">
        <v>17839</v>
      </c>
      <c r="B403" t="s">
        <v>307</v>
      </c>
      <c r="D403">
        <v>10</v>
      </c>
      <c r="E403">
        <v>30</v>
      </c>
      <c r="F403">
        <v>20</v>
      </c>
      <c r="G403">
        <v>25</v>
      </c>
      <c r="H403" t="s">
        <v>58</v>
      </c>
      <c r="J403">
        <v>10</v>
      </c>
      <c r="K403">
        <v>5</v>
      </c>
      <c r="L403" t="s">
        <v>58</v>
      </c>
      <c r="M403" t="s">
        <v>10</v>
      </c>
      <c r="N403" t="str">
        <f>_xlfn.CONCAT(Ponderaciones[[#This Row],[Universidad]],Ponderaciones[[#This Row],[Carrera]])</f>
        <v>UNIVERSIDAD AUSTRAL DE CHILEINGENIERÍA AMBIENTAL, LICENCIATURA EN CIENCIAS AMBIENTALES</v>
      </c>
    </row>
    <row r="404" spans="1:14" x14ac:dyDescent="0.25">
      <c r="A404">
        <v>17030</v>
      </c>
      <c r="B404" t="s">
        <v>308</v>
      </c>
      <c r="C404" t="s">
        <v>309</v>
      </c>
      <c r="D404">
        <v>10</v>
      </c>
      <c r="E404">
        <v>30</v>
      </c>
      <c r="F404">
        <v>10</v>
      </c>
      <c r="G404">
        <v>35</v>
      </c>
      <c r="H404" t="s">
        <v>58</v>
      </c>
      <c r="J404">
        <v>10</v>
      </c>
      <c r="K404">
        <v>5</v>
      </c>
      <c r="L404" t="s">
        <v>58</v>
      </c>
      <c r="M404" t="s">
        <v>10</v>
      </c>
      <c r="N404" t="str">
        <f>_xlfn.CONCAT(Ponderaciones[[#This Row],[Universidad]],Ponderaciones[[#This Row],[Carrera]])</f>
        <v>UNIVERSIDAD AUSTRAL DE CHILEINGENIERÍA CIVIL ACÚSTICA, LICENCIATURA EN CIENCIAS DE LA INGENIERÍA</v>
      </c>
    </row>
    <row r="405" spans="1:14" x14ac:dyDescent="0.25">
      <c r="A405">
        <v>17036</v>
      </c>
      <c r="B405" t="s">
        <v>310</v>
      </c>
      <c r="C405" t="s">
        <v>309</v>
      </c>
      <c r="D405">
        <v>10</v>
      </c>
      <c r="E405">
        <v>30</v>
      </c>
      <c r="F405">
        <v>10</v>
      </c>
      <c r="G405">
        <v>35</v>
      </c>
      <c r="H405" t="s">
        <v>58</v>
      </c>
      <c r="J405">
        <v>10</v>
      </c>
      <c r="K405">
        <v>5</v>
      </c>
      <c r="L405" t="s">
        <v>58</v>
      </c>
      <c r="M405" t="s">
        <v>10</v>
      </c>
      <c r="N405" t="str">
        <f>_xlfn.CONCAT(Ponderaciones[[#This Row],[Universidad]],Ponderaciones[[#This Row],[Carrera]])</f>
        <v>UNIVERSIDAD AUSTRAL DE CHILEINGENIERÍA CIVIL ELECTRÓNICA, LICENCIATURA EN CIENCIAS DE LA INGENIERÍA</v>
      </c>
    </row>
    <row r="406" spans="1:14" x14ac:dyDescent="0.25">
      <c r="A406">
        <v>17008</v>
      </c>
      <c r="B406" t="s">
        <v>311</v>
      </c>
      <c r="C406" t="s">
        <v>309</v>
      </c>
      <c r="D406">
        <v>10</v>
      </c>
      <c r="E406">
        <v>30</v>
      </c>
      <c r="F406">
        <v>10</v>
      </c>
      <c r="G406">
        <v>35</v>
      </c>
      <c r="H406" t="s">
        <v>58</v>
      </c>
      <c r="J406">
        <v>10</v>
      </c>
      <c r="K406">
        <v>5</v>
      </c>
      <c r="L406" t="s">
        <v>58</v>
      </c>
      <c r="M406" t="s">
        <v>10</v>
      </c>
      <c r="N406" t="str">
        <f>_xlfn.CONCAT(Ponderaciones[[#This Row],[Universidad]],Ponderaciones[[#This Row],[Carrera]])</f>
        <v>UNIVERSIDAD AUSTRAL DE CHILEINGENIERÍA CIVIL EN INFORMÁTICA, LICENCIATURA EN CIENCIAS DE LA INGENIERÍA</v>
      </c>
    </row>
    <row r="407" spans="1:14" x14ac:dyDescent="0.25">
      <c r="A407">
        <v>17004</v>
      </c>
      <c r="B407" t="s">
        <v>900</v>
      </c>
      <c r="C407" t="s">
        <v>309</v>
      </c>
      <c r="D407">
        <v>10</v>
      </c>
      <c r="E407">
        <v>30</v>
      </c>
      <c r="F407">
        <v>10</v>
      </c>
      <c r="G407">
        <v>35</v>
      </c>
      <c r="H407" t="s">
        <v>58</v>
      </c>
      <c r="J407">
        <v>10</v>
      </c>
      <c r="K407">
        <v>5</v>
      </c>
      <c r="L407" t="s">
        <v>58</v>
      </c>
      <c r="M407" t="s">
        <v>10</v>
      </c>
      <c r="N407" t="str">
        <f>_xlfn.CONCAT(Ponderaciones[[#This Row],[Universidad]],Ponderaciones[[#This Row],[Carrera]])</f>
        <v>UNIVERSIDAD AUSTRAL DE CHILEINGENIERÍA CIVIL EN OBRAS CIVILES, LICENCIATURA EN CIENCIAS DE LA INGENIERÍA</v>
      </c>
    </row>
    <row r="408" spans="1:14" x14ac:dyDescent="0.25">
      <c r="A408">
        <v>17052</v>
      </c>
      <c r="B408" t="s">
        <v>312</v>
      </c>
      <c r="D408">
        <v>10</v>
      </c>
      <c r="E408">
        <v>30</v>
      </c>
      <c r="F408">
        <v>10</v>
      </c>
      <c r="G408">
        <v>35</v>
      </c>
      <c r="H408" t="s">
        <v>58</v>
      </c>
      <c r="J408">
        <v>10</v>
      </c>
      <c r="K408">
        <v>5</v>
      </c>
      <c r="L408" t="s">
        <v>58</v>
      </c>
      <c r="M408" t="s">
        <v>10</v>
      </c>
      <c r="N408" t="str">
        <f>_xlfn.CONCAT(Ponderaciones[[#This Row],[Universidad]],Ponderaciones[[#This Row],[Carrera]])</f>
        <v xml:space="preserve">UNIVERSIDAD AUSTRAL DE CHILEINGENIERÍA CIVIL INDUSTRIAL, LICENCIATURA EN CIENCIAS DE LA INGENIERÍA </v>
      </c>
    </row>
    <row r="409" spans="1:14" x14ac:dyDescent="0.25">
      <c r="A409">
        <v>17822</v>
      </c>
      <c r="B409" t="s">
        <v>312</v>
      </c>
      <c r="C409" t="s">
        <v>309</v>
      </c>
      <c r="D409">
        <v>10</v>
      </c>
      <c r="E409">
        <v>30</v>
      </c>
      <c r="F409">
        <v>10</v>
      </c>
      <c r="G409">
        <v>35</v>
      </c>
      <c r="H409" t="s">
        <v>58</v>
      </c>
      <c r="J409">
        <v>10</v>
      </c>
      <c r="K409">
        <v>5</v>
      </c>
      <c r="L409" t="s">
        <v>58</v>
      </c>
      <c r="M409" t="s">
        <v>10</v>
      </c>
      <c r="N409" t="str">
        <f>_xlfn.CONCAT(Ponderaciones[[#This Row],[Universidad]],Ponderaciones[[#This Row],[Carrera]])</f>
        <v xml:space="preserve">UNIVERSIDAD AUSTRAL DE CHILEINGENIERÍA CIVIL INDUSTRIAL, LICENCIATURA EN CIENCIAS DE LA INGENIERÍA </v>
      </c>
    </row>
    <row r="410" spans="1:14" x14ac:dyDescent="0.25">
      <c r="A410">
        <v>17079</v>
      </c>
      <c r="B410" t="s">
        <v>313</v>
      </c>
      <c r="C410" t="s">
        <v>309</v>
      </c>
      <c r="D410">
        <v>10</v>
      </c>
      <c r="E410">
        <v>30</v>
      </c>
      <c r="F410">
        <v>10</v>
      </c>
      <c r="G410">
        <v>35</v>
      </c>
      <c r="H410" t="s">
        <v>58</v>
      </c>
      <c r="J410">
        <v>10</v>
      </c>
      <c r="K410">
        <v>5</v>
      </c>
      <c r="L410" t="s">
        <v>58</v>
      </c>
      <c r="M410" t="s">
        <v>10</v>
      </c>
      <c r="N410" t="str">
        <f>_xlfn.CONCAT(Ponderaciones[[#This Row],[Universidad]],Ponderaciones[[#This Row],[Carrera]])</f>
        <v xml:space="preserve">UNIVERSIDAD AUSTRAL DE CHILEINGENIERÍA CIVIL MECÁNICA, LICENCIATURA EN CIENCIAS DE LA INGENIERÍA </v>
      </c>
    </row>
    <row r="411" spans="1:14" x14ac:dyDescent="0.25">
      <c r="A411">
        <v>17009</v>
      </c>
      <c r="B411" t="s">
        <v>314</v>
      </c>
      <c r="D411">
        <v>20</v>
      </c>
      <c r="E411">
        <v>30</v>
      </c>
      <c r="F411">
        <v>15</v>
      </c>
      <c r="G411">
        <v>25</v>
      </c>
      <c r="H411">
        <v>10</v>
      </c>
      <c r="I411" t="s">
        <v>47</v>
      </c>
      <c r="J411">
        <v>10</v>
      </c>
      <c r="K411" t="s">
        <v>58</v>
      </c>
      <c r="L411" t="s">
        <v>58</v>
      </c>
      <c r="M411" t="s">
        <v>10</v>
      </c>
      <c r="N411" t="str">
        <f>_xlfn.CONCAT(Ponderaciones[[#This Row],[Universidad]],Ponderaciones[[#This Row],[Carrera]])</f>
        <v>UNIVERSIDAD AUSTRAL DE CHILEINGENIERÍA COMERCIAL, LICENCIATURA EN CIENCIAS DE LA ADMINISTRACIÓN DE EMPRESAS</v>
      </c>
    </row>
    <row r="412" spans="1:14" x14ac:dyDescent="0.25">
      <c r="A412">
        <v>17078</v>
      </c>
      <c r="B412" t="s">
        <v>314</v>
      </c>
      <c r="D412">
        <v>20</v>
      </c>
      <c r="E412">
        <v>30</v>
      </c>
      <c r="F412">
        <v>15</v>
      </c>
      <c r="G412">
        <v>25</v>
      </c>
      <c r="H412">
        <v>10</v>
      </c>
      <c r="I412" t="s">
        <v>47</v>
      </c>
      <c r="J412">
        <v>10</v>
      </c>
      <c r="K412" t="s">
        <v>58</v>
      </c>
      <c r="L412" t="s">
        <v>58</v>
      </c>
      <c r="M412" t="s">
        <v>10</v>
      </c>
      <c r="N412" t="str">
        <f>_xlfn.CONCAT(Ponderaciones[[#This Row],[Universidad]],Ponderaciones[[#This Row],[Carrera]])</f>
        <v>UNIVERSIDAD AUSTRAL DE CHILEINGENIERÍA COMERCIAL, LICENCIATURA EN CIENCIAS DE LA ADMINISTRACIÓN DE EMPRESAS</v>
      </c>
    </row>
    <row r="413" spans="1:14" x14ac:dyDescent="0.25">
      <c r="A413">
        <v>17053</v>
      </c>
      <c r="B413" t="s">
        <v>315</v>
      </c>
      <c r="D413">
        <v>15</v>
      </c>
      <c r="E413">
        <v>30</v>
      </c>
      <c r="F413">
        <v>15</v>
      </c>
      <c r="G413">
        <v>25</v>
      </c>
      <c r="H413" t="s">
        <v>58</v>
      </c>
      <c r="J413">
        <v>10</v>
      </c>
      <c r="K413">
        <v>5</v>
      </c>
      <c r="L413" t="s">
        <v>58</v>
      </c>
      <c r="M413" t="s">
        <v>10</v>
      </c>
      <c r="N413" t="str">
        <f>_xlfn.CONCAT(Ponderaciones[[#This Row],[Universidad]],Ponderaciones[[#This Row],[Carrera]])</f>
        <v>UNIVERSIDAD AUSTRAL DE CHILEINGENIERÍA EN ALIMENTOS, LICENCIATURA EN CIENCIAS DE LOS ALIMENTOS</v>
      </c>
    </row>
    <row r="414" spans="1:14" x14ac:dyDescent="0.25">
      <c r="A414">
        <v>17827</v>
      </c>
      <c r="B414" t="s">
        <v>316</v>
      </c>
      <c r="D414">
        <v>10</v>
      </c>
      <c r="E414">
        <v>30</v>
      </c>
      <c r="F414">
        <v>15</v>
      </c>
      <c r="G414">
        <v>25</v>
      </c>
      <c r="H414" t="s">
        <v>58</v>
      </c>
      <c r="J414">
        <v>15</v>
      </c>
      <c r="K414">
        <v>5</v>
      </c>
      <c r="L414" t="s">
        <v>58</v>
      </c>
      <c r="M414" t="s">
        <v>10</v>
      </c>
      <c r="N414" t="str">
        <f>_xlfn.CONCAT(Ponderaciones[[#This Row],[Universidad]],Ponderaciones[[#This Row],[Carrera]])</f>
        <v>UNIVERSIDAD AUSTRAL DE CHILEINGENIERÍA EN CONSERVACIÓN DE RECURSOS NATURALES - INGENIERÍA FORESTAL, LICENCIATURA EN CIENCIAS FORESTALES O LICENCIATURA EN CONSERVACIÓN DE RECURSOS NATURALES</v>
      </c>
    </row>
    <row r="415" spans="1:14" x14ac:dyDescent="0.25">
      <c r="A415">
        <v>17037</v>
      </c>
      <c r="B415" t="s">
        <v>317</v>
      </c>
      <c r="C415" t="s">
        <v>309</v>
      </c>
      <c r="D415">
        <v>10</v>
      </c>
      <c r="E415">
        <v>30</v>
      </c>
      <c r="F415">
        <v>10</v>
      </c>
      <c r="G415">
        <v>35</v>
      </c>
      <c r="H415" t="s">
        <v>58</v>
      </c>
      <c r="J415">
        <v>10</v>
      </c>
      <c r="K415">
        <v>5</v>
      </c>
      <c r="L415" t="s">
        <v>58</v>
      </c>
      <c r="M415" t="s">
        <v>10</v>
      </c>
      <c r="N415" t="str">
        <f>_xlfn.CONCAT(Ponderaciones[[#This Row],[Universidad]],Ponderaciones[[#This Row],[Carrera]])</f>
        <v>UNIVERSIDAD AUSTRAL DE CHILEINGENIERÍA EN CONSTRUCCIÓN, LICENCIATURA EN CIENCIAS DE LA CONSTRUCCIÓN</v>
      </c>
    </row>
    <row r="416" spans="1:14" x14ac:dyDescent="0.25">
      <c r="A416">
        <v>17815</v>
      </c>
      <c r="B416" t="s">
        <v>318</v>
      </c>
      <c r="D416">
        <v>20</v>
      </c>
      <c r="E416">
        <v>30</v>
      </c>
      <c r="F416">
        <v>10</v>
      </c>
      <c r="G416">
        <v>30</v>
      </c>
      <c r="H416">
        <v>10</v>
      </c>
      <c r="I416" t="s">
        <v>47</v>
      </c>
      <c r="J416">
        <v>10</v>
      </c>
      <c r="K416" t="s">
        <v>58</v>
      </c>
      <c r="L416" t="s">
        <v>58</v>
      </c>
      <c r="M416" t="s">
        <v>10</v>
      </c>
      <c r="N416" t="str">
        <f>_xlfn.CONCAT(Ponderaciones[[#This Row],[Universidad]],Ponderaciones[[#This Row],[Carrera]])</f>
        <v xml:space="preserve">UNIVERSIDAD AUSTRAL DE CHILEINGENIERÍA EN INFORMACIÓN Y CONTROL DE GESTIÓN, LICENCIATURA EN CIENCIAS DE LA INFORMACIÓN Y CONTROL DE GESTIÓN </v>
      </c>
    </row>
    <row r="417" spans="1:14" x14ac:dyDescent="0.25">
      <c r="A417">
        <v>17040</v>
      </c>
      <c r="B417" t="s">
        <v>319</v>
      </c>
      <c r="C417" t="s">
        <v>309</v>
      </c>
      <c r="D417">
        <v>10</v>
      </c>
      <c r="E417">
        <v>30</v>
      </c>
      <c r="F417">
        <v>10</v>
      </c>
      <c r="G417">
        <v>35</v>
      </c>
      <c r="H417" t="s">
        <v>58</v>
      </c>
      <c r="J417">
        <v>10</v>
      </c>
      <c r="K417">
        <v>5</v>
      </c>
      <c r="L417" t="s">
        <v>58</v>
      </c>
      <c r="M417" t="s">
        <v>10</v>
      </c>
      <c r="N417" t="str">
        <f>_xlfn.CONCAT(Ponderaciones[[#This Row],[Universidad]],Ponderaciones[[#This Row],[Carrera]])</f>
        <v xml:space="preserve">UNIVERSIDAD AUSTRAL DE CHILEINGENIERÍA NAVAL, LICENCIATURA EN CIENCIAS DE LA INGENIERÍA </v>
      </c>
    </row>
    <row r="418" spans="1:14" x14ac:dyDescent="0.25">
      <c r="A418">
        <v>17807</v>
      </c>
      <c r="B418" t="s">
        <v>320</v>
      </c>
      <c r="C418" t="s">
        <v>309</v>
      </c>
      <c r="D418">
        <v>10</v>
      </c>
      <c r="E418">
        <v>30</v>
      </c>
      <c r="F418">
        <v>10</v>
      </c>
      <c r="G418">
        <v>35</v>
      </c>
      <c r="H418" t="s">
        <v>58</v>
      </c>
      <c r="J418">
        <v>10</v>
      </c>
      <c r="K418">
        <v>5</v>
      </c>
      <c r="L418" t="s">
        <v>58</v>
      </c>
      <c r="M418" t="s">
        <v>10</v>
      </c>
      <c r="N418" t="str">
        <f>_xlfn.CONCAT(Ponderaciones[[#This Row],[Universidad]],Ponderaciones[[#This Row],[Carrera]])</f>
        <v xml:space="preserve">UNIVERSIDAD AUSTRAL DE CHILEINGENIERÍA PLAN COMÚN </v>
      </c>
    </row>
    <row r="419" spans="1:14" x14ac:dyDescent="0.25">
      <c r="A419">
        <v>17076</v>
      </c>
      <c r="B419" t="s">
        <v>321</v>
      </c>
      <c r="D419">
        <v>20</v>
      </c>
      <c r="E419">
        <v>30</v>
      </c>
      <c r="F419">
        <v>10</v>
      </c>
      <c r="G419">
        <v>25</v>
      </c>
      <c r="H419" t="s">
        <v>58</v>
      </c>
      <c r="J419">
        <v>15</v>
      </c>
      <c r="K419" t="s">
        <v>58</v>
      </c>
      <c r="L419" t="s">
        <v>58</v>
      </c>
      <c r="M419" t="s">
        <v>10</v>
      </c>
      <c r="N419" t="str">
        <f>_xlfn.CONCAT(Ponderaciones[[#This Row],[Universidad]],Ponderaciones[[#This Row],[Carrera]])</f>
        <v xml:space="preserve">UNIVERSIDAD AUSTRAL DE CHILEKINESIOLOGÍA, LICENCIATURA EN KINESIOLOGÍA </v>
      </c>
    </row>
    <row r="420" spans="1:14" x14ac:dyDescent="0.25">
      <c r="A420">
        <v>17065</v>
      </c>
      <c r="B420" t="s">
        <v>322</v>
      </c>
      <c r="D420">
        <v>30</v>
      </c>
      <c r="E420">
        <v>30</v>
      </c>
      <c r="F420">
        <v>15</v>
      </c>
      <c r="G420">
        <v>10</v>
      </c>
      <c r="H420">
        <v>15</v>
      </c>
      <c r="J420" t="s">
        <v>58</v>
      </c>
      <c r="K420" t="s">
        <v>58</v>
      </c>
      <c r="L420" t="s">
        <v>58</v>
      </c>
      <c r="M420" t="s">
        <v>10</v>
      </c>
      <c r="N420" t="str">
        <f>_xlfn.CONCAT(Ponderaciones[[#This Row],[Universidad]],Ponderaciones[[#This Row],[Carrera]])</f>
        <v xml:space="preserve">UNIVERSIDAD AUSTRAL DE CHILELICENCIATURA EN ARTES VISUALES </v>
      </c>
    </row>
    <row r="421" spans="1:14" x14ac:dyDescent="0.25">
      <c r="A421">
        <v>17816</v>
      </c>
      <c r="B421" t="s">
        <v>323</v>
      </c>
      <c r="D421">
        <v>10</v>
      </c>
      <c r="E421">
        <v>40</v>
      </c>
      <c r="F421">
        <v>15</v>
      </c>
      <c r="G421">
        <v>25</v>
      </c>
      <c r="H421" t="s">
        <v>58</v>
      </c>
      <c r="J421">
        <v>10</v>
      </c>
      <c r="K421" t="s">
        <v>58</v>
      </c>
      <c r="L421" t="s">
        <v>58</v>
      </c>
      <c r="M421" t="s">
        <v>10</v>
      </c>
      <c r="N421" t="str">
        <f>_xlfn.CONCAT(Ponderaciones[[#This Row],[Universidad]],Ponderaciones[[#This Row],[Carrera]])</f>
        <v xml:space="preserve">UNIVERSIDAD AUSTRAL DE CHILELICENCIATURA EN CIENCIAS CON MENCIÓN  </v>
      </c>
    </row>
    <row r="422" spans="1:14" x14ac:dyDescent="0.25">
      <c r="A422">
        <v>17014</v>
      </c>
      <c r="B422" t="s">
        <v>324</v>
      </c>
      <c r="D422">
        <v>15</v>
      </c>
      <c r="E422">
        <v>30</v>
      </c>
      <c r="F422">
        <v>10</v>
      </c>
      <c r="G422">
        <v>25</v>
      </c>
      <c r="H422" t="s">
        <v>58</v>
      </c>
      <c r="J422">
        <v>20</v>
      </c>
      <c r="K422" t="s">
        <v>58</v>
      </c>
      <c r="L422" t="s">
        <v>58</v>
      </c>
      <c r="M422" t="s">
        <v>10</v>
      </c>
      <c r="N422" t="str">
        <f>_xlfn.CONCAT(Ponderaciones[[#This Row],[Universidad]],Ponderaciones[[#This Row],[Carrera]])</f>
        <v xml:space="preserve">UNIVERSIDAD AUSTRAL DE CHILEMEDICINA VETERINARIA, LICENCIATURA EN MEDICINA VETERINARIA </v>
      </c>
    </row>
    <row r="423" spans="1:14" x14ac:dyDescent="0.25">
      <c r="A423">
        <v>17031</v>
      </c>
      <c r="B423" t="s">
        <v>325</v>
      </c>
      <c r="D423">
        <v>10</v>
      </c>
      <c r="E423">
        <v>30</v>
      </c>
      <c r="F423">
        <v>15</v>
      </c>
      <c r="G423">
        <v>30</v>
      </c>
      <c r="H423" t="s">
        <v>58</v>
      </c>
      <c r="J423">
        <v>15</v>
      </c>
      <c r="K423" t="s">
        <v>58</v>
      </c>
      <c r="L423" t="s">
        <v>58</v>
      </c>
      <c r="M423" t="s">
        <v>10</v>
      </c>
      <c r="N423" t="str">
        <f>_xlfn.CONCAT(Ponderaciones[[#This Row],[Universidad]],Ponderaciones[[#This Row],[Carrera]])</f>
        <v xml:space="preserve">UNIVERSIDAD AUSTRAL DE CHILEMEDICINA: CAMPO CLÍNICO OSORNO, LICENCIATURA EN MEDICINA </v>
      </c>
    </row>
    <row r="424" spans="1:14" x14ac:dyDescent="0.25">
      <c r="A424">
        <v>17013</v>
      </c>
      <c r="B424" t="s">
        <v>326</v>
      </c>
      <c r="D424">
        <v>10</v>
      </c>
      <c r="E424">
        <v>30</v>
      </c>
      <c r="F424">
        <v>15</v>
      </c>
      <c r="G424">
        <v>30</v>
      </c>
      <c r="H424" t="s">
        <v>58</v>
      </c>
      <c r="J424">
        <v>15</v>
      </c>
      <c r="K424" t="s">
        <v>58</v>
      </c>
      <c r="L424" t="s">
        <v>58</v>
      </c>
      <c r="M424" t="s">
        <v>10</v>
      </c>
      <c r="N424" t="str">
        <f>_xlfn.CONCAT(Ponderaciones[[#This Row],[Universidad]],Ponderaciones[[#This Row],[Carrera]])</f>
        <v>UNIVERSIDAD AUSTRAL DE CHILEMEDICINA: CAMPO CLÍNICO VALDIVIA, LICENCIATURA EN MEDICINA</v>
      </c>
    </row>
    <row r="425" spans="1:14" x14ac:dyDescent="0.25">
      <c r="A425">
        <v>17015</v>
      </c>
      <c r="B425" t="s">
        <v>327</v>
      </c>
      <c r="D425">
        <v>15</v>
      </c>
      <c r="E425">
        <v>35</v>
      </c>
      <c r="F425">
        <v>20</v>
      </c>
      <c r="G425">
        <v>15</v>
      </c>
      <c r="H425" t="s">
        <v>58</v>
      </c>
      <c r="J425">
        <v>15</v>
      </c>
      <c r="K425" t="s">
        <v>58</v>
      </c>
      <c r="L425" t="s">
        <v>58</v>
      </c>
      <c r="M425" t="s">
        <v>10</v>
      </c>
      <c r="N425" t="str">
        <f>_xlfn.CONCAT(Ponderaciones[[#This Row],[Universidad]],Ponderaciones[[#This Row],[Carrera]])</f>
        <v>UNIVERSIDAD AUSTRAL DE CHILEOBSTETRICIA Y PUERICULTURA, LICENCIATURA EN OBSTETRICIA Y PUERICULTURA</v>
      </c>
    </row>
    <row r="426" spans="1:14" x14ac:dyDescent="0.25">
      <c r="A426">
        <v>17089</v>
      </c>
      <c r="B426" t="s">
        <v>328</v>
      </c>
      <c r="D426">
        <v>15</v>
      </c>
      <c r="E426">
        <v>35</v>
      </c>
      <c r="F426">
        <v>20</v>
      </c>
      <c r="G426">
        <v>15</v>
      </c>
      <c r="H426" t="s">
        <v>58</v>
      </c>
      <c r="J426">
        <v>15</v>
      </c>
      <c r="K426" t="s">
        <v>58</v>
      </c>
      <c r="L426" t="s">
        <v>58</v>
      </c>
      <c r="M426" t="s">
        <v>10</v>
      </c>
      <c r="N426" t="str">
        <f>_xlfn.CONCAT(Ponderaciones[[#This Row],[Universidad]],Ponderaciones[[#This Row],[Carrera]])</f>
        <v xml:space="preserve">UNIVERSIDAD AUSTRAL DE CHILEODONTOLOGÍA, LICENCIATURA EN CIENCIAS ODONTOLÓGICAS </v>
      </c>
    </row>
    <row r="427" spans="1:14" x14ac:dyDescent="0.25">
      <c r="A427">
        <v>17085</v>
      </c>
      <c r="B427" t="s">
        <v>329</v>
      </c>
      <c r="D427">
        <v>10</v>
      </c>
      <c r="E427">
        <v>50</v>
      </c>
      <c r="F427">
        <v>20</v>
      </c>
      <c r="G427">
        <v>10</v>
      </c>
      <c r="H427">
        <v>10</v>
      </c>
      <c r="J427" t="s">
        <v>58</v>
      </c>
      <c r="K427" t="s">
        <v>58</v>
      </c>
      <c r="L427" t="s">
        <v>58</v>
      </c>
      <c r="M427" t="s">
        <v>10</v>
      </c>
      <c r="N427" t="str">
        <f>_xlfn.CONCAT(Ponderaciones[[#This Row],[Universidad]],Ponderaciones[[#This Row],[Carrera]])</f>
        <v xml:space="preserve">UNIVERSIDAD AUSTRAL DE CHILEPEDAGOGÍA EN COMUNICACIÓN EN LENGUA INGLESA, LICENCIATURA EN EDUCACIÓN </v>
      </c>
    </row>
    <row r="428" spans="1:14" x14ac:dyDescent="0.25">
      <c r="A428">
        <v>17823</v>
      </c>
      <c r="B428" t="s">
        <v>330</v>
      </c>
      <c r="D428">
        <v>20</v>
      </c>
      <c r="E428">
        <v>30</v>
      </c>
      <c r="F428">
        <v>20</v>
      </c>
      <c r="G428">
        <v>20</v>
      </c>
      <c r="H428">
        <v>10</v>
      </c>
      <c r="I428" t="s">
        <v>47</v>
      </c>
      <c r="J428">
        <v>10</v>
      </c>
      <c r="K428" t="s">
        <v>58</v>
      </c>
      <c r="L428" t="s">
        <v>58</v>
      </c>
      <c r="M428" t="s">
        <v>10</v>
      </c>
      <c r="N428" t="str">
        <f>_xlfn.CONCAT(Ponderaciones[[#This Row],[Universidad]],Ponderaciones[[#This Row],[Carrera]])</f>
        <v>UNIVERSIDAD AUSTRAL DE CHILEPEDAGOGÍA EN EDUCACIÓN BÁSICA CON MENCIONES, LICENCIATURA EN EDUCACIÓN</v>
      </c>
    </row>
    <row r="429" spans="1:14" x14ac:dyDescent="0.25">
      <c r="A429">
        <v>17808</v>
      </c>
      <c r="B429" t="s">
        <v>331</v>
      </c>
      <c r="D429">
        <v>20</v>
      </c>
      <c r="E429">
        <v>30</v>
      </c>
      <c r="F429">
        <v>25</v>
      </c>
      <c r="G429">
        <v>15</v>
      </c>
      <c r="H429">
        <v>10</v>
      </c>
      <c r="J429" t="s">
        <v>58</v>
      </c>
      <c r="K429" t="s">
        <v>58</v>
      </c>
      <c r="L429" t="s">
        <v>58</v>
      </c>
      <c r="M429" t="s">
        <v>10</v>
      </c>
      <c r="N429" t="str">
        <f>_xlfn.CONCAT(Ponderaciones[[#This Row],[Universidad]],Ponderaciones[[#This Row],[Carrera]])</f>
        <v xml:space="preserve">UNIVERSIDAD AUSTRAL DE CHILEPEDAGOGÍA EN EDUCACIÓN DIFERENCIAL CON MENCIÓN, LICENCIATURA EN EDUCACIÓN </v>
      </c>
    </row>
    <row r="430" spans="1:14" x14ac:dyDescent="0.25">
      <c r="A430">
        <v>17074</v>
      </c>
      <c r="B430" t="s">
        <v>332</v>
      </c>
      <c r="D430">
        <v>20</v>
      </c>
      <c r="E430">
        <v>40</v>
      </c>
      <c r="F430">
        <v>15</v>
      </c>
      <c r="G430">
        <v>10</v>
      </c>
      <c r="H430">
        <v>15</v>
      </c>
      <c r="I430" t="s">
        <v>47</v>
      </c>
      <c r="J430">
        <v>15</v>
      </c>
      <c r="K430" t="s">
        <v>58</v>
      </c>
      <c r="L430" t="s">
        <v>58</v>
      </c>
      <c r="M430" t="s">
        <v>10</v>
      </c>
      <c r="N430" t="str">
        <f>_xlfn.CONCAT(Ponderaciones[[#This Row],[Universidad]],Ponderaciones[[#This Row],[Carrera]])</f>
        <v xml:space="preserve">UNIVERSIDAD AUSTRAL DE CHILEPEDAGOGÍA EN EDUCACIÓN FÍSICA, DEPORTES Y RECREACIÓN, LICENCIATURA EN EDUCACIÓN  </v>
      </c>
    </row>
    <row r="431" spans="1:14" x14ac:dyDescent="0.25">
      <c r="A431">
        <v>17840</v>
      </c>
      <c r="B431" t="s">
        <v>333</v>
      </c>
      <c r="D431">
        <v>10</v>
      </c>
      <c r="E431">
        <v>50</v>
      </c>
      <c r="F431">
        <v>15</v>
      </c>
      <c r="G431">
        <v>10</v>
      </c>
      <c r="H431">
        <v>15</v>
      </c>
      <c r="J431" t="s">
        <v>58</v>
      </c>
      <c r="K431" t="s">
        <v>58</v>
      </c>
      <c r="L431" t="s">
        <v>58</v>
      </c>
      <c r="M431" t="s">
        <v>10</v>
      </c>
      <c r="N431" t="str">
        <f>_xlfn.CONCAT(Ponderaciones[[#This Row],[Universidad]],Ponderaciones[[#This Row],[Carrera]])</f>
        <v>UNIVERSIDAD AUSTRAL DE CHILEPEDAGOGÍA EN EDUCACIÓN PARVULARIA, LICENCIATURA EN EDUCACIÓN</v>
      </c>
    </row>
    <row r="432" spans="1:14" x14ac:dyDescent="0.25">
      <c r="A432">
        <v>17842</v>
      </c>
      <c r="B432" t="s">
        <v>333</v>
      </c>
      <c r="D432">
        <v>10</v>
      </c>
      <c r="E432">
        <v>50</v>
      </c>
      <c r="F432">
        <v>15</v>
      </c>
      <c r="G432">
        <v>10</v>
      </c>
      <c r="H432">
        <v>15</v>
      </c>
      <c r="J432" t="s">
        <v>58</v>
      </c>
      <c r="K432" t="s">
        <v>58</v>
      </c>
      <c r="L432" t="s">
        <v>58</v>
      </c>
      <c r="M432" t="s">
        <v>10</v>
      </c>
      <c r="N432" t="str">
        <f>_xlfn.CONCAT(Ponderaciones[[#This Row],[Universidad]],Ponderaciones[[#This Row],[Carrera]])</f>
        <v>UNIVERSIDAD AUSTRAL DE CHILEPEDAGOGÍA EN EDUCACIÓN PARVULARIA, LICENCIATURA EN EDUCACIÓN</v>
      </c>
    </row>
    <row r="433" spans="1:14" x14ac:dyDescent="0.25">
      <c r="A433">
        <v>17077</v>
      </c>
      <c r="B433" t="s">
        <v>334</v>
      </c>
      <c r="D433">
        <v>15</v>
      </c>
      <c r="E433">
        <v>40</v>
      </c>
      <c r="F433">
        <v>15</v>
      </c>
      <c r="G433">
        <v>10</v>
      </c>
      <c r="H433">
        <v>20</v>
      </c>
      <c r="J433" t="s">
        <v>58</v>
      </c>
      <c r="K433" t="s">
        <v>58</v>
      </c>
      <c r="L433" t="s">
        <v>58</v>
      </c>
      <c r="M433" t="s">
        <v>10</v>
      </c>
      <c r="N433" t="str">
        <f>_xlfn.CONCAT(Ponderaciones[[#This Row],[Universidad]],Ponderaciones[[#This Row],[Carrera]])</f>
        <v>UNIVERSIDAD AUSTRAL DE CHILEPEDAGOGÍA EN HISTORIA Y CIENCIAS SOCIALES, LICENCIATURA EN EDUCACIÓN</v>
      </c>
    </row>
    <row r="434" spans="1:14" x14ac:dyDescent="0.25">
      <c r="A434">
        <v>17084</v>
      </c>
      <c r="B434" t="s">
        <v>335</v>
      </c>
      <c r="D434">
        <v>10</v>
      </c>
      <c r="E434">
        <v>40</v>
      </c>
      <c r="F434">
        <v>30</v>
      </c>
      <c r="G434">
        <v>10</v>
      </c>
      <c r="H434">
        <v>10</v>
      </c>
      <c r="J434" t="s">
        <v>58</v>
      </c>
      <c r="K434" t="s">
        <v>58</v>
      </c>
      <c r="L434" t="s">
        <v>58</v>
      </c>
      <c r="M434" t="s">
        <v>10</v>
      </c>
      <c r="N434" t="str">
        <f>_xlfn.CONCAT(Ponderaciones[[#This Row],[Universidad]],Ponderaciones[[#This Row],[Carrera]])</f>
        <v xml:space="preserve">UNIVERSIDAD AUSTRAL DE CHILEPEDAGOGÍA EN LENGUAJE Y COMUNICACIÓN, LICENCIATURA EN EDUCACIÓN </v>
      </c>
    </row>
    <row r="435" spans="1:14" x14ac:dyDescent="0.25">
      <c r="A435">
        <v>17811</v>
      </c>
      <c r="B435" t="s">
        <v>336</v>
      </c>
      <c r="D435">
        <v>20</v>
      </c>
      <c r="E435">
        <v>30</v>
      </c>
      <c r="F435">
        <v>10</v>
      </c>
      <c r="G435">
        <v>25</v>
      </c>
      <c r="H435">
        <v>10</v>
      </c>
      <c r="I435" t="s">
        <v>47</v>
      </c>
      <c r="J435">
        <v>10</v>
      </c>
      <c r="K435">
        <v>5</v>
      </c>
      <c r="L435" t="s">
        <v>58</v>
      </c>
      <c r="M435" t="s">
        <v>10</v>
      </c>
      <c r="N435" t="str">
        <f>_xlfn.CONCAT(Ponderaciones[[#This Row],[Universidad]],Ponderaciones[[#This Row],[Carrera]])</f>
        <v xml:space="preserve">UNIVERSIDAD AUSTRAL DE CHILEPEDAGOGÍA EN MATEMÁTICAS, LICENCIATURA EN EDUCACIÓN </v>
      </c>
    </row>
    <row r="436" spans="1:14" x14ac:dyDescent="0.25">
      <c r="A436">
        <v>17056</v>
      </c>
      <c r="B436" t="s">
        <v>337</v>
      </c>
      <c r="D436">
        <v>10</v>
      </c>
      <c r="E436">
        <v>40</v>
      </c>
      <c r="F436">
        <v>25</v>
      </c>
      <c r="G436">
        <v>10</v>
      </c>
      <c r="H436">
        <v>15</v>
      </c>
      <c r="J436" t="s">
        <v>58</v>
      </c>
      <c r="K436" t="s">
        <v>58</v>
      </c>
      <c r="L436" t="s">
        <v>58</v>
      </c>
      <c r="M436" t="s">
        <v>10</v>
      </c>
      <c r="N436" t="str">
        <f>_xlfn.CONCAT(Ponderaciones[[#This Row],[Universidad]],Ponderaciones[[#This Row],[Carrera]])</f>
        <v xml:space="preserve">UNIVERSIDAD AUSTRAL DE CHILEPERIODISMO, LICENCIATURA EN COMUNICACIÓN SOCIAL </v>
      </c>
    </row>
    <row r="437" spans="1:14" x14ac:dyDescent="0.25">
      <c r="A437">
        <v>17088</v>
      </c>
      <c r="B437" t="s">
        <v>338</v>
      </c>
      <c r="D437">
        <v>20</v>
      </c>
      <c r="E437">
        <v>30</v>
      </c>
      <c r="F437">
        <v>20</v>
      </c>
      <c r="G437">
        <v>20</v>
      </c>
      <c r="H437">
        <v>10</v>
      </c>
      <c r="I437" t="s">
        <v>47</v>
      </c>
      <c r="J437">
        <v>10</v>
      </c>
      <c r="K437" t="s">
        <v>58</v>
      </c>
      <c r="L437" t="s">
        <v>58</v>
      </c>
      <c r="M437" t="s">
        <v>10</v>
      </c>
      <c r="N437" t="str">
        <f>_xlfn.CONCAT(Ponderaciones[[#This Row],[Universidad]],Ponderaciones[[#This Row],[Carrera]])</f>
        <v xml:space="preserve">UNIVERSIDAD AUSTRAL DE CHILEPSICOLOGÍA, LICENCIATURA EN PSICOLOGÍA </v>
      </c>
    </row>
    <row r="438" spans="1:14" x14ac:dyDescent="0.25">
      <c r="A438">
        <v>17826</v>
      </c>
      <c r="B438" t="s">
        <v>338</v>
      </c>
      <c r="D438">
        <v>20</v>
      </c>
      <c r="E438">
        <v>30</v>
      </c>
      <c r="F438">
        <v>20</v>
      </c>
      <c r="G438">
        <v>20</v>
      </c>
      <c r="H438">
        <v>10</v>
      </c>
      <c r="I438" t="s">
        <v>47</v>
      </c>
      <c r="J438">
        <v>10</v>
      </c>
      <c r="K438" t="s">
        <v>58</v>
      </c>
      <c r="L438" t="s">
        <v>58</v>
      </c>
      <c r="M438" t="s">
        <v>10</v>
      </c>
      <c r="N438" t="str">
        <f>_xlfn.CONCAT(Ponderaciones[[#This Row],[Universidad]],Ponderaciones[[#This Row],[Carrera]])</f>
        <v xml:space="preserve">UNIVERSIDAD AUSTRAL DE CHILEPSICOLOGÍA, LICENCIATURA EN PSICOLOGÍA </v>
      </c>
    </row>
    <row r="439" spans="1:14" x14ac:dyDescent="0.25">
      <c r="A439">
        <v>17034</v>
      </c>
      <c r="B439" t="s">
        <v>339</v>
      </c>
      <c r="D439">
        <v>15</v>
      </c>
      <c r="E439">
        <v>35</v>
      </c>
      <c r="F439">
        <v>15</v>
      </c>
      <c r="G439">
        <v>15</v>
      </c>
      <c r="H439" t="s">
        <v>58</v>
      </c>
      <c r="J439">
        <v>20</v>
      </c>
      <c r="K439" t="s">
        <v>58</v>
      </c>
      <c r="L439" t="s">
        <v>58</v>
      </c>
      <c r="M439" t="s">
        <v>10</v>
      </c>
      <c r="N439" t="str">
        <f>_xlfn.CONCAT(Ponderaciones[[#This Row],[Universidad]],Ponderaciones[[#This Row],[Carrera]])</f>
        <v>UNIVERSIDAD AUSTRAL DE CHILEQUÍMICA Y FARMACIA, LICENCIATURA EN CIENCIAS FARMACÉUTICAS</v>
      </c>
    </row>
    <row r="440" spans="1:14" x14ac:dyDescent="0.25">
      <c r="A440">
        <v>17843</v>
      </c>
      <c r="B440" t="s">
        <v>340</v>
      </c>
      <c r="D440">
        <v>15</v>
      </c>
      <c r="E440">
        <v>30</v>
      </c>
      <c r="F440">
        <v>15</v>
      </c>
      <c r="G440">
        <v>20</v>
      </c>
      <c r="H440" t="s">
        <v>58</v>
      </c>
      <c r="J440">
        <v>20</v>
      </c>
      <c r="K440" t="s">
        <v>58</v>
      </c>
      <c r="L440" t="s">
        <v>58</v>
      </c>
      <c r="M440" t="s">
        <v>10</v>
      </c>
      <c r="N440" t="str">
        <f>_xlfn.CONCAT(Ponderaciones[[#This Row],[Universidad]],Ponderaciones[[#This Row],[Carrera]])</f>
        <v xml:space="preserve">UNIVERSIDAD AUSTRAL DE CHILEQUÍMICA, LICENCIATURA EN CIENCIAS QUÍMICAS </v>
      </c>
    </row>
    <row r="441" spans="1:14" x14ac:dyDescent="0.25">
      <c r="A441">
        <v>17028</v>
      </c>
      <c r="B441" t="s">
        <v>341</v>
      </c>
      <c r="D441">
        <v>20</v>
      </c>
      <c r="E441">
        <v>30</v>
      </c>
      <c r="F441">
        <v>15</v>
      </c>
      <c r="G441">
        <v>20</v>
      </c>
      <c r="H441" t="s">
        <v>58</v>
      </c>
      <c r="J441">
        <v>15</v>
      </c>
      <c r="K441" t="s">
        <v>58</v>
      </c>
      <c r="L441" t="s">
        <v>58</v>
      </c>
      <c r="M441" t="s">
        <v>10</v>
      </c>
      <c r="N441" t="str">
        <f>_xlfn.CONCAT(Ponderaciones[[#This Row],[Universidad]],Ponderaciones[[#This Row],[Carrera]])</f>
        <v>UNIVERSIDAD AUSTRAL DE CHILETECNOLOGÍA MÉDICA, LICENCIATURA EN TECNOLOGÍA MÉDICA</v>
      </c>
    </row>
    <row r="442" spans="1:14" x14ac:dyDescent="0.25">
      <c r="A442">
        <v>17086</v>
      </c>
      <c r="B442" t="s">
        <v>341</v>
      </c>
      <c r="D442">
        <v>20</v>
      </c>
      <c r="E442">
        <v>30</v>
      </c>
      <c r="F442">
        <v>15</v>
      </c>
      <c r="G442">
        <v>20</v>
      </c>
      <c r="H442" t="s">
        <v>58</v>
      </c>
      <c r="J442">
        <v>15</v>
      </c>
      <c r="K442" t="s">
        <v>58</v>
      </c>
      <c r="L442" t="s">
        <v>58</v>
      </c>
      <c r="M442" t="s">
        <v>10</v>
      </c>
      <c r="N442" t="str">
        <f>_xlfn.CONCAT(Ponderaciones[[#This Row],[Universidad]],Ponderaciones[[#This Row],[Carrera]])</f>
        <v>UNIVERSIDAD AUSTRAL DE CHILETECNOLOGÍA MÉDICA, LICENCIATURA EN TECNOLOGÍA MÉDICA</v>
      </c>
    </row>
    <row r="443" spans="1:14" x14ac:dyDescent="0.25">
      <c r="A443">
        <v>17032</v>
      </c>
      <c r="B443" t="s">
        <v>342</v>
      </c>
      <c r="D443">
        <v>15</v>
      </c>
      <c r="E443">
        <v>30</v>
      </c>
      <c r="F443">
        <v>20</v>
      </c>
      <c r="G443">
        <v>20</v>
      </c>
      <c r="H443" t="s">
        <v>58</v>
      </c>
      <c r="J443">
        <v>15</v>
      </c>
      <c r="K443" t="s">
        <v>58</v>
      </c>
      <c r="L443" t="s">
        <v>58</v>
      </c>
      <c r="M443" t="s">
        <v>10</v>
      </c>
      <c r="N443" t="str">
        <f>_xlfn.CONCAT(Ponderaciones[[#This Row],[Universidad]],Ponderaciones[[#This Row],[Carrera]])</f>
        <v>UNIVERSIDAD AUSTRAL DE CHILETERAPIA OCUPACIONAL, LICENCIATURA EN TERAPIA OCUPACIONAL</v>
      </c>
    </row>
    <row r="444" spans="1:14" x14ac:dyDescent="0.25">
      <c r="A444">
        <v>17832</v>
      </c>
      <c r="B444" t="s">
        <v>342</v>
      </c>
      <c r="D444">
        <v>15</v>
      </c>
      <c r="E444">
        <v>30</v>
      </c>
      <c r="F444">
        <v>20</v>
      </c>
      <c r="G444">
        <v>20</v>
      </c>
      <c r="H444" t="s">
        <v>58</v>
      </c>
      <c r="J444">
        <v>15</v>
      </c>
      <c r="K444" t="s">
        <v>58</v>
      </c>
      <c r="L444" t="s">
        <v>58</v>
      </c>
      <c r="M444" t="s">
        <v>10</v>
      </c>
      <c r="N444" t="str">
        <f>_xlfn.CONCAT(Ponderaciones[[#This Row],[Universidad]],Ponderaciones[[#This Row],[Carrera]])</f>
        <v>UNIVERSIDAD AUSTRAL DE CHILETERAPIA OCUPACIONAL, LICENCIATURA EN TERAPIA OCUPACIONAL</v>
      </c>
    </row>
    <row r="445" spans="1:14" x14ac:dyDescent="0.25">
      <c r="A445">
        <v>17841</v>
      </c>
      <c r="B445" t="s">
        <v>343</v>
      </c>
      <c r="D445">
        <v>20</v>
      </c>
      <c r="E445">
        <v>30</v>
      </c>
      <c r="F445">
        <v>20</v>
      </c>
      <c r="G445">
        <v>15</v>
      </c>
      <c r="H445">
        <v>15</v>
      </c>
      <c r="J445" t="s">
        <v>58</v>
      </c>
      <c r="K445" t="s">
        <v>58</v>
      </c>
      <c r="L445" t="s">
        <v>58</v>
      </c>
      <c r="M445" t="s">
        <v>10</v>
      </c>
      <c r="N445" t="str">
        <f>_xlfn.CONCAT(Ponderaciones[[#This Row],[Universidad]],Ponderaciones[[#This Row],[Carrera]])</f>
        <v xml:space="preserve">UNIVERSIDAD AUSTRAL DE CHILETRABAJO SOCIAL, LICENCIATURA EN TRABAJO SOCIAL </v>
      </c>
    </row>
    <row r="446" spans="1:14" x14ac:dyDescent="0.25">
      <c r="A446">
        <v>49013</v>
      </c>
      <c r="B446" t="s">
        <v>344</v>
      </c>
      <c r="C446" t="s">
        <v>345</v>
      </c>
      <c r="D446">
        <v>10</v>
      </c>
      <c r="E446">
        <v>30</v>
      </c>
      <c r="F446">
        <v>30</v>
      </c>
      <c r="G446">
        <v>20</v>
      </c>
      <c r="H446">
        <v>10</v>
      </c>
      <c r="I446" t="s">
        <v>47</v>
      </c>
      <c r="J446">
        <v>10</v>
      </c>
      <c r="K446" t="s">
        <v>58</v>
      </c>
      <c r="L446" t="s">
        <v>58</v>
      </c>
      <c r="M446" t="s">
        <v>346</v>
      </c>
      <c r="N446" t="str">
        <f>_xlfn.CONCAT(Ponderaciones[[#This Row],[Universidad]],Ponderaciones[[#This Row],[Carrera]])</f>
        <v xml:space="preserve">UNIVERSIDAD AUTÓNOMA DE CHILEADMINISTRACIÓN PÚBLICA </v>
      </c>
    </row>
    <row r="447" spans="1:14" x14ac:dyDescent="0.25">
      <c r="A447">
        <v>49119</v>
      </c>
      <c r="B447" t="s">
        <v>344</v>
      </c>
      <c r="D447">
        <v>10</v>
      </c>
      <c r="E447">
        <v>30</v>
      </c>
      <c r="F447">
        <v>30</v>
      </c>
      <c r="G447">
        <v>20</v>
      </c>
      <c r="H447">
        <v>10</v>
      </c>
      <c r="I447" t="s">
        <v>47</v>
      </c>
      <c r="J447">
        <v>10</v>
      </c>
      <c r="K447" t="s">
        <v>58</v>
      </c>
      <c r="L447" t="s">
        <v>58</v>
      </c>
      <c r="M447" t="s">
        <v>346</v>
      </c>
      <c r="N447" t="str">
        <f>_xlfn.CONCAT(Ponderaciones[[#This Row],[Universidad]],Ponderaciones[[#This Row],[Carrera]])</f>
        <v xml:space="preserve">UNIVERSIDAD AUTÓNOMA DE CHILEADMINISTRACIÓN PÚBLICA </v>
      </c>
    </row>
    <row r="448" spans="1:14" x14ac:dyDescent="0.25">
      <c r="A448">
        <v>49225</v>
      </c>
      <c r="B448" t="s">
        <v>59</v>
      </c>
      <c r="C448" t="s">
        <v>347</v>
      </c>
      <c r="D448">
        <v>10</v>
      </c>
      <c r="E448">
        <v>30</v>
      </c>
      <c r="F448">
        <v>30</v>
      </c>
      <c r="G448">
        <v>20</v>
      </c>
      <c r="H448">
        <v>10</v>
      </c>
      <c r="I448" t="s">
        <v>47</v>
      </c>
      <c r="J448">
        <v>10</v>
      </c>
      <c r="K448" t="s">
        <v>58</v>
      </c>
      <c r="L448" t="s">
        <v>58</v>
      </c>
      <c r="M448" t="s">
        <v>346</v>
      </c>
      <c r="N448" t="str">
        <f>_xlfn.CONCAT(Ponderaciones[[#This Row],[Universidad]],Ponderaciones[[#This Row],[Carrera]])</f>
        <v>UNIVERSIDAD AUTÓNOMA DE CHILEADMINISTRACIÓN PÚBLICA</v>
      </c>
    </row>
    <row r="449" spans="1:14" x14ac:dyDescent="0.25">
      <c r="A449">
        <v>49231</v>
      </c>
      <c r="B449" t="s">
        <v>62</v>
      </c>
      <c r="C449" t="s">
        <v>347</v>
      </c>
      <c r="D449">
        <v>10</v>
      </c>
      <c r="E449">
        <v>25</v>
      </c>
      <c r="F449">
        <v>25</v>
      </c>
      <c r="G449">
        <v>30</v>
      </c>
      <c r="H449">
        <v>10</v>
      </c>
      <c r="I449" t="s">
        <v>47</v>
      </c>
      <c r="J449">
        <v>10</v>
      </c>
      <c r="K449" t="s">
        <v>58</v>
      </c>
      <c r="L449" t="s">
        <v>58</v>
      </c>
      <c r="M449" t="s">
        <v>346</v>
      </c>
      <c r="N449" t="str">
        <f>_xlfn.CONCAT(Ponderaciones[[#This Row],[Universidad]],Ponderaciones[[#This Row],[Carrera]])</f>
        <v>UNIVERSIDAD AUTÓNOMA DE CHILEARQUITECTURA</v>
      </c>
    </row>
    <row r="450" spans="1:14" x14ac:dyDescent="0.25">
      <c r="A450">
        <v>49308</v>
      </c>
      <c r="B450" t="s">
        <v>62</v>
      </c>
      <c r="C450" t="s">
        <v>348</v>
      </c>
      <c r="D450">
        <v>10</v>
      </c>
      <c r="E450">
        <v>25</v>
      </c>
      <c r="F450">
        <v>25</v>
      </c>
      <c r="G450">
        <v>30</v>
      </c>
      <c r="H450">
        <v>10</v>
      </c>
      <c r="I450" t="s">
        <v>47</v>
      </c>
      <c r="J450">
        <v>10</v>
      </c>
      <c r="K450" t="s">
        <v>58</v>
      </c>
      <c r="L450" t="s">
        <v>58</v>
      </c>
      <c r="M450" t="s">
        <v>346</v>
      </c>
      <c r="N450" t="str">
        <f>_xlfn.CONCAT(Ponderaciones[[#This Row],[Universidad]],Ponderaciones[[#This Row],[Carrera]])</f>
        <v>UNIVERSIDAD AUTÓNOMA DE CHILEARQUITECTURA</v>
      </c>
    </row>
    <row r="451" spans="1:14" x14ac:dyDescent="0.25">
      <c r="A451">
        <v>49012</v>
      </c>
      <c r="B451" t="s">
        <v>241</v>
      </c>
      <c r="C451" t="s">
        <v>345</v>
      </c>
      <c r="D451">
        <v>10</v>
      </c>
      <c r="E451">
        <v>30</v>
      </c>
      <c r="F451">
        <v>40</v>
      </c>
      <c r="G451">
        <v>10</v>
      </c>
      <c r="H451">
        <v>10</v>
      </c>
      <c r="I451" t="s">
        <v>47</v>
      </c>
      <c r="J451">
        <v>10</v>
      </c>
      <c r="K451" t="s">
        <v>58</v>
      </c>
      <c r="L451" t="s">
        <v>58</v>
      </c>
      <c r="M451" t="s">
        <v>346</v>
      </c>
      <c r="N451" t="str">
        <f>_xlfn.CONCAT(Ponderaciones[[#This Row],[Universidad]],Ponderaciones[[#This Row],[Carrera]])</f>
        <v xml:space="preserve">UNIVERSIDAD AUTÓNOMA DE CHILEDERECHO </v>
      </c>
    </row>
    <row r="452" spans="1:14" x14ac:dyDescent="0.25">
      <c r="A452">
        <v>49108</v>
      </c>
      <c r="B452" t="s">
        <v>241</v>
      </c>
      <c r="D452">
        <v>10</v>
      </c>
      <c r="E452">
        <v>30</v>
      </c>
      <c r="F452">
        <v>40</v>
      </c>
      <c r="G452">
        <v>10</v>
      </c>
      <c r="H452">
        <v>10</v>
      </c>
      <c r="I452" t="s">
        <v>47</v>
      </c>
      <c r="J452">
        <v>10</v>
      </c>
      <c r="K452" t="s">
        <v>58</v>
      </c>
      <c r="L452" t="s">
        <v>58</v>
      </c>
      <c r="M452" t="s">
        <v>346</v>
      </c>
      <c r="N452" t="str">
        <f>_xlfn.CONCAT(Ponderaciones[[#This Row],[Universidad]],Ponderaciones[[#This Row],[Carrera]])</f>
        <v xml:space="preserve">UNIVERSIDAD AUTÓNOMA DE CHILEDERECHO </v>
      </c>
    </row>
    <row r="453" spans="1:14" x14ac:dyDescent="0.25">
      <c r="A453">
        <v>49211</v>
      </c>
      <c r="B453" t="s">
        <v>73</v>
      </c>
      <c r="C453" t="s">
        <v>347</v>
      </c>
      <c r="D453">
        <v>10</v>
      </c>
      <c r="E453">
        <v>30</v>
      </c>
      <c r="F453">
        <v>40</v>
      </c>
      <c r="G453">
        <v>10</v>
      </c>
      <c r="H453">
        <v>10</v>
      </c>
      <c r="I453" t="s">
        <v>47</v>
      </c>
      <c r="J453">
        <v>10</v>
      </c>
      <c r="K453" t="s">
        <v>58</v>
      </c>
      <c r="L453" t="s">
        <v>58</v>
      </c>
      <c r="M453" t="s">
        <v>346</v>
      </c>
      <c r="N453" t="str">
        <f>_xlfn.CONCAT(Ponderaciones[[#This Row],[Universidad]],Ponderaciones[[#This Row],[Carrera]])</f>
        <v>UNIVERSIDAD AUTÓNOMA DE CHILEDERECHO</v>
      </c>
    </row>
    <row r="454" spans="1:14" x14ac:dyDescent="0.25">
      <c r="A454">
        <v>49313</v>
      </c>
      <c r="B454" t="s">
        <v>73</v>
      </c>
      <c r="C454" t="s">
        <v>348</v>
      </c>
      <c r="D454">
        <v>10</v>
      </c>
      <c r="E454">
        <v>30</v>
      </c>
      <c r="F454">
        <v>40</v>
      </c>
      <c r="G454">
        <v>10</v>
      </c>
      <c r="H454">
        <v>10</v>
      </c>
      <c r="I454" t="s">
        <v>47</v>
      </c>
      <c r="J454">
        <v>10</v>
      </c>
      <c r="K454" t="s">
        <v>58</v>
      </c>
      <c r="L454" t="s">
        <v>58</v>
      </c>
      <c r="M454" t="s">
        <v>346</v>
      </c>
      <c r="N454" t="str">
        <f>_xlfn.CONCAT(Ponderaciones[[#This Row],[Universidad]],Ponderaciones[[#This Row],[Carrera]])</f>
        <v>UNIVERSIDAD AUTÓNOMA DE CHILEDERECHO</v>
      </c>
    </row>
    <row r="455" spans="1:14" x14ac:dyDescent="0.25">
      <c r="A455">
        <v>49001</v>
      </c>
      <c r="B455" t="s">
        <v>75</v>
      </c>
      <c r="C455" t="s">
        <v>345</v>
      </c>
      <c r="D455">
        <v>10</v>
      </c>
      <c r="E455">
        <v>20</v>
      </c>
      <c r="F455">
        <v>35</v>
      </c>
      <c r="G455">
        <v>25</v>
      </c>
      <c r="H455">
        <v>10</v>
      </c>
      <c r="I455" t="s">
        <v>47</v>
      </c>
      <c r="J455">
        <v>10</v>
      </c>
      <c r="K455" t="s">
        <v>58</v>
      </c>
      <c r="L455" t="s">
        <v>58</v>
      </c>
      <c r="M455" t="s">
        <v>346</v>
      </c>
      <c r="N455" t="str">
        <f>_xlfn.CONCAT(Ponderaciones[[#This Row],[Universidad]],Ponderaciones[[#This Row],[Carrera]])</f>
        <v>UNIVERSIDAD AUTÓNOMA DE CHILEENFERMERÍA</v>
      </c>
    </row>
    <row r="456" spans="1:14" x14ac:dyDescent="0.25">
      <c r="A456">
        <v>49101</v>
      </c>
      <c r="B456" t="s">
        <v>75</v>
      </c>
      <c r="D456">
        <v>10</v>
      </c>
      <c r="E456">
        <v>20</v>
      </c>
      <c r="F456">
        <v>35</v>
      </c>
      <c r="G456">
        <v>25</v>
      </c>
      <c r="H456">
        <v>10</v>
      </c>
      <c r="I456" t="s">
        <v>47</v>
      </c>
      <c r="J456">
        <v>10</v>
      </c>
      <c r="K456" t="s">
        <v>58</v>
      </c>
      <c r="L456" t="s">
        <v>58</v>
      </c>
      <c r="M456" t="s">
        <v>346</v>
      </c>
      <c r="N456" t="str">
        <f>_xlfn.CONCAT(Ponderaciones[[#This Row],[Universidad]],Ponderaciones[[#This Row],[Carrera]])</f>
        <v>UNIVERSIDAD AUTÓNOMA DE CHILEENFERMERÍA</v>
      </c>
    </row>
    <row r="457" spans="1:14" x14ac:dyDescent="0.25">
      <c r="A457">
        <v>49201</v>
      </c>
      <c r="B457" t="s">
        <v>75</v>
      </c>
      <c r="C457" t="s">
        <v>347</v>
      </c>
      <c r="D457">
        <v>10</v>
      </c>
      <c r="E457">
        <v>20</v>
      </c>
      <c r="F457">
        <v>35</v>
      </c>
      <c r="G457">
        <v>25</v>
      </c>
      <c r="H457">
        <v>10</v>
      </c>
      <c r="I457" t="s">
        <v>47</v>
      </c>
      <c r="J457">
        <v>10</v>
      </c>
      <c r="K457" t="s">
        <v>58</v>
      </c>
      <c r="L457" t="s">
        <v>58</v>
      </c>
      <c r="M457" t="s">
        <v>346</v>
      </c>
      <c r="N457" t="str">
        <f>_xlfn.CONCAT(Ponderaciones[[#This Row],[Universidad]],Ponderaciones[[#This Row],[Carrera]])</f>
        <v>UNIVERSIDAD AUTÓNOMA DE CHILEENFERMERÍA</v>
      </c>
    </row>
    <row r="458" spans="1:14" x14ac:dyDescent="0.25">
      <c r="A458">
        <v>49301</v>
      </c>
      <c r="B458" t="s">
        <v>75</v>
      </c>
      <c r="C458" t="s">
        <v>348</v>
      </c>
      <c r="D458">
        <v>10</v>
      </c>
      <c r="E458">
        <v>20</v>
      </c>
      <c r="F458">
        <v>35</v>
      </c>
      <c r="G458">
        <v>25</v>
      </c>
      <c r="H458">
        <v>10</v>
      </c>
      <c r="I458" t="s">
        <v>47</v>
      </c>
      <c r="J458">
        <v>10</v>
      </c>
      <c r="K458" t="s">
        <v>58</v>
      </c>
      <c r="L458" t="s">
        <v>58</v>
      </c>
      <c r="M458" t="s">
        <v>346</v>
      </c>
      <c r="N458" t="str">
        <f>_xlfn.CONCAT(Ponderaciones[[#This Row],[Universidad]],Ponderaciones[[#This Row],[Carrera]])</f>
        <v>UNIVERSIDAD AUTÓNOMA DE CHILEENFERMERÍA</v>
      </c>
    </row>
    <row r="459" spans="1:14" x14ac:dyDescent="0.25">
      <c r="A459">
        <v>49002</v>
      </c>
      <c r="B459" t="s">
        <v>349</v>
      </c>
      <c r="C459" t="s">
        <v>345</v>
      </c>
      <c r="D459">
        <v>10</v>
      </c>
      <c r="E459">
        <v>30</v>
      </c>
      <c r="F459">
        <v>30</v>
      </c>
      <c r="G459">
        <v>20</v>
      </c>
      <c r="H459">
        <v>10</v>
      </c>
      <c r="I459" t="s">
        <v>47</v>
      </c>
      <c r="J459">
        <v>10</v>
      </c>
      <c r="K459" t="s">
        <v>58</v>
      </c>
      <c r="L459" t="s">
        <v>58</v>
      </c>
      <c r="M459" t="s">
        <v>346</v>
      </c>
      <c r="N459" t="str">
        <f>_xlfn.CONCAT(Ponderaciones[[#This Row],[Universidad]],Ponderaciones[[#This Row],[Carrera]])</f>
        <v xml:space="preserve">UNIVERSIDAD AUTÓNOMA DE CHILEFONOAUDIOLOGÍA </v>
      </c>
    </row>
    <row r="460" spans="1:14" x14ac:dyDescent="0.25">
      <c r="A460">
        <v>49102</v>
      </c>
      <c r="B460" t="s">
        <v>349</v>
      </c>
      <c r="D460">
        <v>10</v>
      </c>
      <c r="E460">
        <v>30</v>
      </c>
      <c r="F460">
        <v>30</v>
      </c>
      <c r="G460">
        <v>20</v>
      </c>
      <c r="H460">
        <v>10</v>
      </c>
      <c r="I460" t="s">
        <v>47</v>
      </c>
      <c r="J460">
        <v>10</v>
      </c>
      <c r="K460" t="s">
        <v>58</v>
      </c>
      <c r="L460" t="s">
        <v>58</v>
      </c>
      <c r="M460" t="s">
        <v>346</v>
      </c>
      <c r="N460" t="str">
        <f>_xlfn.CONCAT(Ponderaciones[[#This Row],[Universidad]],Ponderaciones[[#This Row],[Carrera]])</f>
        <v xml:space="preserve">UNIVERSIDAD AUTÓNOMA DE CHILEFONOAUDIOLOGÍA </v>
      </c>
    </row>
    <row r="461" spans="1:14" x14ac:dyDescent="0.25">
      <c r="A461">
        <v>49202</v>
      </c>
      <c r="B461" t="s">
        <v>79</v>
      </c>
      <c r="C461" t="s">
        <v>347</v>
      </c>
      <c r="D461">
        <v>10</v>
      </c>
      <c r="E461">
        <v>30</v>
      </c>
      <c r="F461">
        <v>30</v>
      </c>
      <c r="G461">
        <v>20</v>
      </c>
      <c r="H461">
        <v>10</v>
      </c>
      <c r="I461" t="s">
        <v>47</v>
      </c>
      <c r="J461">
        <v>10</v>
      </c>
      <c r="K461" t="s">
        <v>58</v>
      </c>
      <c r="L461" t="s">
        <v>58</v>
      </c>
      <c r="M461" t="s">
        <v>346</v>
      </c>
      <c r="N461" t="str">
        <f>_xlfn.CONCAT(Ponderaciones[[#This Row],[Universidad]],Ponderaciones[[#This Row],[Carrera]])</f>
        <v>UNIVERSIDAD AUTÓNOMA DE CHILEFONOAUDIOLOGÍA</v>
      </c>
    </row>
    <row r="462" spans="1:14" x14ac:dyDescent="0.25">
      <c r="A462">
        <v>49302</v>
      </c>
      <c r="B462" t="s">
        <v>79</v>
      </c>
      <c r="C462" t="s">
        <v>348</v>
      </c>
      <c r="D462">
        <v>10</v>
      </c>
      <c r="E462">
        <v>30</v>
      </c>
      <c r="F462">
        <v>30</v>
      </c>
      <c r="G462">
        <v>20</v>
      </c>
      <c r="H462">
        <v>10</v>
      </c>
      <c r="I462" t="s">
        <v>47</v>
      </c>
      <c r="J462">
        <v>10</v>
      </c>
      <c r="K462" t="s">
        <v>58</v>
      </c>
      <c r="L462" t="s">
        <v>58</v>
      </c>
      <c r="M462" t="s">
        <v>346</v>
      </c>
      <c r="N462" t="str">
        <f>_xlfn.CONCAT(Ponderaciones[[#This Row],[Universidad]],Ponderaciones[[#This Row],[Carrera]])</f>
        <v>UNIVERSIDAD AUTÓNOMA DE CHILEFONOAUDIOLOGÍA</v>
      </c>
    </row>
    <row r="463" spans="1:14" x14ac:dyDescent="0.25">
      <c r="A463">
        <v>49016</v>
      </c>
      <c r="B463" t="s">
        <v>201</v>
      </c>
      <c r="C463" t="s">
        <v>345</v>
      </c>
      <c r="D463">
        <v>10</v>
      </c>
      <c r="E463">
        <v>30</v>
      </c>
      <c r="F463">
        <v>20</v>
      </c>
      <c r="G463">
        <v>25</v>
      </c>
      <c r="H463">
        <v>10</v>
      </c>
      <c r="I463" t="s">
        <v>47</v>
      </c>
      <c r="J463">
        <v>10</v>
      </c>
      <c r="K463">
        <v>5</v>
      </c>
      <c r="L463" t="s">
        <v>58</v>
      </c>
      <c r="M463" t="s">
        <v>346</v>
      </c>
      <c r="N463" t="str">
        <f>_xlfn.CONCAT(Ponderaciones[[#This Row],[Universidad]],Ponderaciones[[#This Row],[Carrera]])</f>
        <v>UNIVERSIDAD AUTÓNOMA DE CHILEINGENIERÍA CIVIL INDUSTRIAL</v>
      </c>
    </row>
    <row r="464" spans="1:14" x14ac:dyDescent="0.25">
      <c r="A464">
        <v>49220</v>
      </c>
      <c r="B464" t="s">
        <v>201</v>
      </c>
      <c r="C464" t="s">
        <v>347</v>
      </c>
      <c r="D464">
        <v>10</v>
      </c>
      <c r="E464">
        <v>30</v>
      </c>
      <c r="F464">
        <v>20</v>
      </c>
      <c r="G464">
        <v>25</v>
      </c>
      <c r="H464">
        <v>10</v>
      </c>
      <c r="I464" t="s">
        <v>47</v>
      </c>
      <c r="J464">
        <v>10</v>
      </c>
      <c r="K464">
        <v>5</v>
      </c>
      <c r="L464" t="s">
        <v>58</v>
      </c>
      <c r="M464" t="s">
        <v>346</v>
      </c>
      <c r="N464" t="str">
        <f>_xlfn.CONCAT(Ponderaciones[[#This Row],[Universidad]],Ponderaciones[[#This Row],[Carrera]])</f>
        <v>UNIVERSIDAD AUTÓNOMA DE CHILEINGENIERÍA CIVIL INDUSTRIAL</v>
      </c>
    </row>
    <row r="465" spans="1:14" x14ac:dyDescent="0.25">
      <c r="A465">
        <v>49321</v>
      </c>
      <c r="B465" t="s">
        <v>201</v>
      </c>
      <c r="C465" t="s">
        <v>348</v>
      </c>
      <c r="D465">
        <v>10</v>
      </c>
      <c r="E465">
        <v>30</v>
      </c>
      <c r="F465">
        <v>20</v>
      </c>
      <c r="G465">
        <v>25</v>
      </c>
      <c r="H465">
        <v>10</v>
      </c>
      <c r="I465" t="s">
        <v>47</v>
      </c>
      <c r="J465">
        <v>10</v>
      </c>
      <c r="K465">
        <v>5</v>
      </c>
      <c r="L465" t="s">
        <v>58</v>
      </c>
      <c r="M465" t="s">
        <v>346</v>
      </c>
      <c r="N465" t="str">
        <f>_xlfn.CONCAT(Ponderaciones[[#This Row],[Universidad]],Ponderaciones[[#This Row],[Carrera]])</f>
        <v>UNIVERSIDAD AUTÓNOMA DE CHILEINGENIERÍA CIVIL INDUSTRIAL</v>
      </c>
    </row>
    <row r="466" spans="1:14" x14ac:dyDescent="0.25">
      <c r="A466">
        <v>49017</v>
      </c>
      <c r="B466" t="s">
        <v>139</v>
      </c>
      <c r="C466" t="s">
        <v>345</v>
      </c>
      <c r="D466">
        <v>10</v>
      </c>
      <c r="E466">
        <v>30</v>
      </c>
      <c r="F466">
        <v>20</v>
      </c>
      <c r="G466">
        <v>25</v>
      </c>
      <c r="H466">
        <v>10</v>
      </c>
      <c r="I466" t="s">
        <v>47</v>
      </c>
      <c r="J466">
        <v>10</v>
      </c>
      <c r="K466">
        <v>5</v>
      </c>
      <c r="L466" t="s">
        <v>58</v>
      </c>
      <c r="M466" t="s">
        <v>346</v>
      </c>
      <c r="N466" t="str">
        <f>_xlfn.CONCAT(Ponderaciones[[#This Row],[Universidad]],Ponderaciones[[#This Row],[Carrera]])</f>
        <v>UNIVERSIDAD AUTÓNOMA DE CHILEINGENIERÍA CIVIL INFORMÁTICA</v>
      </c>
    </row>
    <row r="467" spans="1:14" x14ac:dyDescent="0.25">
      <c r="A467">
        <v>49222</v>
      </c>
      <c r="B467" t="s">
        <v>139</v>
      </c>
      <c r="C467" t="s">
        <v>347</v>
      </c>
      <c r="D467">
        <v>10</v>
      </c>
      <c r="E467">
        <v>30</v>
      </c>
      <c r="F467">
        <v>20</v>
      </c>
      <c r="G467">
        <v>25</v>
      </c>
      <c r="H467">
        <v>10</v>
      </c>
      <c r="I467" t="s">
        <v>47</v>
      </c>
      <c r="J467">
        <v>10</v>
      </c>
      <c r="K467">
        <v>5</v>
      </c>
      <c r="L467" t="s">
        <v>58</v>
      </c>
      <c r="M467" t="s">
        <v>346</v>
      </c>
      <c r="N467" t="str">
        <f>_xlfn.CONCAT(Ponderaciones[[#This Row],[Universidad]],Ponderaciones[[#This Row],[Carrera]])</f>
        <v>UNIVERSIDAD AUTÓNOMA DE CHILEINGENIERÍA CIVIL INFORMÁTICA</v>
      </c>
    </row>
    <row r="468" spans="1:14" x14ac:dyDescent="0.25">
      <c r="A468">
        <v>49330</v>
      </c>
      <c r="B468" t="s">
        <v>139</v>
      </c>
      <c r="C468" t="s">
        <v>348</v>
      </c>
      <c r="D468">
        <v>10</v>
      </c>
      <c r="E468">
        <v>30</v>
      </c>
      <c r="F468">
        <v>20</v>
      </c>
      <c r="G468">
        <v>25</v>
      </c>
      <c r="H468">
        <v>10</v>
      </c>
      <c r="I468" t="s">
        <v>47</v>
      </c>
      <c r="J468">
        <v>10</v>
      </c>
      <c r="K468">
        <v>5</v>
      </c>
      <c r="L468" t="s">
        <v>58</v>
      </c>
      <c r="M468" t="s">
        <v>346</v>
      </c>
      <c r="N468" t="str">
        <f>_xlfn.CONCAT(Ponderaciones[[#This Row],[Universidad]],Ponderaciones[[#This Row],[Carrera]])</f>
        <v>UNIVERSIDAD AUTÓNOMA DE CHILEINGENIERÍA CIVIL INFORMÁTICA</v>
      </c>
    </row>
    <row r="469" spans="1:14" x14ac:dyDescent="0.25">
      <c r="A469">
        <v>49029</v>
      </c>
      <c r="B469" t="s">
        <v>219</v>
      </c>
      <c r="C469" t="s">
        <v>345</v>
      </c>
      <c r="D469">
        <v>10</v>
      </c>
      <c r="E469">
        <v>30</v>
      </c>
      <c r="F469">
        <v>20</v>
      </c>
      <c r="G469">
        <v>25</v>
      </c>
      <c r="H469">
        <v>10</v>
      </c>
      <c r="I469" t="s">
        <v>47</v>
      </c>
      <c r="J469">
        <v>10</v>
      </c>
      <c r="K469">
        <v>5</v>
      </c>
      <c r="L469" t="s">
        <v>58</v>
      </c>
      <c r="M469" t="s">
        <v>346</v>
      </c>
      <c r="N469" t="str">
        <f>_xlfn.CONCAT(Ponderaciones[[#This Row],[Universidad]],Ponderaciones[[#This Row],[Carrera]])</f>
        <v>UNIVERSIDAD AUTÓNOMA DE CHILEINGENIERÍA CIVIL PLAN COMÚN</v>
      </c>
    </row>
    <row r="470" spans="1:14" x14ac:dyDescent="0.25">
      <c r="A470">
        <v>49339</v>
      </c>
      <c r="B470" t="s">
        <v>219</v>
      </c>
      <c r="C470" t="s">
        <v>348</v>
      </c>
      <c r="D470">
        <v>10</v>
      </c>
      <c r="E470">
        <v>30</v>
      </c>
      <c r="F470">
        <v>20</v>
      </c>
      <c r="G470">
        <v>25</v>
      </c>
      <c r="H470">
        <v>10</v>
      </c>
      <c r="I470" t="s">
        <v>47</v>
      </c>
      <c r="J470">
        <v>10</v>
      </c>
      <c r="K470">
        <v>5</v>
      </c>
      <c r="L470" t="s">
        <v>58</v>
      </c>
      <c r="M470" t="s">
        <v>346</v>
      </c>
      <c r="N470" t="str">
        <f>_xlfn.CONCAT(Ponderaciones[[#This Row],[Universidad]],Ponderaciones[[#This Row],[Carrera]])</f>
        <v>UNIVERSIDAD AUTÓNOMA DE CHILEINGENIERÍA CIVIL PLAN COMÚN</v>
      </c>
    </row>
    <row r="471" spans="1:14" x14ac:dyDescent="0.25">
      <c r="A471">
        <v>49022</v>
      </c>
      <c r="B471" t="s">
        <v>143</v>
      </c>
      <c r="C471" t="s">
        <v>345</v>
      </c>
      <c r="D471">
        <v>10</v>
      </c>
      <c r="E471">
        <v>30</v>
      </c>
      <c r="F471">
        <v>20</v>
      </c>
      <c r="G471">
        <v>25</v>
      </c>
      <c r="H471">
        <v>10</v>
      </c>
      <c r="I471" t="s">
        <v>47</v>
      </c>
      <c r="J471">
        <v>10</v>
      </c>
      <c r="K471">
        <v>5</v>
      </c>
      <c r="L471" t="s">
        <v>58</v>
      </c>
      <c r="M471" t="s">
        <v>346</v>
      </c>
      <c r="N471" t="str">
        <f>_xlfn.CONCAT(Ponderaciones[[#This Row],[Universidad]],Ponderaciones[[#This Row],[Carrera]])</f>
        <v>UNIVERSIDAD AUTÓNOMA DE CHILEINGENIERÍA CIVIL QUÍMICA</v>
      </c>
    </row>
    <row r="472" spans="1:14" x14ac:dyDescent="0.25">
      <c r="A472">
        <v>49011</v>
      </c>
      <c r="B472" t="s">
        <v>251</v>
      </c>
      <c r="C472" t="s">
        <v>345</v>
      </c>
      <c r="D472">
        <v>10</v>
      </c>
      <c r="E472">
        <v>30</v>
      </c>
      <c r="F472">
        <v>20</v>
      </c>
      <c r="G472">
        <v>30</v>
      </c>
      <c r="H472">
        <v>10</v>
      </c>
      <c r="I472" t="s">
        <v>47</v>
      </c>
      <c r="J472">
        <v>10</v>
      </c>
      <c r="K472" t="s">
        <v>58</v>
      </c>
      <c r="L472" t="s">
        <v>58</v>
      </c>
      <c r="M472" t="s">
        <v>346</v>
      </c>
      <c r="N472" t="str">
        <f>_xlfn.CONCAT(Ponderaciones[[#This Row],[Universidad]],Ponderaciones[[#This Row],[Carrera]])</f>
        <v xml:space="preserve">UNIVERSIDAD AUTÓNOMA DE CHILEINGENIERÍA COMERCIAL </v>
      </c>
    </row>
    <row r="473" spans="1:14" x14ac:dyDescent="0.25">
      <c r="A473">
        <v>49107</v>
      </c>
      <c r="B473" t="s">
        <v>251</v>
      </c>
      <c r="D473">
        <v>10</v>
      </c>
      <c r="E473">
        <v>30</v>
      </c>
      <c r="F473">
        <v>20</v>
      </c>
      <c r="G473">
        <v>30</v>
      </c>
      <c r="H473">
        <v>10</v>
      </c>
      <c r="I473" t="s">
        <v>47</v>
      </c>
      <c r="J473">
        <v>10</v>
      </c>
      <c r="K473" t="s">
        <v>58</v>
      </c>
      <c r="L473" t="s">
        <v>58</v>
      </c>
      <c r="M473" t="s">
        <v>346</v>
      </c>
      <c r="N473" t="str">
        <f>_xlfn.CONCAT(Ponderaciones[[#This Row],[Universidad]],Ponderaciones[[#This Row],[Carrera]])</f>
        <v xml:space="preserve">UNIVERSIDAD AUTÓNOMA DE CHILEINGENIERÍA COMERCIAL </v>
      </c>
    </row>
    <row r="474" spans="1:14" x14ac:dyDescent="0.25">
      <c r="A474">
        <v>49210</v>
      </c>
      <c r="B474" t="s">
        <v>83</v>
      </c>
      <c r="C474" t="s">
        <v>347</v>
      </c>
      <c r="D474">
        <v>10</v>
      </c>
      <c r="E474">
        <v>30</v>
      </c>
      <c r="F474">
        <v>20</v>
      </c>
      <c r="G474">
        <v>30</v>
      </c>
      <c r="H474">
        <v>10</v>
      </c>
      <c r="I474" t="s">
        <v>47</v>
      </c>
      <c r="J474">
        <v>10</v>
      </c>
      <c r="K474" t="s">
        <v>58</v>
      </c>
      <c r="L474" t="s">
        <v>58</v>
      </c>
      <c r="M474" t="s">
        <v>346</v>
      </c>
      <c r="N474" t="str">
        <f>_xlfn.CONCAT(Ponderaciones[[#This Row],[Universidad]],Ponderaciones[[#This Row],[Carrera]])</f>
        <v>UNIVERSIDAD AUTÓNOMA DE CHILEINGENIERÍA COMERCIAL</v>
      </c>
    </row>
    <row r="475" spans="1:14" x14ac:dyDescent="0.25">
      <c r="A475">
        <v>49311</v>
      </c>
      <c r="B475" t="s">
        <v>83</v>
      </c>
      <c r="C475" t="s">
        <v>348</v>
      </c>
      <c r="D475">
        <v>10</v>
      </c>
      <c r="E475">
        <v>30</v>
      </c>
      <c r="F475">
        <v>20</v>
      </c>
      <c r="G475">
        <v>30</v>
      </c>
      <c r="H475">
        <v>10</v>
      </c>
      <c r="I475" t="s">
        <v>47</v>
      </c>
      <c r="J475">
        <v>10</v>
      </c>
      <c r="K475" t="s">
        <v>58</v>
      </c>
      <c r="L475" t="s">
        <v>58</v>
      </c>
      <c r="M475" t="s">
        <v>346</v>
      </c>
      <c r="N475" t="str">
        <f>_xlfn.CONCAT(Ponderaciones[[#This Row],[Universidad]],Ponderaciones[[#This Row],[Carrera]])</f>
        <v>UNIVERSIDAD AUTÓNOMA DE CHILEINGENIERÍA COMERCIAL</v>
      </c>
    </row>
    <row r="476" spans="1:14" x14ac:dyDescent="0.25">
      <c r="A476">
        <v>49328</v>
      </c>
      <c r="B476" t="s">
        <v>350</v>
      </c>
      <c r="C476" t="s">
        <v>348</v>
      </c>
      <c r="D476">
        <v>10</v>
      </c>
      <c r="E476">
        <v>30</v>
      </c>
      <c r="F476">
        <v>20</v>
      </c>
      <c r="G476">
        <v>30</v>
      </c>
      <c r="H476">
        <v>10</v>
      </c>
      <c r="I476" t="s">
        <v>47</v>
      </c>
      <c r="J476">
        <v>10</v>
      </c>
      <c r="K476" t="s">
        <v>58</v>
      </c>
      <c r="L476" t="s">
        <v>58</v>
      </c>
      <c r="M476" t="s">
        <v>346</v>
      </c>
      <c r="N476" t="str">
        <f>_xlfn.CONCAT(Ponderaciones[[#This Row],[Universidad]],Ponderaciones[[#This Row],[Carrera]])</f>
        <v xml:space="preserve">UNIVERSIDAD AUTÓNOMA DE CHILEINGENIERÍA EN ADMINISTRACIÓN </v>
      </c>
    </row>
    <row r="477" spans="1:14" x14ac:dyDescent="0.25">
      <c r="A477">
        <v>49106</v>
      </c>
      <c r="B477" t="s">
        <v>146</v>
      </c>
      <c r="D477">
        <v>10</v>
      </c>
      <c r="E477">
        <v>30</v>
      </c>
      <c r="F477">
        <v>20</v>
      </c>
      <c r="G477">
        <v>25</v>
      </c>
      <c r="H477">
        <v>10</v>
      </c>
      <c r="I477" t="s">
        <v>47</v>
      </c>
      <c r="J477">
        <v>10</v>
      </c>
      <c r="K477">
        <v>5</v>
      </c>
      <c r="L477" t="s">
        <v>58</v>
      </c>
      <c r="M477" t="s">
        <v>346</v>
      </c>
      <c r="N477" t="str">
        <f>_xlfn.CONCAT(Ponderaciones[[#This Row],[Universidad]],Ponderaciones[[#This Row],[Carrera]])</f>
        <v>UNIVERSIDAD AUTÓNOMA DE CHILEINGENIERÍA EN CONSTRUCCIÓN</v>
      </c>
    </row>
    <row r="478" spans="1:14" x14ac:dyDescent="0.25">
      <c r="A478">
        <v>49208</v>
      </c>
      <c r="B478" t="s">
        <v>146</v>
      </c>
      <c r="C478" t="s">
        <v>347</v>
      </c>
      <c r="D478">
        <v>10</v>
      </c>
      <c r="E478">
        <v>30</v>
      </c>
      <c r="F478">
        <v>20</v>
      </c>
      <c r="G478">
        <v>25</v>
      </c>
      <c r="H478">
        <v>10</v>
      </c>
      <c r="I478" t="s">
        <v>47</v>
      </c>
      <c r="J478">
        <v>10</v>
      </c>
      <c r="K478">
        <v>5</v>
      </c>
      <c r="L478" t="s">
        <v>58</v>
      </c>
      <c r="M478" t="s">
        <v>346</v>
      </c>
      <c r="N478" t="str">
        <f>_xlfn.CONCAT(Ponderaciones[[#This Row],[Universidad]],Ponderaciones[[#This Row],[Carrera]])</f>
        <v>UNIVERSIDAD AUTÓNOMA DE CHILEINGENIERÍA EN CONSTRUCCIÓN</v>
      </c>
    </row>
    <row r="479" spans="1:14" x14ac:dyDescent="0.25">
      <c r="A479">
        <v>49309</v>
      </c>
      <c r="B479" t="s">
        <v>146</v>
      </c>
      <c r="C479" t="s">
        <v>348</v>
      </c>
      <c r="D479">
        <v>10</v>
      </c>
      <c r="E479">
        <v>30</v>
      </c>
      <c r="F479">
        <v>20</v>
      </c>
      <c r="G479">
        <v>25</v>
      </c>
      <c r="H479">
        <v>10</v>
      </c>
      <c r="I479" t="s">
        <v>47</v>
      </c>
      <c r="J479">
        <v>10</v>
      </c>
      <c r="K479">
        <v>5</v>
      </c>
      <c r="L479" t="s">
        <v>58</v>
      </c>
      <c r="M479" t="s">
        <v>346</v>
      </c>
      <c r="N479" t="str">
        <f>_xlfn.CONCAT(Ponderaciones[[#This Row],[Universidad]],Ponderaciones[[#This Row],[Carrera]])</f>
        <v>UNIVERSIDAD AUTÓNOMA DE CHILEINGENIERÍA EN CONSTRUCCIÓN</v>
      </c>
    </row>
    <row r="480" spans="1:14" x14ac:dyDescent="0.25">
      <c r="A480">
        <v>49010</v>
      </c>
      <c r="B480" t="s">
        <v>351</v>
      </c>
      <c r="C480" t="s">
        <v>345</v>
      </c>
      <c r="D480">
        <v>10</v>
      </c>
      <c r="E480">
        <v>30</v>
      </c>
      <c r="F480">
        <v>20</v>
      </c>
      <c r="G480">
        <v>30</v>
      </c>
      <c r="H480">
        <v>10</v>
      </c>
      <c r="I480" t="s">
        <v>47</v>
      </c>
      <c r="J480">
        <v>10</v>
      </c>
      <c r="K480" t="s">
        <v>58</v>
      </c>
      <c r="L480" t="s">
        <v>58</v>
      </c>
      <c r="M480" t="s">
        <v>346</v>
      </c>
      <c r="N480" t="str">
        <f>_xlfn.CONCAT(Ponderaciones[[#This Row],[Universidad]],Ponderaciones[[#This Row],[Carrera]])</f>
        <v>UNIVERSIDAD AUTÓNOMA DE CHILEINGENIERÍA EN CONTROL DE GESTIÓN</v>
      </c>
    </row>
    <row r="481" spans="1:14" x14ac:dyDescent="0.25">
      <c r="A481">
        <v>49209</v>
      </c>
      <c r="B481" t="s">
        <v>351</v>
      </c>
      <c r="C481" t="s">
        <v>347</v>
      </c>
      <c r="D481">
        <v>10</v>
      </c>
      <c r="E481">
        <v>30</v>
      </c>
      <c r="F481">
        <v>20</v>
      </c>
      <c r="G481">
        <v>30</v>
      </c>
      <c r="H481">
        <v>10</v>
      </c>
      <c r="I481" t="s">
        <v>47</v>
      </c>
      <c r="J481">
        <v>10</v>
      </c>
      <c r="K481" t="s">
        <v>58</v>
      </c>
      <c r="L481" t="s">
        <v>58</v>
      </c>
      <c r="M481" t="s">
        <v>346</v>
      </c>
      <c r="N481" t="str">
        <f>_xlfn.CONCAT(Ponderaciones[[#This Row],[Universidad]],Ponderaciones[[#This Row],[Carrera]])</f>
        <v>UNIVERSIDAD AUTÓNOMA DE CHILEINGENIERÍA EN CONTROL DE GESTIÓN</v>
      </c>
    </row>
    <row r="482" spans="1:14" x14ac:dyDescent="0.25">
      <c r="A482">
        <v>49310</v>
      </c>
      <c r="B482" t="s">
        <v>351</v>
      </c>
      <c r="C482" t="s">
        <v>348</v>
      </c>
      <c r="D482">
        <v>10</v>
      </c>
      <c r="E482">
        <v>30</v>
      </c>
      <c r="F482">
        <v>20</v>
      </c>
      <c r="G482">
        <v>30</v>
      </c>
      <c r="H482">
        <v>10</v>
      </c>
      <c r="I482" t="s">
        <v>47</v>
      </c>
      <c r="J482">
        <v>10</v>
      </c>
      <c r="K482" t="s">
        <v>58</v>
      </c>
      <c r="L482" t="s">
        <v>58</v>
      </c>
      <c r="M482" t="s">
        <v>346</v>
      </c>
      <c r="N482" t="str">
        <f>_xlfn.CONCAT(Ponderaciones[[#This Row],[Universidad]],Ponderaciones[[#This Row],[Carrera]])</f>
        <v>UNIVERSIDAD AUTÓNOMA DE CHILEINGENIERÍA EN CONTROL DE GESTIÓN</v>
      </c>
    </row>
    <row r="483" spans="1:14" x14ac:dyDescent="0.25">
      <c r="A483">
        <v>49003</v>
      </c>
      <c r="B483" t="s">
        <v>352</v>
      </c>
      <c r="C483" t="s">
        <v>345</v>
      </c>
      <c r="D483">
        <v>10</v>
      </c>
      <c r="E483">
        <v>20</v>
      </c>
      <c r="F483">
        <v>30</v>
      </c>
      <c r="G483">
        <v>30</v>
      </c>
      <c r="H483">
        <v>10</v>
      </c>
      <c r="I483" t="s">
        <v>47</v>
      </c>
      <c r="J483">
        <v>10</v>
      </c>
      <c r="K483" t="s">
        <v>58</v>
      </c>
      <c r="L483" t="s">
        <v>58</v>
      </c>
      <c r="M483" t="s">
        <v>346</v>
      </c>
      <c r="N483" t="str">
        <f>_xlfn.CONCAT(Ponderaciones[[#This Row],[Universidad]],Ponderaciones[[#This Row],[Carrera]])</f>
        <v xml:space="preserve">UNIVERSIDAD AUTÓNOMA DE CHILEKINESIOLOGÍA </v>
      </c>
    </row>
    <row r="484" spans="1:14" x14ac:dyDescent="0.25">
      <c r="A484">
        <v>49103</v>
      </c>
      <c r="B484" t="s">
        <v>352</v>
      </c>
      <c r="D484">
        <v>10</v>
      </c>
      <c r="E484">
        <v>20</v>
      </c>
      <c r="F484">
        <v>30</v>
      </c>
      <c r="G484">
        <v>30</v>
      </c>
      <c r="H484">
        <v>10</v>
      </c>
      <c r="I484" t="s">
        <v>47</v>
      </c>
      <c r="J484">
        <v>10</v>
      </c>
      <c r="K484" t="s">
        <v>58</v>
      </c>
      <c r="L484" t="s">
        <v>58</v>
      </c>
      <c r="M484" t="s">
        <v>346</v>
      </c>
      <c r="N484" t="str">
        <f>_xlfn.CONCAT(Ponderaciones[[#This Row],[Universidad]],Ponderaciones[[#This Row],[Carrera]])</f>
        <v xml:space="preserve">UNIVERSIDAD AUTÓNOMA DE CHILEKINESIOLOGÍA </v>
      </c>
    </row>
    <row r="485" spans="1:14" x14ac:dyDescent="0.25">
      <c r="A485">
        <v>49203</v>
      </c>
      <c r="B485" t="s">
        <v>85</v>
      </c>
      <c r="C485" t="s">
        <v>347</v>
      </c>
      <c r="D485">
        <v>10</v>
      </c>
      <c r="E485">
        <v>20</v>
      </c>
      <c r="F485">
        <v>30</v>
      </c>
      <c r="G485">
        <v>30</v>
      </c>
      <c r="H485">
        <v>10</v>
      </c>
      <c r="I485" t="s">
        <v>47</v>
      </c>
      <c r="J485">
        <v>10</v>
      </c>
      <c r="K485" t="s">
        <v>58</v>
      </c>
      <c r="L485" t="s">
        <v>58</v>
      </c>
      <c r="M485" t="s">
        <v>346</v>
      </c>
      <c r="N485" t="str">
        <f>_xlfn.CONCAT(Ponderaciones[[#This Row],[Universidad]],Ponderaciones[[#This Row],[Carrera]])</f>
        <v>UNIVERSIDAD AUTÓNOMA DE CHILEKINESIOLOGÍA</v>
      </c>
    </row>
    <row r="486" spans="1:14" x14ac:dyDescent="0.25">
      <c r="A486">
        <v>49303</v>
      </c>
      <c r="B486" t="s">
        <v>85</v>
      </c>
      <c r="C486" t="s">
        <v>348</v>
      </c>
      <c r="D486">
        <v>10</v>
      </c>
      <c r="E486">
        <v>20</v>
      </c>
      <c r="F486">
        <v>30</v>
      </c>
      <c r="G486">
        <v>30</v>
      </c>
      <c r="H486">
        <v>10</v>
      </c>
      <c r="I486" t="s">
        <v>47</v>
      </c>
      <c r="J486">
        <v>10</v>
      </c>
      <c r="K486" t="s">
        <v>58</v>
      </c>
      <c r="L486" t="s">
        <v>58</v>
      </c>
      <c r="M486" t="s">
        <v>346</v>
      </c>
      <c r="N486" t="str">
        <f>_xlfn.CONCAT(Ponderaciones[[#This Row],[Universidad]],Ponderaciones[[#This Row],[Carrera]])</f>
        <v>UNIVERSIDAD AUTÓNOMA DE CHILEKINESIOLOGÍA</v>
      </c>
    </row>
    <row r="487" spans="1:14" x14ac:dyDescent="0.25">
      <c r="A487">
        <v>49223</v>
      </c>
      <c r="B487" t="s">
        <v>353</v>
      </c>
      <c r="C487" t="s">
        <v>347</v>
      </c>
      <c r="D487">
        <v>10</v>
      </c>
      <c r="E487">
        <v>30</v>
      </c>
      <c r="F487">
        <v>40</v>
      </c>
      <c r="G487">
        <v>10</v>
      </c>
      <c r="H487">
        <v>10</v>
      </c>
      <c r="I487" t="s">
        <v>47</v>
      </c>
      <c r="J487">
        <v>10</v>
      </c>
      <c r="K487" t="s">
        <v>58</v>
      </c>
      <c r="L487" t="s">
        <v>58</v>
      </c>
      <c r="M487" t="s">
        <v>346</v>
      </c>
      <c r="N487" t="str">
        <f>_xlfn.CONCAT(Ponderaciones[[#This Row],[Universidad]],Ponderaciones[[#This Row],[Carrera]])</f>
        <v>UNIVERSIDAD AUTÓNOMA DE CHILELICENCIATURA EN ARTES VISUALES</v>
      </c>
    </row>
    <row r="488" spans="1:14" x14ac:dyDescent="0.25">
      <c r="A488">
        <v>49004</v>
      </c>
      <c r="B488" t="s">
        <v>93</v>
      </c>
      <c r="C488" t="s">
        <v>345</v>
      </c>
      <c r="D488">
        <v>10</v>
      </c>
      <c r="E488">
        <v>20</v>
      </c>
      <c r="F488">
        <v>35</v>
      </c>
      <c r="G488">
        <v>25</v>
      </c>
      <c r="H488" t="s">
        <v>58</v>
      </c>
      <c r="I488" t="s">
        <v>47</v>
      </c>
      <c r="J488">
        <v>10</v>
      </c>
      <c r="K488" t="s">
        <v>58</v>
      </c>
      <c r="L488" t="s">
        <v>58</v>
      </c>
      <c r="M488" t="s">
        <v>346</v>
      </c>
      <c r="N488" t="str">
        <f>_xlfn.CONCAT(Ponderaciones[[#This Row],[Universidad]],Ponderaciones[[#This Row],[Carrera]])</f>
        <v>UNIVERSIDAD AUTÓNOMA DE CHILEMEDICINA</v>
      </c>
    </row>
    <row r="489" spans="1:14" x14ac:dyDescent="0.25">
      <c r="A489">
        <v>49204</v>
      </c>
      <c r="B489" t="s">
        <v>93</v>
      </c>
      <c r="C489" t="s">
        <v>347</v>
      </c>
      <c r="D489">
        <v>10</v>
      </c>
      <c r="E489">
        <v>20</v>
      </c>
      <c r="F489">
        <v>35</v>
      </c>
      <c r="G489">
        <v>25</v>
      </c>
      <c r="H489" t="s">
        <v>58</v>
      </c>
      <c r="I489" t="s">
        <v>47</v>
      </c>
      <c r="J489">
        <v>10</v>
      </c>
      <c r="K489" t="s">
        <v>58</v>
      </c>
      <c r="L489" t="s">
        <v>58</v>
      </c>
      <c r="M489" t="s">
        <v>346</v>
      </c>
      <c r="N489" t="str">
        <f>_xlfn.CONCAT(Ponderaciones[[#This Row],[Universidad]],Ponderaciones[[#This Row],[Carrera]])</f>
        <v>UNIVERSIDAD AUTÓNOMA DE CHILEMEDICINA</v>
      </c>
    </row>
    <row r="490" spans="1:14" x14ac:dyDescent="0.25">
      <c r="A490">
        <v>49334</v>
      </c>
      <c r="B490" t="s">
        <v>93</v>
      </c>
      <c r="C490" t="s">
        <v>348</v>
      </c>
      <c r="D490">
        <v>10</v>
      </c>
      <c r="E490">
        <v>20</v>
      </c>
      <c r="F490">
        <v>35</v>
      </c>
      <c r="G490">
        <v>25</v>
      </c>
      <c r="H490" t="s">
        <v>58</v>
      </c>
      <c r="I490" t="s">
        <v>47</v>
      </c>
      <c r="J490">
        <v>10</v>
      </c>
      <c r="K490" t="s">
        <v>58</v>
      </c>
      <c r="L490" t="s">
        <v>58</v>
      </c>
      <c r="M490" t="s">
        <v>346</v>
      </c>
      <c r="N490" t="str">
        <f>_xlfn.CONCAT(Ponderaciones[[#This Row],[Universidad]],Ponderaciones[[#This Row],[Carrera]])</f>
        <v>UNIVERSIDAD AUTÓNOMA DE CHILEMEDICINA</v>
      </c>
    </row>
    <row r="491" spans="1:14" x14ac:dyDescent="0.25">
      <c r="A491">
        <v>49005</v>
      </c>
      <c r="B491" t="s">
        <v>354</v>
      </c>
      <c r="C491" t="s">
        <v>345</v>
      </c>
      <c r="D491">
        <v>10</v>
      </c>
      <c r="E491">
        <v>20</v>
      </c>
      <c r="F491">
        <v>30</v>
      </c>
      <c r="G491">
        <v>30</v>
      </c>
      <c r="H491">
        <v>10</v>
      </c>
      <c r="I491" t="s">
        <v>47</v>
      </c>
      <c r="J491">
        <v>10</v>
      </c>
      <c r="K491" t="s">
        <v>58</v>
      </c>
      <c r="L491" t="s">
        <v>58</v>
      </c>
      <c r="M491" t="s">
        <v>346</v>
      </c>
      <c r="N491" t="str">
        <f>_xlfn.CONCAT(Ponderaciones[[#This Row],[Universidad]],Ponderaciones[[#This Row],[Carrera]])</f>
        <v xml:space="preserve">UNIVERSIDAD AUTÓNOMA DE CHILENUTRICIÓN Y DIETÉTICA </v>
      </c>
    </row>
    <row r="492" spans="1:14" x14ac:dyDescent="0.25">
      <c r="A492">
        <v>49104</v>
      </c>
      <c r="B492" t="s">
        <v>354</v>
      </c>
      <c r="D492">
        <v>10</v>
      </c>
      <c r="E492">
        <v>20</v>
      </c>
      <c r="F492">
        <v>30</v>
      </c>
      <c r="G492">
        <v>30</v>
      </c>
      <c r="H492">
        <v>10</v>
      </c>
      <c r="I492" t="s">
        <v>47</v>
      </c>
      <c r="J492">
        <v>10</v>
      </c>
      <c r="K492" t="s">
        <v>58</v>
      </c>
      <c r="L492" t="s">
        <v>58</v>
      </c>
      <c r="M492" t="s">
        <v>346</v>
      </c>
      <c r="N492" t="str">
        <f>_xlfn.CONCAT(Ponderaciones[[#This Row],[Universidad]],Ponderaciones[[#This Row],[Carrera]])</f>
        <v xml:space="preserve">UNIVERSIDAD AUTÓNOMA DE CHILENUTRICIÓN Y DIETÉTICA </v>
      </c>
    </row>
    <row r="493" spans="1:14" x14ac:dyDescent="0.25">
      <c r="A493">
        <v>49304</v>
      </c>
      <c r="B493" t="s">
        <v>95</v>
      </c>
      <c r="C493" t="s">
        <v>348</v>
      </c>
      <c r="D493">
        <v>10</v>
      </c>
      <c r="E493">
        <v>20</v>
      </c>
      <c r="F493">
        <v>30</v>
      </c>
      <c r="G493">
        <v>30</v>
      </c>
      <c r="H493">
        <v>10</v>
      </c>
      <c r="I493" t="s">
        <v>47</v>
      </c>
      <c r="J493">
        <v>10</v>
      </c>
      <c r="K493" t="s">
        <v>58</v>
      </c>
      <c r="L493" t="s">
        <v>58</v>
      </c>
      <c r="M493" t="s">
        <v>346</v>
      </c>
      <c r="N493" t="str">
        <f>_xlfn.CONCAT(Ponderaciones[[#This Row],[Universidad]],Ponderaciones[[#This Row],[Carrera]])</f>
        <v>UNIVERSIDAD AUTÓNOMA DE CHILENUTRICIÓN Y DIETÉTICA</v>
      </c>
    </row>
    <row r="494" spans="1:14" x14ac:dyDescent="0.25">
      <c r="A494">
        <v>49006</v>
      </c>
      <c r="B494" t="s">
        <v>355</v>
      </c>
      <c r="C494" t="s">
        <v>345</v>
      </c>
      <c r="D494">
        <v>10</v>
      </c>
      <c r="E494">
        <v>20</v>
      </c>
      <c r="F494">
        <v>35</v>
      </c>
      <c r="G494">
        <v>25</v>
      </c>
      <c r="H494">
        <v>10</v>
      </c>
      <c r="I494" t="s">
        <v>47</v>
      </c>
      <c r="J494">
        <v>10</v>
      </c>
      <c r="K494" t="s">
        <v>58</v>
      </c>
      <c r="L494" t="s">
        <v>58</v>
      </c>
      <c r="M494" t="s">
        <v>346</v>
      </c>
      <c r="N494" t="str">
        <f>_xlfn.CONCAT(Ponderaciones[[#This Row],[Universidad]],Ponderaciones[[#This Row],[Carrera]])</f>
        <v>UNIVERSIDAD AUTÓNOMA DE CHILEOBSTETRICIA Y PUERICULTURA</v>
      </c>
    </row>
    <row r="495" spans="1:14" x14ac:dyDescent="0.25">
      <c r="A495">
        <v>49205</v>
      </c>
      <c r="B495" t="s">
        <v>208</v>
      </c>
      <c r="C495" t="s">
        <v>347</v>
      </c>
      <c r="D495">
        <v>10</v>
      </c>
      <c r="E495">
        <v>20</v>
      </c>
      <c r="F495">
        <v>35</v>
      </c>
      <c r="G495">
        <v>25</v>
      </c>
      <c r="H495">
        <v>10</v>
      </c>
      <c r="I495" t="s">
        <v>47</v>
      </c>
      <c r="J495">
        <v>10</v>
      </c>
      <c r="K495" t="s">
        <v>58</v>
      </c>
      <c r="L495" t="s">
        <v>58</v>
      </c>
      <c r="M495" t="s">
        <v>346</v>
      </c>
      <c r="N495" t="str">
        <f>_xlfn.CONCAT(Ponderaciones[[#This Row],[Universidad]],Ponderaciones[[#This Row],[Carrera]])</f>
        <v xml:space="preserve">UNIVERSIDAD AUTÓNOMA DE CHILEOBSTETRICIA Y PUERICULTURA </v>
      </c>
    </row>
    <row r="496" spans="1:14" x14ac:dyDescent="0.25">
      <c r="A496">
        <v>49120</v>
      </c>
      <c r="B496" t="s">
        <v>281</v>
      </c>
      <c r="D496">
        <v>10</v>
      </c>
      <c r="E496">
        <v>20</v>
      </c>
      <c r="F496">
        <v>30</v>
      </c>
      <c r="G496">
        <v>30</v>
      </c>
      <c r="H496" t="s">
        <v>58</v>
      </c>
      <c r="I496" t="s">
        <v>47</v>
      </c>
      <c r="J496">
        <v>10</v>
      </c>
      <c r="K496" t="s">
        <v>58</v>
      </c>
      <c r="L496" t="s">
        <v>58</v>
      </c>
      <c r="M496" t="s">
        <v>346</v>
      </c>
      <c r="N496" t="str">
        <f>_xlfn.CONCAT(Ponderaciones[[#This Row],[Universidad]],Ponderaciones[[#This Row],[Carrera]])</f>
        <v xml:space="preserve">UNIVERSIDAD AUTÓNOMA DE CHILEODONTOLOGÍA </v>
      </c>
    </row>
    <row r="497" spans="1:14" x14ac:dyDescent="0.25">
      <c r="A497">
        <v>49305</v>
      </c>
      <c r="B497" t="s">
        <v>281</v>
      </c>
      <c r="C497" t="s">
        <v>348</v>
      </c>
      <c r="D497">
        <v>10</v>
      </c>
      <c r="E497">
        <v>20</v>
      </c>
      <c r="F497">
        <v>30</v>
      </c>
      <c r="G497">
        <v>30</v>
      </c>
      <c r="H497" t="s">
        <v>58</v>
      </c>
      <c r="I497" t="s">
        <v>47</v>
      </c>
      <c r="J497">
        <v>10</v>
      </c>
      <c r="K497" t="s">
        <v>58</v>
      </c>
      <c r="L497" t="s">
        <v>58</v>
      </c>
      <c r="M497" t="s">
        <v>346</v>
      </c>
      <c r="N497" t="str">
        <f>_xlfn.CONCAT(Ponderaciones[[#This Row],[Universidad]],Ponderaciones[[#This Row],[Carrera]])</f>
        <v xml:space="preserve">UNIVERSIDAD AUTÓNOMA DE CHILEODONTOLOGÍA </v>
      </c>
    </row>
    <row r="498" spans="1:14" x14ac:dyDescent="0.25">
      <c r="A498">
        <v>49111</v>
      </c>
      <c r="B498" t="s">
        <v>356</v>
      </c>
      <c r="D498">
        <v>10</v>
      </c>
      <c r="E498">
        <v>30</v>
      </c>
      <c r="F498">
        <v>25</v>
      </c>
      <c r="G498">
        <v>25</v>
      </c>
      <c r="H498">
        <v>10</v>
      </c>
      <c r="I498" t="s">
        <v>47</v>
      </c>
      <c r="J498">
        <v>10</v>
      </c>
      <c r="K498" t="s">
        <v>58</v>
      </c>
      <c r="L498" t="s">
        <v>126</v>
      </c>
      <c r="M498" t="s">
        <v>346</v>
      </c>
      <c r="N498" t="str">
        <f>_xlfn.CONCAT(Ponderaciones[[#This Row],[Universidad]],Ponderaciones[[#This Row],[Carrera]])</f>
        <v>UNIVERSIDAD AUTÓNOMA DE CHILEPEDAGOGÍA EN EDUCACIÓN BÁSICA</v>
      </c>
    </row>
    <row r="499" spans="1:14" x14ac:dyDescent="0.25">
      <c r="A499">
        <v>49214</v>
      </c>
      <c r="B499" t="s">
        <v>356</v>
      </c>
      <c r="C499" t="s">
        <v>347</v>
      </c>
      <c r="D499">
        <v>10</v>
      </c>
      <c r="E499">
        <v>30</v>
      </c>
      <c r="F499">
        <v>25</v>
      </c>
      <c r="G499">
        <v>25</v>
      </c>
      <c r="H499">
        <v>10</v>
      </c>
      <c r="I499" t="s">
        <v>47</v>
      </c>
      <c r="J499">
        <v>10</v>
      </c>
      <c r="K499" t="s">
        <v>58</v>
      </c>
      <c r="L499" t="s">
        <v>126</v>
      </c>
      <c r="M499" t="s">
        <v>346</v>
      </c>
      <c r="N499" t="str">
        <f>_xlfn.CONCAT(Ponderaciones[[#This Row],[Universidad]],Ponderaciones[[#This Row],[Carrera]])</f>
        <v>UNIVERSIDAD AUTÓNOMA DE CHILEPEDAGOGÍA EN EDUCACIÓN BÁSICA</v>
      </c>
    </row>
    <row r="500" spans="1:14" x14ac:dyDescent="0.25">
      <c r="A500">
        <v>49317</v>
      </c>
      <c r="B500" t="s">
        <v>356</v>
      </c>
      <c r="C500" t="s">
        <v>348</v>
      </c>
      <c r="D500">
        <v>10</v>
      </c>
      <c r="E500">
        <v>30</v>
      </c>
      <c r="F500">
        <v>25</v>
      </c>
      <c r="G500">
        <v>25</v>
      </c>
      <c r="H500">
        <v>10</v>
      </c>
      <c r="I500" t="s">
        <v>47</v>
      </c>
      <c r="J500">
        <v>10</v>
      </c>
      <c r="K500" t="s">
        <v>58</v>
      </c>
      <c r="L500" t="s">
        <v>126</v>
      </c>
      <c r="M500" t="s">
        <v>346</v>
      </c>
      <c r="N500" t="str">
        <f>_xlfn.CONCAT(Ponderaciones[[#This Row],[Universidad]],Ponderaciones[[#This Row],[Carrera]])</f>
        <v>UNIVERSIDAD AUTÓNOMA DE CHILEPEDAGOGÍA EN EDUCACIÓN BÁSICA</v>
      </c>
    </row>
    <row r="501" spans="1:14" x14ac:dyDescent="0.25">
      <c r="A501">
        <v>49224</v>
      </c>
      <c r="B501" t="s">
        <v>357</v>
      </c>
      <c r="C501" t="s">
        <v>347</v>
      </c>
      <c r="D501">
        <v>10</v>
      </c>
      <c r="E501">
        <v>30</v>
      </c>
      <c r="F501">
        <v>35</v>
      </c>
      <c r="G501">
        <v>15</v>
      </c>
      <c r="H501">
        <v>10</v>
      </c>
      <c r="I501" t="s">
        <v>47</v>
      </c>
      <c r="J501">
        <v>10</v>
      </c>
      <c r="K501" t="s">
        <v>58</v>
      </c>
      <c r="L501" t="s">
        <v>126</v>
      </c>
      <c r="M501" t="s">
        <v>346</v>
      </c>
      <c r="N501" t="str">
        <f>_xlfn.CONCAT(Ponderaciones[[#This Row],[Universidad]],Ponderaciones[[#This Row],[Carrera]])</f>
        <v>UNIVERSIDAD AUTÓNOMA DE CHILEPEDAGOGÍA EN EDUCACIÓN DIFERENCIAL*</v>
      </c>
    </row>
    <row r="502" spans="1:14" x14ac:dyDescent="0.25">
      <c r="A502">
        <v>49327</v>
      </c>
      <c r="B502" t="s">
        <v>357</v>
      </c>
      <c r="C502" t="s">
        <v>348</v>
      </c>
      <c r="D502">
        <v>10</v>
      </c>
      <c r="E502">
        <v>30</v>
      </c>
      <c r="F502">
        <v>35</v>
      </c>
      <c r="G502">
        <v>15</v>
      </c>
      <c r="H502">
        <v>10</v>
      </c>
      <c r="I502" t="s">
        <v>47</v>
      </c>
      <c r="J502">
        <v>10</v>
      </c>
      <c r="K502" t="s">
        <v>58</v>
      </c>
      <c r="L502" t="s">
        <v>126</v>
      </c>
      <c r="M502" t="s">
        <v>346</v>
      </c>
      <c r="N502" t="str">
        <f>_xlfn.CONCAT(Ponderaciones[[#This Row],[Universidad]],Ponderaciones[[#This Row],[Carrera]])</f>
        <v>UNIVERSIDAD AUTÓNOMA DE CHILEPEDAGOGÍA EN EDUCACIÓN DIFERENCIAL*</v>
      </c>
    </row>
    <row r="503" spans="1:14" x14ac:dyDescent="0.25">
      <c r="A503">
        <v>49112</v>
      </c>
      <c r="B503" t="s">
        <v>358</v>
      </c>
      <c r="D503">
        <v>10</v>
      </c>
      <c r="E503">
        <v>30</v>
      </c>
      <c r="F503">
        <v>35</v>
      </c>
      <c r="G503">
        <v>15</v>
      </c>
      <c r="H503">
        <v>10</v>
      </c>
      <c r="I503" t="s">
        <v>47</v>
      </c>
      <c r="J503">
        <v>10</v>
      </c>
      <c r="K503" t="s">
        <v>58</v>
      </c>
      <c r="L503" t="s">
        <v>126</v>
      </c>
      <c r="M503" t="s">
        <v>346</v>
      </c>
      <c r="N503" t="str">
        <f>_xlfn.CONCAT(Ponderaciones[[#This Row],[Universidad]],Ponderaciones[[#This Row],[Carrera]])</f>
        <v xml:space="preserve">UNIVERSIDAD AUTÓNOMA DE CHILEPEDAGOGÍA EN EDUCACIÓN FÍSICA* </v>
      </c>
    </row>
    <row r="504" spans="1:14" x14ac:dyDescent="0.25">
      <c r="A504">
        <v>49215</v>
      </c>
      <c r="B504" t="s">
        <v>359</v>
      </c>
      <c r="C504" t="s">
        <v>347</v>
      </c>
      <c r="D504">
        <v>10</v>
      </c>
      <c r="E504">
        <v>30</v>
      </c>
      <c r="F504">
        <v>35</v>
      </c>
      <c r="G504">
        <v>15</v>
      </c>
      <c r="H504">
        <v>10</v>
      </c>
      <c r="I504" t="s">
        <v>47</v>
      </c>
      <c r="J504">
        <v>10</v>
      </c>
      <c r="K504" t="s">
        <v>58</v>
      </c>
      <c r="L504" t="s">
        <v>126</v>
      </c>
      <c r="M504" t="s">
        <v>346</v>
      </c>
      <c r="N504" t="str">
        <f>_xlfn.CONCAT(Ponderaciones[[#This Row],[Universidad]],Ponderaciones[[#This Row],[Carrera]])</f>
        <v>UNIVERSIDAD AUTÓNOMA DE CHILEPEDAGOGÍA EN EDUCACIÓN FÍSICA*</v>
      </c>
    </row>
    <row r="505" spans="1:14" x14ac:dyDescent="0.25">
      <c r="A505">
        <v>49318</v>
      </c>
      <c r="B505" t="s">
        <v>358</v>
      </c>
      <c r="C505" t="s">
        <v>348</v>
      </c>
      <c r="D505">
        <v>10</v>
      </c>
      <c r="E505">
        <v>30</v>
      </c>
      <c r="F505">
        <v>35</v>
      </c>
      <c r="G505">
        <v>15</v>
      </c>
      <c r="H505">
        <v>10</v>
      </c>
      <c r="I505" t="s">
        <v>47</v>
      </c>
      <c r="J505">
        <v>10</v>
      </c>
      <c r="K505" t="s">
        <v>58</v>
      </c>
      <c r="L505" t="s">
        <v>126</v>
      </c>
      <c r="M505" t="s">
        <v>346</v>
      </c>
      <c r="N505" t="str">
        <f>_xlfn.CONCAT(Ponderaciones[[#This Row],[Universidad]],Ponderaciones[[#This Row],[Carrera]])</f>
        <v xml:space="preserve">UNIVERSIDAD AUTÓNOMA DE CHILEPEDAGOGÍA EN EDUCACIÓN FÍSICA* </v>
      </c>
    </row>
    <row r="506" spans="1:14" x14ac:dyDescent="0.25">
      <c r="A506">
        <v>49113</v>
      </c>
      <c r="B506" t="s">
        <v>360</v>
      </c>
      <c r="D506">
        <v>10</v>
      </c>
      <c r="E506">
        <v>30</v>
      </c>
      <c r="F506">
        <v>35</v>
      </c>
      <c r="G506">
        <v>15</v>
      </c>
      <c r="H506">
        <v>10</v>
      </c>
      <c r="I506" t="s">
        <v>47</v>
      </c>
      <c r="J506">
        <v>10</v>
      </c>
      <c r="K506" t="s">
        <v>58</v>
      </c>
      <c r="L506" t="s">
        <v>126</v>
      </c>
      <c r="M506" t="s">
        <v>346</v>
      </c>
      <c r="N506" t="str">
        <f>_xlfn.CONCAT(Ponderaciones[[#This Row],[Universidad]],Ponderaciones[[#This Row],[Carrera]])</f>
        <v>UNIVERSIDAD AUTÓNOMA DE CHILEPEDAGOGÍA EN EDUCACIÓN PARVULARIA*</v>
      </c>
    </row>
    <row r="507" spans="1:14" x14ac:dyDescent="0.25">
      <c r="A507">
        <v>49216</v>
      </c>
      <c r="B507" t="s">
        <v>360</v>
      </c>
      <c r="C507" t="s">
        <v>347</v>
      </c>
      <c r="D507">
        <v>10</v>
      </c>
      <c r="E507">
        <v>30</v>
      </c>
      <c r="F507">
        <v>35</v>
      </c>
      <c r="G507">
        <v>15</v>
      </c>
      <c r="H507">
        <v>10</v>
      </c>
      <c r="I507" t="s">
        <v>47</v>
      </c>
      <c r="J507">
        <v>10</v>
      </c>
      <c r="K507" t="s">
        <v>58</v>
      </c>
      <c r="L507" t="s">
        <v>126</v>
      </c>
      <c r="M507" t="s">
        <v>346</v>
      </c>
      <c r="N507" t="str">
        <f>_xlfn.CONCAT(Ponderaciones[[#This Row],[Universidad]],Ponderaciones[[#This Row],[Carrera]])</f>
        <v>UNIVERSIDAD AUTÓNOMA DE CHILEPEDAGOGÍA EN EDUCACIÓN PARVULARIA*</v>
      </c>
    </row>
    <row r="508" spans="1:14" x14ac:dyDescent="0.25">
      <c r="A508">
        <v>49319</v>
      </c>
      <c r="B508" t="s">
        <v>360</v>
      </c>
      <c r="C508" t="s">
        <v>348</v>
      </c>
      <c r="D508">
        <v>10</v>
      </c>
      <c r="E508">
        <v>30</v>
      </c>
      <c r="F508">
        <v>35</v>
      </c>
      <c r="G508">
        <v>15</v>
      </c>
      <c r="H508">
        <v>10</v>
      </c>
      <c r="I508" t="s">
        <v>47</v>
      </c>
      <c r="J508">
        <v>10</v>
      </c>
      <c r="K508" t="s">
        <v>58</v>
      </c>
      <c r="L508" t="s">
        <v>126</v>
      </c>
      <c r="M508" t="s">
        <v>346</v>
      </c>
      <c r="N508" t="str">
        <f>_xlfn.CONCAT(Ponderaciones[[#This Row],[Universidad]],Ponderaciones[[#This Row],[Carrera]])</f>
        <v>UNIVERSIDAD AUTÓNOMA DE CHILEPEDAGOGÍA EN EDUCACIÓN PARVULARIA*</v>
      </c>
    </row>
    <row r="509" spans="1:14" x14ac:dyDescent="0.25">
      <c r="A509">
        <v>49217</v>
      </c>
      <c r="B509" t="s">
        <v>361</v>
      </c>
      <c r="C509" t="s">
        <v>347</v>
      </c>
      <c r="D509">
        <v>10</v>
      </c>
      <c r="E509">
        <v>30</v>
      </c>
      <c r="F509">
        <v>40</v>
      </c>
      <c r="G509">
        <v>10</v>
      </c>
      <c r="H509">
        <v>10</v>
      </c>
      <c r="I509" t="s">
        <v>47</v>
      </c>
      <c r="J509">
        <v>10</v>
      </c>
      <c r="K509" t="s">
        <v>58</v>
      </c>
      <c r="L509" t="s">
        <v>126</v>
      </c>
      <c r="M509" t="s">
        <v>346</v>
      </c>
      <c r="N509" t="str">
        <f>_xlfn.CONCAT(Ponderaciones[[#This Row],[Universidad]],Ponderaciones[[#This Row],[Carrera]])</f>
        <v>UNIVERSIDAD AUTÓNOMA DE CHILEPEDAGOGÍA EN HISTORIA, GEOGRAFÍA Y CIENCIAS SOCIALES*</v>
      </c>
    </row>
    <row r="510" spans="1:14" x14ac:dyDescent="0.25">
      <c r="A510">
        <v>49114</v>
      </c>
      <c r="B510" t="s">
        <v>168</v>
      </c>
      <c r="D510">
        <v>10</v>
      </c>
      <c r="E510">
        <v>30</v>
      </c>
      <c r="F510">
        <v>40</v>
      </c>
      <c r="G510">
        <v>10</v>
      </c>
      <c r="H510">
        <v>10</v>
      </c>
      <c r="I510" t="s">
        <v>47</v>
      </c>
      <c r="J510">
        <v>10</v>
      </c>
      <c r="K510" t="s">
        <v>58</v>
      </c>
      <c r="L510" t="s">
        <v>126</v>
      </c>
      <c r="M510" t="s">
        <v>346</v>
      </c>
      <c r="N510" t="str">
        <f>_xlfn.CONCAT(Ponderaciones[[#This Row],[Universidad]],Ponderaciones[[#This Row],[Carrera]])</f>
        <v>UNIVERSIDAD AUTÓNOMA DE CHILEPEDAGOGÍA EN INGLÉS</v>
      </c>
    </row>
    <row r="511" spans="1:14" x14ac:dyDescent="0.25">
      <c r="A511">
        <v>49218</v>
      </c>
      <c r="B511" t="s">
        <v>168</v>
      </c>
      <c r="C511" t="s">
        <v>347</v>
      </c>
      <c r="D511">
        <v>10</v>
      </c>
      <c r="E511">
        <v>30</v>
      </c>
      <c r="F511">
        <v>40</v>
      </c>
      <c r="G511">
        <v>10</v>
      </c>
      <c r="H511">
        <v>10</v>
      </c>
      <c r="I511" t="s">
        <v>47</v>
      </c>
      <c r="J511">
        <v>10</v>
      </c>
      <c r="K511" t="s">
        <v>58</v>
      </c>
      <c r="L511" t="s">
        <v>126</v>
      </c>
      <c r="M511" t="s">
        <v>346</v>
      </c>
      <c r="N511" t="str">
        <f>_xlfn.CONCAT(Ponderaciones[[#This Row],[Universidad]],Ponderaciones[[#This Row],[Carrera]])</f>
        <v>UNIVERSIDAD AUTÓNOMA DE CHILEPEDAGOGÍA EN INGLÉS</v>
      </c>
    </row>
    <row r="512" spans="1:14" x14ac:dyDescent="0.25">
      <c r="A512">
        <v>49320</v>
      </c>
      <c r="B512" t="s">
        <v>168</v>
      </c>
      <c r="C512" t="s">
        <v>348</v>
      </c>
      <c r="D512">
        <v>10</v>
      </c>
      <c r="E512">
        <v>30</v>
      </c>
      <c r="F512">
        <v>40</v>
      </c>
      <c r="G512">
        <v>10</v>
      </c>
      <c r="H512">
        <v>10</v>
      </c>
      <c r="I512" t="s">
        <v>47</v>
      </c>
      <c r="J512">
        <v>10</v>
      </c>
      <c r="K512" t="s">
        <v>58</v>
      </c>
      <c r="L512" t="s">
        <v>126</v>
      </c>
      <c r="M512" t="s">
        <v>346</v>
      </c>
      <c r="N512" t="str">
        <f>_xlfn.CONCAT(Ponderaciones[[#This Row],[Universidad]],Ponderaciones[[#This Row],[Carrera]])</f>
        <v>UNIVERSIDAD AUTÓNOMA DE CHILEPEDAGOGÍA EN INGLÉS</v>
      </c>
    </row>
    <row r="513" spans="1:14" x14ac:dyDescent="0.25">
      <c r="A513">
        <v>49219</v>
      </c>
      <c r="B513" t="s">
        <v>362</v>
      </c>
      <c r="C513" t="s">
        <v>347</v>
      </c>
      <c r="D513">
        <v>10</v>
      </c>
      <c r="E513">
        <v>30</v>
      </c>
      <c r="F513">
        <v>40</v>
      </c>
      <c r="G513">
        <v>10</v>
      </c>
      <c r="H513">
        <v>10</v>
      </c>
      <c r="I513" t="s">
        <v>47</v>
      </c>
      <c r="J513">
        <v>10</v>
      </c>
      <c r="K513" t="s">
        <v>58</v>
      </c>
      <c r="L513" t="s">
        <v>126</v>
      </c>
      <c r="M513" t="s">
        <v>346</v>
      </c>
      <c r="N513" t="str">
        <f>_xlfn.CONCAT(Ponderaciones[[#This Row],[Universidad]],Ponderaciones[[#This Row],[Carrera]])</f>
        <v>UNIVERSIDAD AUTÓNOMA DE CHILEPEDAGOGÍA EN LENGUA CASTELLANA Y COMUNICACIÓN*</v>
      </c>
    </row>
    <row r="514" spans="1:14" x14ac:dyDescent="0.25">
      <c r="A514">
        <v>49023</v>
      </c>
      <c r="B514" t="s">
        <v>172</v>
      </c>
      <c r="C514" t="s">
        <v>345</v>
      </c>
      <c r="D514">
        <v>10</v>
      </c>
      <c r="E514">
        <v>30</v>
      </c>
      <c r="F514">
        <v>40</v>
      </c>
      <c r="G514">
        <v>10</v>
      </c>
      <c r="H514">
        <v>10</v>
      </c>
      <c r="I514" t="s">
        <v>47</v>
      </c>
      <c r="J514">
        <v>10</v>
      </c>
      <c r="K514" t="s">
        <v>58</v>
      </c>
      <c r="L514" t="s">
        <v>58</v>
      </c>
      <c r="M514" t="s">
        <v>346</v>
      </c>
      <c r="N514" t="str">
        <f>_xlfn.CONCAT(Ponderaciones[[#This Row],[Universidad]],Ponderaciones[[#This Row],[Carrera]])</f>
        <v>UNIVERSIDAD AUTÓNOMA DE CHILEPERIODISMO</v>
      </c>
    </row>
    <row r="515" spans="1:14" x14ac:dyDescent="0.25">
      <c r="A515">
        <v>49229</v>
      </c>
      <c r="B515" t="s">
        <v>172</v>
      </c>
      <c r="C515" t="s">
        <v>347</v>
      </c>
      <c r="D515">
        <v>10</v>
      </c>
      <c r="E515">
        <v>30</v>
      </c>
      <c r="F515">
        <v>40</v>
      </c>
      <c r="G515">
        <v>10</v>
      </c>
      <c r="H515">
        <v>10</v>
      </c>
      <c r="I515" t="s">
        <v>47</v>
      </c>
      <c r="J515">
        <v>10</v>
      </c>
      <c r="K515" t="s">
        <v>58</v>
      </c>
      <c r="L515" t="s">
        <v>58</v>
      </c>
      <c r="M515" t="s">
        <v>346</v>
      </c>
      <c r="N515" t="str">
        <f>_xlfn.CONCAT(Ponderaciones[[#This Row],[Universidad]],Ponderaciones[[#This Row],[Carrera]])</f>
        <v>UNIVERSIDAD AUTÓNOMA DE CHILEPERIODISMO</v>
      </c>
    </row>
    <row r="516" spans="1:14" x14ac:dyDescent="0.25">
      <c r="A516">
        <v>49332</v>
      </c>
      <c r="B516" t="s">
        <v>172</v>
      </c>
      <c r="C516" t="s">
        <v>348</v>
      </c>
      <c r="D516">
        <v>10</v>
      </c>
      <c r="E516">
        <v>30</v>
      </c>
      <c r="F516">
        <v>40</v>
      </c>
      <c r="G516">
        <v>10</v>
      </c>
      <c r="H516">
        <v>10</v>
      </c>
      <c r="I516" t="s">
        <v>47</v>
      </c>
      <c r="J516">
        <v>10</v>
      </c>
      <c r="K516" t="s">
        <v>58</v>
      </c>
      <c r="L516" t="s">
        <v>58</v>
      </c>
      <c r="M516" t="s">
        <v>346</v>
      </c>
      <c r="N516" t="str">
        <f>_xlfn.CONCAT(Ponderaciones[[#This Row],[Universidad]],Ponderaciones[[#This Row],[Carrera]])</f>
        <v>UNIVERSIDAD AUTÓNOMA DE CHILEPERIODISMO</v>
      </c>
    </row>
    <row r="517" spans="1:14" x14ac:dyDescent="0.25">
      <c r="A517">
        <v>49014</v>
      </c>
      <c r="B517" t="s">
        <v>363</v>
      </c>
      <c r="C517" t="s">
        <v>345</v>
      </c>
      <c r="D517">
        <v>10</v>
      </c>
      <c r="E517">
        <v>30</v>
      </c>
      <c r="F517">
        <v>40</v>
      </c>
      <c r="G517">
        <v>10</v>
      </c>
      <c r="H517">
        <v>10</v>
      </c>
      <c r="I517" t="s">
        <v>47</v>
      </c>
      <c r="J517">
        <v>10</v>
      </c>
      <c r="K517" t="s">
        <v>58</v>
      </c>
      <c r="L517" t="s">
        <v>58</v>
      </c>
      <c r="M517" t="s">
        <v>346</v>
      </c>
      <c r="N517" t="str">
        <f>_xlfn.CONCAT(Ponderaciones[[#This Row],[Universidad]],Ponderaciones[[#This Row],[Carrera]])</f>
        <v xml:space="preserve">UNIVERSIDAD AUTÓNOMA DE CHILEPSICOLOGÍA </v>
      </c>
    </row>
    <row r="518" spans="1:14" x14ac:dyDescent="0.25">
      <c r="A518">
        <v>49109</v>
      </c>
      <c r="B518" t="s">
        <v>363</v>
      </c>
      <c r="D518">
        <v>10</v>
      </c>
      <c r="E518">
        <v>30</v>
      </c>
      <c r="F518">
        <v>40</v>
      </c>
      <c r="G518">
        <v>10</v>
      </c>
      <c r="H518">
        <v>10</v>
      </c>
      <c r="I518" t="s">
        <v>47</v>
      </c>
      <c r="J518">
        <v>10</v>
      </c>
      <c r="K518" t="s">
        <v>58</v>
      </c>
      <c r="L518" t="s">
        <v>58</v>
      </c>
      <c r="M518" t="s">
        <v>346</v>
      </c>
      <c r="N518" t="str">
        <f>_xlfn.CONCAT(Ponderaciones[[#This Row],[Universidad]],Ponderaciones[[#This Row],[Carrera]])</f>
        <v xml:space="preserve">UNIVERSIDAD AUTÓNOMA DE CHILEPSICOLOGÍA </v>
      </c>
    </row>
    <row r="519" spans="1:14" x14ac:dyDescent="0.25">
      <c r="A519">
        <v>49212</v>
      </c>
      <c r="B519" t="s">
        <v>108</v>
      </c>
      <c r="C519" t="s">
        <v>347</v>
      </c>
      <c r="D519">
        <v>10</v>
      </c>
      <c r="E519">
        <v>30</v>
      </c>
      <c r="F519">
        <v>40</v>
      </c>
      <c r="G519">
        <v>10</v>
      </c>
      <c r="H519">
        <v>10</v>
      </c>
      <c r="I519" t="s">
        <v>47</v>
      </c>
      <c r="J519">
        <v>10</v>
      </c>
      <c r="K519" t="s">
        <v>58</v>
      </c>
      <c r="L519" t="s">
        <v>58</v>
      </c>
      <c r="M519" t="s">
        <v>346</v>
      </c>
      <c r="N519" t="str">
        <f>_xlfn.CONCAT(Ponderaciones[[#This Row],[Universidad]],Ponderaciones[[#This Row],[Carrera]])</f>
        <v>UNIVERSIDAD AUTÓNOMA DE CHILEPSICOLOGÍA</v>
      </c>
    </row>
    <row r="520" spans="1:14" x14ac:dyDescent="0.25">
      <c r="A520">
        <v>49314</v>
      </c>
      <c r="B520" t="s">
        <v>108</v>
      </c>
      <c r="C520" t="s">
        <v>348</v>
      </c>
      <c r="D520">
        <v>10</v>
      </c>
      <c r="E520">
        <v>30</v>
      </c>
      <c r="F520">
        <v>40</v>
      </c>
      <c r="G520">
        <v>10</v>
      </c>
      <c r="H520">
        <v>10</v>
      </c>
      <c r="I520" t="s">
        <v>47</v>
      </c>
      <c r="J520">
        <v>10</v>
      </c>
      <c r="K520" t="s">
        <v>58</v>
      </c>
      <c r="L520" t="s">
        <v>58</v>
      </c>
      <c r="M520" t="s">
        <v>346</v>
      </c>
      <c r="N520" t="str">
        <f>_xlfn.CONCAT(Ponderaciones[[#This Row],[Universidad]],Ponderaciones[[#This Row],[Carrera]])</f>
        <v>UNIVERSIDAD AUTÓNOMA DE CHILEPSICOLOGÍA</v>
      </c>
    </row>
    <row r="521" spans="1:14" x14ac:dyDescent="0.25">
      <c r="A521">
        <v>49335</v>
      </c>
      <c r="B521" t="s">
        <v>364</v>
      </c>
      <c r="C521" t="s">
        <v>348</v>
      </c>
      <c r="D521">
        <v>10</v>
      </c>
      <c r="E521">
        <v>30</v>
      </c>
      <c r="F521">
        <v>25</v>
      </c>
      <c r="G521">
        <v>25</v>
      </c>
      <c r="H521">
        <v>10</v>
      </c>
      <c r="I521" t="s">
        <v>47</v>
      </c>
      <c r="J521">
        <v>10</v>
      </c>
      <c r="K521" t="s">
        <v>58</v>
      </c>
      <c r="L521" t="s">
        <v>58</v>
      </c>
      <c r="M521" t="s">
        <v>346</v>
      </c>
      <c r="N521" t="str">
        <f>_xlfn.CONCAT(Ponderaciones[[#This Row],[Universidad]],Ponderaciones[[#This Row],[Carrera]])</f>
        <v xml:space="preserve">UNIVERSIDAD AUTÓNOMA DE CHILEPSICOPEDAGOGÍA </v>
      </c>
    </row>
    <row r="522" spans="1:14" x14ac:dyDescent="0.25">
      <c r="A522">
        <v>49015</v>
      </c>
      <c r="B522" t="s">
        <v>365</v>
      </c>
      <c r="C522" t="s">
        <v>345</v>
      </c>
      <c r="D522">
        <v>10</v>
      </c>
      <c r="E522">
        <v>30</v>
      </c>
      <c r="F522">
        <v>40</v>
      </c>
      <c r="G522">
        <v>10</v>
      </c>
      <c r="H522">
        <v>10</v>
      </c>
      <c r="I522" t="s">
        <v>47</v>
      </c>
      <c r="J522">
        <v>10</v>
      </c>
      <c r="K522" t="s">
        <v>58</v>
      </c>
      <c r="L522" t="s">
        <v>58</v>
      </c>
      <c r="M522" t="s">
        <v>346</v>
      </c>
      <c r="N522" t="str">
        <f>_xlfn.CONCAT(Ponderaciones[[#This Row],[Universidad]],Ponderaciones[[#This Row],[Carrera]])</f>
        <v>UNIVERSIDAD AUTÓNOMA DE CHILEPUBLICIDAD Y COMUNICACIÓN INTEGRAL</v>
      </c>
    </row>
    <row r="523" spans="1:14" x14ac:dyDescent="0.25">
      <c r="A523">
        <v>49008</v>
      </c>
      <c r="B523" t="s">
        <v>110</v>
      </c>
      <c r="C523" t="s">
        <v>345</v>
      </c>
      <c r="D523">
        <v>10</v>
      </c>
      <c r="E523">
        <v>25</v>
      </c>
      <c r="F523">
        <v>25</v>
      </c>
      <c r="G523">
        <v>30</v>
      </c>
      <c r="H523">
        <v>10</v>
      </c>
      <c r="I523" t="s">
        <v>47</v>
      </c>
      <c r="J523">
        <v>10</v>
      </c>
      <c r="K523" t="s">
        <v>58</v>
      </c>
      <c r="L523" t="s">
        <v>58</v>
      </c>
      <c r="M523" t="s">
        <v>346</v>
      </c>
      <c r="N523" t="str">
        <f>_xlfn.CONCAT(Ponderaciones[[#This Row],[Universidad]],Ponderaciones[[#This Row],[Carrera]])</f>
        <v>UNIVERSIDAD AUTÓNOMA DE CHILEQUÍMICA Y FARMACIA</v>
      </c>
    </row>
    <row r="524" spans="1:14" x14ac:dyDescent="0.25">
      <c r="A524">
        <v>49206</v>
      </c>
      <c r="B524" t="s">
        <v>110</v>
      </c>
      <c r="C524" t="s">
        <v>347</v>
      </c>
      <c r="D524">
        <v>10</v>
      </c>
      <c r="E524">
        <v>25</v>
      </c>
      <c r="F524">
        <v>25</v>
      </c>
      <c r="G524">
        <v>30</v>
      </c>
      <c r="H524">
        <v>10</v>
      </c>
      <c r="I524" t="s">
        <v>47</v>
      </c>
      <c r="J524">
        <v>10</v>
      </c>
      <c r="K524" t="s">
        <v>58</v>
      </c>
      <c r="L524" t="s">
        <v>58</v>
      </c>
      <c r="M524" t="s">
        <v>346</v>
      </c>
      <c r="N524" t="str">
        <f>_xlfn.CONCAT(Ponderaciones[[#This Row],[Universidad]],Ponderaciones[[#This Row],[Carrera]])</f>
        <v>UNIVERSIDAD AUTÓNOMA DE CHILEQUÍMICA Y FARMACIA</v>
      </c>
    </row>
    <row r="525" spans="1:14" x14ac:dyDescent="0.25">
      <c r="A525">
        <v>49306</v>
      </c>
      <c r="B525" t="s">
        <v>110</v>
      </c>
      <c r="C525" t="s">
        <v>348</v>
      </c>
      <c r="D525">
        <v>10</v>
      </c>
      <c r="E525">
        <v>25</v>
      </c>
      <c r="F525">
        <v>25</v>
      </c>
      <c r="G525">
        <v>30</v>
      </c>
      <c r="H525">
        <v>10</v>
      </c>
      <c r="I525" t="s">
        <v>47</v>
      </c>
      <c r="J525">
        <v>10</v>
      </c>
      <c r="K525" t="s">
        <v>58</v>
      </c>
      <c r="L525" t="s">
        <v>58</v>
      </c>
      <c r="M525" t="s">
        <v>346</v>
      </c>
      <c r="N525" t="str">
        <f>_xlfn.CONCAT(Ponderaciones[[#This Row],[Universidad]],Ponderaciones[[#This Row],[Carrera]])</f>
        <v>UNIVERSIDAD AUTÓNOMA DE CHILEQUÍMICA Y FARMACIA</v>
      </c>
    </row>
    <row r="526" spans="1:14" x14ac:dyDescent="0.25">
      <c r="A526">
        <v>49009</v>
      </c>
      <c r="B526" t="s">
        <v>366</v>
      </c>
      <c r="C526" t="s">
        <v>345</v>
      </c>
      <c r="D526">
        <v>10</v>
      </c>
      <c r="E526">
        <v>30</v>
      </c>
      <c r="F526">
        <v>35</v>
      </c>
      <c r="G526">
        <v>15</v>
      </c>
      <c r="H526">
        <v>10</v>
      </c>
      <c r="I526" t="s">
        <v>47</v>
      </c>
      <c r="J526">
        <v>10</v>
      </c>
      <c r="K526" t="s">
        <v>58</v>
      </c>
      <c r="L526" t="s">
        <v>58</v>
      </c>
      <c r="M526" t="s">
        <v>346</v>
      </c>
      <c r="N526" t="str">
        <f>_xlfn.CONCAT(Ponderaciones[[#This Row],[Universidad]],Ponderaciones[[#This Row],[Carrera]])</f>
        <v xml:space="preserve">UNIVERSIDAD AUTÓNOMA DE CHILETERAPIA OCUPACIONAL </v>
      </c>
    </row>
    <row r="527" spans="1:14" x14ac:dyDescent="0.25">
      <c r="A527">
        <v>49105</v>
      </c>
      <c r="B527" t="s">
        <v>366</v>
      </c>
      <c r="D527">
        <v>10</v>
      </c>
      <c r="E527">
        <v>30</v>
      </c>
      <c r="F527">
        <v>35</v>
      </c>
      <c r="G527">
        <v>15</v>
      </c>
      <c r="H527">
        <v>10</v>
      </c>
      <c r="I527" t="s">
        <v>47</v>
      </c>
      <c r="J527">
        <v>10</v>
      </c>
      <c r="K527" t="s">
        <v>58</v>
      </c>
      <c r="L527" t="s">
        <v>58</v>
      </c>
      <c r="M527" t="s">
        <v>346</v>
      </c>
      <c r="N527" t="str">
        <f>_xlfn.CONCAT(Ponderaciones[[#This Row],[Universidad]],Ponderaciones[[#This Row],[Carrera]])</f>
        <v xml:space="preserve">UNIVERSIDAD AUTÓNOMA DE CHILETERAPIA OCUPACIONAL </v>
      </c>
    </row>
    <row r="528" spans="1:14" x14ac:dyDescent="0.25">
      <c r="A528">
        <v>49207</v>
      </c>
      <c r="B528" t="s">
        <v>113</v>
      </c>
      <c r="C528" t="s">
        <v>347</v>
      </c>
      <c r="D528">
        <v>10</v>
      </c>
      <c r="E528">
        <v>30</v>
      </c>
      <c r="F528">
        <v>35</v>
      </c>
      <c r="G528">
        <v>15</v>
      </c>
      <c r="H528">
        <v>10</v>
      </c>
      <c r="I528" t="s">
        <v>47</v>
      </c>
      <c r="J528">
        <v>10</v>
      </c>
      <c r="K528" t="s">
        <v>58</v>
      </c>
      <c r="L528" t="s">
        <v>58</v>
      </c>
      <c r="M528" t="s">
        <v>346</v>
      </c>
      <c r="N528" t="str">
        <f>_xlfn.CONCAT(Ponderaciones[[#This Row],[Universidad]],Ponderaciones[[#This Row],[Carrera]])</f>
        <v>UNIVERSIDAD AUTÓNOMA DE CHILETERAPIA OCUPACIONAL</v>
      </c>
    </row>
    <row r="529" spans="1:14" x14ac:dyDescent="0.25">
      <c r="A529">
        <v>49307</v>
      </c>
      <c r="B529" t="s">
        <v>366</v>
      </c>
      <c r="C529" t="s">
        <v>348</v>
      </c>
      <c r="D529">
        <v>10</v>
      </c>
      <c r="E529">
        <v>30</v>
      </c>
      <c r="F529">
        <v>35</v>
      </c>
      <c r="G529">
        <v>15</v>
      </c>
      <c r="H529">
        <v>10</v>
      </c>
      <c r="I529" t="s">
        <v>47</v>
      </c>
      <c r="J529">
        <v>10</v>
      </c>
      <c r="K529" t="s">
        <v>58</v>
      </c>
      <c r="L529" t="s">
        <v>58</v>
      </c>
      <c r="M529" t="s">
        <v>346</v>
      </c>
      <c r="N529" t="str">
        <f>_xlfn.CONCAT(Ponderaciones[[#This Row],[Universidad]],Ponderaciones[[#This Row],[Carrera]])</f>
        <v xml:space="preserve">UNIVERSIDAD AUTÓNOMA DE CHILETERAPIA OCUPACIONAL </v>
      </c>
    </row>
    <row r="530" spans="1:14" x14ac:dyDescent="0.25">
      <c r="A530">
        <v>49110</v>
      </c>
      <c r="B530" t="s">
        <v>114</v>
      </c>
      <c r="D530">
        <v>10</v>
      </c>
      <c r="E530">
        <v>30</v>
      </c>
      <c r="F530">
        <v>40</v>
      </c>
      <c r="G530">
        <v>10</v>
      </c>
      <c r="H530">
        <v>10</v>
      </c>
      <c r="I530" t="s">
        <v>47</v>
      </c>
      <c r="J530">
        <v>10</v>
      </c>
      <c r="K530" t="s">
        <v>58</v>
      </c>
      <c r="L530" t="s">
        <v>58</v>
      </c>
      <c r="M530" t="s">
        <v>346</v>
      </c>
      <c r="N530" t="str">
        <f>_xlfn.CONCAT(Ponderaciones[[#This Row],[Universidad]],Ponderaciones[[#This Row],[Carrera]])</f>
        <v>UNIVERSIDAD AUTÓNOMA DE CHILETRABAJO SOCIAL</v>
      </c>
    </row>
    <row r="531" spans="1:14" x14ac:dyDescent="0.25">
      <c r="A531">
        <v>49213</v>
      </c>
      <c r="B531" t="s">
        <v>114</v>
      </c>
      <c r="C531" t="s">
        <v>347</v>
      </c>
      <c r="D531">
        <v>10</v>
      </c>
      <c r="E531">
        <v>30</v>
      </c>
      <c r="F531">
        <v>40</v>
      </c>
      <c r="G531">
        <v>10</v>
      </c>
      <c r="H531">
        <v>10</v>
      </c>
      <c r="I531" t="s">
        <v>47</v>
      </c>
      <c r="J531">
        <v>10</v>
      </c>
      <c r="K531" t="s">
        <v>58</v>
      </c>
      <c r="L531" t="s">
        <v>58</v>
      </c>
      <c r="M531" t="s">
        <v>346</v>
      </c>
      <c r="N531" t="str">
        <f>_xlfn.CONCAT(Ponderaciones[[#This Row],[Universidad]],Ponderaciones[[#This Row],[Carrera]])</f>
        <v>UNIVERSIDAD AUTÓNOMA DE CHILETRABAJO SOCIAL</v>
      </c>
    </row>
    <row r="532" spans="1:14" x14ac:dyDescent="0.25">
      <c r="A532">
        <v>49316</v>
      </c>
      <c r="B532" t="s">
        <v>114</v>
      </c>
      <c r="C532" t="s">
        <v>348</v>
      </c>
      <c r="D532">
        <v>10</v>
      </c>
      <c r="E532">
        <v>30</v>
      </c>
      <c r="F532">
        <v>40</v>
      </c>
      <c r="G532">
        <v>10</v>
      </c>
      <c r="H532">
        <v>10</v>
      </c>
      <c r="I532" t="s">
        <v>47</v>
      </c>
      <c r="J532">
        <v>10</v>
      </c>
      <c r="K532" t="s">
        <v>58</v>
      </c>
      <c r="L532" t="s">
        <v>58</v>
      </c>
      <c r="M532" t="s">
        <v>346</v>
      </c>
      <c r="N532" t="str">
        <f>_xlfn.CONCAT(Ponderaciones[[#This Row],[Universidad]],Ponderaciones[[#This Row],[Carrera]])</f>
        <v>UNIVERSIDAD AUTÓNOMA DE CHILETRABAJO SOCIAL</v>
      </c>
    </row>
    <row r="533" spans="1:14" x14ac:dyDescent="0.25">
      <c r="A533">
        <v>53109</v>
      </c>
      <c r="B533" t="s">
        <v>122</v>
      </c>
      <c r="C533" t="s">
        <v>57</v>
      </c>
      <c r="D533">
        <v>15</v>
      </c>
      <c r="E533">
        <v>30</v>
      </c>
      <c r="F533">
        <v>15</v>
      </c>
      <c r="G533">
        <v>30</v>
      </c>
      <c r="H533">
        <v>10</v>
      </c>
      <c r="I533" t="s">
        <v>47</v>
      </c>
      <c r="J533">
        <v>10</v>
      </c>
      <c r="K533" t="s">
        <v>58</v>
      </c>
      <c r="L533" t="s">
        <v>58</v>
      </c>
      <c r="M533" t="s">
        <v>11</v>
      </c>
      <c r="N533" t="str">
        <f>_xlfn.CONCAT(Ponderaciones[[#This Row],[Universidad]],Ponderaciones[[#This Row],[Carrera]])</f>
        <v>UNIVERSIDAD BERNARDO O’HIGGINSCONTADOR AUDITOR</v>
      </c>
    </row>
    <row r="534" spans="1:14" x14ac:dyDescent="0.25">
      <c r="A534">
        <v>53401</v>
      </c>
      <c r="B534" t="s">
        <v>73</v>
      </c>
      <c r="C534" t="s">
        <v>57</v>
      </c>
      <c r="D534">
        <v>15</v>
      </c>
      <c r="E534">
        <v>35</v>
      </c>
      <c r="F534">
        <v>30</v>
      </c>
      <c r="G534">
        <v>10</v>
      </c>
      <c r="H534">
        <v>10</v>
      </c>
      <c r="I534" t="s">
        <v>47</v>
      </c>
      <c r="J534">
        <v>10</v>
      </c>
      <c r="K534" t="s">
        <v>58</v>
      </c>
      <c r="L534" t="s">
        <v>58</v>
      </c>
      <c r="M534" t="s">
        <v>11</v>
      </c>
      <c r="N534" t="str">
        <f>_xlfn.CONCAT(Ponderaciones[[#This Row],[Universidad]],Ponderaciones[[#This Row],[Carrera]])</f>
        <v>UNIVERSIDAD BERNARDO O’HIGGINSDERECHO</v>
      </c>
    </row>
    <row r="535" spans="1:14" x14ac:dyDescent="0.25">
      <c r="A535">
        <v>53301</v>
      </c>
      <c r="B535" t="s">
        <v>75</v>
      </c>
      <c r="C535" t="s">
        <v>57</v>
      </c>
      <c r="D535">
        <v>15</v>
      </c>
      <c r="E535">
        <v>35</v>
      </c>
      <c r="F535">
        <v>20</v>
      </c>
      <c r="G535">
        <v>20</v>
      </c>
      <c r="H535" t="s">
        <v>58</v>
      </c>
      <c r="J535">
        <v>10</v>
      </c>
      <c r="K535" t="s">
        <v>58</v>
      </c>
      <c r="L535" t="s">
        <v>58</v>
      </c>
      <c r="M535" t="s">
        <v>11</v>
      </c>
      <c r="N535" t="str">
        <f>_xlfn.CONCAT(Ponderaciones[[#This Row],[Universidad]],Ponderaciones[[#This Row],[Carrera]])</f>
        <v>UNIVERSIDAD BERNARDO O’HIGGINSENFERMERÍA</v>
      </c>
    </row>
    <row r="536" spans="1:14" x14ac:dyDescent="0.25">
      <c r="A536">
        <v>53207</v>
      </c>
      <c r="B536" t="s">
        <v>367</v>
      </c>
      <c r="C536" t="s">
        <v>57</v>
      </c>
      <c r="D536">
        <v>20</v>
      </c>
      <c r="E536">
        <v>30</v>
      </c>
      <c r="F536">
        <v>25</v>
      </c>
      <c r="G536">
        <v>15</v>
      </c>
      <c r="H536">
        <v>10</v>
      </c>
      <c r="I536" t="s">
        <v>47</v>
      </c>
      <c r="J536">
        <v>10</v>
      </c>
      <c r="K536" t="s">
        <v>58</v>
      </c>
      <c r="L536" t="s">
        <v>58</v>
      </c>
      <c r="M536" t="s">
        <v>11</v>
      </c>
      <c r="N536" t="str">
        <f>_xlfn.CONCAT(Ponderaciones[[#This Row],[Universidad]],Ponderaciones[[#This Row],[Carrera]])</f>
        <v>UNIVERSIDAD BERNARDO O’HIGGINSENTRENADOR  EN  ACTIVIDAD  FÍSICA  Y  DEPORTE/ LICENCIATURA EN CIENCIAS DE LA ACTIVIDAD FÍSICA Y EL DEPORTE</v>
      </c>
    </row>
    <row r="537" spans="1:14" x14ac:dyDescent="0.25">
      <c r="A537">
        <v>53302</v>
      </c>
      <c r="B537" t="s">
        <v>349</v>
      </c>
      <c r="C537" t="s">
        <v>57</v>
      </c>
      <c r="D537">
        <v>10</v>
      </c>
      <c r="E537">
        <v>30</v>
      </c>
      <c r="F537">
        <v>30</v>
      </c>
      <c r="G537">
        <v>20</v>
      </c>
      <c r="H537">
        <v>10</v>
      </c>
      <c r="I537" t="s">
        <v>47</v>
      </c>
      <c r="J537">
        <v>10</v>
      </c>
      <c r="K537" t="s">
        <v>58</v>
      </c>
      <c r="L537" t="s">
        <v>58</v>
      </c>
      <c r="M537" t="s">
        <v>11</v>
      </c>
      <c r="N537" t="str">
        <f>_xlfn.CONCAT(Ponderaciones[[#This Row],[Universidad]],Ponderaciones[[#This Row],[Carrera]])</f>
        <v xml:space="preserve">UNIVERSIDAD BERNARDO O’HIGGINSFONOAUDIOLOGÍA </v>
      </c>
    </row>
    <row r="538" spans="1:14" x14ac:dyDescent="0.25">
      <c r="A538">
        <v>53103</v>
      </c>
      <c r="B538" t="s">
        <v>368</v>
      </c>
      <c r="C538" t="s">
        <v>57</v>
      </c>
      <c r="D538">
        <v>15</v>
      </c>
      <c r="E538">
        <v>25</v>
      </c>
      <c r="F538">
        <v>10</v>
      </c>
      <c r="G538">
        <v>35</v>
      </c>
      <c r="H538">
        <v>10</v>
      </c>
      <c r="I538" t="s">
        <v>47</v>
      </c>
      <c r="J538">
        <v>10</v>
      </c>
      <c r="K538">
        <v>5</v>
      </c>
      <c r="L538" t="s">
        <v>58</v>
      </c>
      <c r="M538" t="s">
        <v>11</v>
      </c>
      <c r="N538" t="str">
        <f>_xlfn.CONCAT(Ponderaciones[[#This Row],[Universidad]],Ponderaciones[[#This Row],[Carrera]])</f>
        <v>UNIVERSIDAD BERNARDO O’HIGGINSINGENIERÍA CIVIL EN MEDIO AMBIENTE Y SUSTENTABILIDAD</v>
      </c>
    </row>
    <row r="539" spans="1:14" x14ac:dyDescent="0.25">
      <c r="A539">
        <v>53102</v>
      </c>
      <c r="B539" t="s">
        <v>201</v>
      </c>
      <c r="C539" t="s">
        <v>57</v>
      </c>
      <c r="D539">
        <v>15</v>
      </c>
      <c r="E539">
        <v>25</v>
      </c>
      <c r="F539">
        <v>10</v>
      </c>
      <c r="G539">
        <v>35</v>
      </c>
      <c r="H539">
        <v>10</v>
      </c>
      <c r="I539" t="s">
        <v>47</v>
      </c>
      <c r="J539">
        <v>10</v>
      </c>
      <c r="K539">
        <v>5</v>
      </c>
      <c r="L539" t="s">
        <v>58</v>
      </c>
      <c r="M539" t="s">
        <v>11</v>
      </c>
      <c r="N539" t="str">
        <f>_xlfn.CONCAT(Ponderaciones[[#This Row],[Universidad]],Ponderaciones[[#This Row],[Carrera]])</f>
        <v>UNIVERSIDAD BERNARDO O’HIGGINSINGENIERÍA CIVIL INDUSTRIAL</v>
      </c>
    </row>
    <row r="540" spans="1:14" x14ac:dyDescent="0.25">
      <c r="A540">
        <v>53101</v>
      </c>
      <c r="B540" t="s">
        <v>83</v>
      </c>
      <c r="C540" t="s">
        <v>57</v>
      </c>
      <c r="D540">
        <v>10</v>
      </c>
      <c r="E540">
        <v>30</v>
      </c>
      <c r="F540">
        <v>25</v>
      </c>
      <c r="G540">
        <v>25</v>
      </c>
      <c r="H540">
        <v>10</v>
      </c>
      <c r="I540" t="s">
        <v>47</v>
      </c>
      <c r="J540">
        <v>10</v>
      </c>
      <c r="K540" t="s">
        <v>58</v>
      </c>
      <c r="L540" t="s">
        <v>58</v>
      </c>
      <c r="M540" t="s">
        <v>11</v>
      </c>
      <c r="N540" t="str">
        <f>_xlfn.CONCAT(Ponderaciones[[#This Row],[Universidad]],Ponderaciones[[#This Row],[Carrera]])</f>
        <v>UNIVERSIDAD BERNARDO O’HIGGINSINGENIERÍA COMERCIAL</v>
      </c>
    </row>
    <row r="541" spans="1:14" x14ac:dyDescent="0.25">
      <c r="A541">
        <v>53106</v>
      </c>
      <c r="B541" t="s">
        <v>147</v>
      </c>
      <c r="C541" t="s">
        <v>57</v>
      </c>
      <c r="D541">
        <v>15</v>
      </c>
      <c r="E541">
        <v>25</v>
      </c>
      <c r="F541">
        <v>20</v>
      </c>
      <c r="G541">
        <v>25</v>
      </c>
      <c r="H541">
        <v>10</v>
      </c>
      <c r="I541" t="s">
        <v>47</v>
      </c>
      <c r="J541">
        <v>10</v>
      </c>
      <c r="K541">
        <v>5</v>
      </c>
      <c r="L541" t="s">
        <v>58</v>
      </c>
      <c r="M541" t="s">
        <v>11</v>
      </c>
      <c r="N541" t="str">
        <f>_xlfn.CONCAT(Ponderaciones[[#This Row],[Universidad]],Ponderaciones[[#This Row],[Carrera]])</f>
        <v>UNIVERSIDAD BERNARDO O’HIGGINSINGENIERÍA EN INFORMÁTICA</v>
      </c>
    </row>
    <row r="542" spans="1:14" x14ac:dyDescent="0.25">
      <c r="A542">
        <v>53111</v>
      </c>
      <c r="B542" t="s">
        <v>369</v>
      </c>
      <c r="C542" t="s">
        <v>57</v>
      </c>
      <c r="D542">
        <v>20</v>
      </c>
      <c r="E542">
        <v>25</v>
      </c>
      <c r="F542">
        <v>10</v>
      </c>
      <c r="G542">
        <v>30</v>
      </c>
      <c r="H542">
        <v>10</v>
      </c>
      <c r="I542" t="s">
        <v>47</v>
      </c>
      <c r="J542">
        <v>10</v>
      </c>
      <c r="K542">
        <v>5</v>
      </c>
      <c r="L542" t="s">
        <v>58</v>
      </c>
      <c r="M542" t="s">
        <v>11</v>
      </c>
      <c r="N542" t="str">
        <f>_xlfn.CONCAT(Ponderaciones[[#This Row],[Universidad]],Ponderaciones[[#This Row],[Carrera]])</f>
        <v xml:space="preserve">UNIVERSIDAD BERNARDO O’HIGGINSINGENIERÍA EN MECATRÓNICA </v>
      </c>
    </row>
    <row r="543" spans="1:14" x14ac:dyDescent="0.25">
      <c r="A543">
        <v>53110</v>
      </c>
      <c r="B543" t="s">
        <v>370</v>
      </c>
      <c r="C543" t="s">
        <v>57</v>
      </c>
      <c r="D543">
        <v>20</v>
      </c>
      <c r="E543">
        <v>25</v>
      </c>
      <c r="F543">
        <v>15</v>
      </c>
      <c r="G543">
        <v>25</v>
      </c>
      <c r="H543">
        <v>10</v>
      </c>
      <c r="I543" t="s">
        <v>47</v>
      </c>
      <c r="J543">
        <v>10</v>
      </c>
      <c r="K543">
        <v>5</v>
      </c>
      <c r="L543" t="s">
        <v>58</v>
      </c>
      <c r="M543" t="s">
        <v>11</v>
      </c>
      <c r="N543" t="str">
        <f>_xlfn.CONCAT(Ponderaciones[[#This Row],[Universidad]],Ponderaciones[[#This Row],[Carrera]])</f>
        <v>UNIVERSIDAD BERNARDO O’HIGGINSINGENIERÍA EN REALIDAD VIRTUAL Y DISEÑO DE JUEGOS DIGITALES</v>
      </c>
    </row>
    <row r="544" spans="1:14" x14ac:dyDescent="0.25">
      <c r="A544">
        <v>53303</v>
      </c>
      <c r="B544" t="s">
        <v>85</v>
      </c>
      <c r="C544" t="s">
        <v>57</v>
      </c>
      <c r="D544">
        <v>20</v>
      </c>
      <c r="E544">
        <v>30</v>
      </c>
      <c r="F544">
        <v>20</v>
      </c>
      <c r="G544">
        <v>20</v>
      </c>
      <c r="H544">
        <v>10</v>
      </c>
      <c r="I544" t="s">
        <v>47</v>
      </c>
      <c r="J544">
        <v>10</v>
      </c>
      <c r="K544" t="s">
        <v>58</v>
      </c>
      <c r="L544" t="s">
        <v>58</v>
      </c>
      <c r="M544" t="s">
        <v>11</v>
      </c>
      <c r="N544" t="str">
        <f>_xlfn.CONCAT(Ponderaciones[[#This Row],[Universidad]],Ponderaciones[[#This Row],[Carrera]])</f>
        <v>UNIVERSIDAD BERNARDO O’HIGGINSKINESIOLOGÍA</v>
      </c>
    </row>
    <row r="545" spans="1:14" x14ac:dyDescent="0.25">
      <c r="A545">
        <v>53310</v>
      </c>
      <c r="B545" t="s">
        <v>93</v>
      </c>
      <c r="C545" t="s">
        <v>57</v>
      </c>
      <c r="D545">
        <v>10</v>
      </c>
      <c r="E545">
        <v>30</v>
      </c>
      <c r="F545">
        <v>10</v>
      </c>
      <c r="G545">
        <v>25</v>
      </c>
      <c r="H545" t="s">
        <v>58</v>
      </c>
      <c r="J545">
        <v>25</v>
      </c>
      <c r="K545" t="s">
        <v>58</v>
      </c>
      <c r="L545" t="s">
        <v>58</v>
      </c>
      <c r="M545" t="s">
        <v>11</v>
      </c>
      <c r="N545" t="str">
        <f>_xlfn.CONCAT(Ponderaciones[[#This Row],[Universidad]],Ponderaciones[[#This Row],[Carrera]])</f>
        <v>UNIVERSIDAD BERNARDO O’HIGGINSMEDICINA</v>
      </c>
    </row>
    <row r="546" spans="1:14" x14ac:dyDescent="0.25">
      <c r="A546">
        <v>53309</v>
      </c>
      <c r="B546" t="s">
        <v>94</v>
      </c>
      <c r="C546" t="s">
        <v>57</v>
      </c>
      <c r="D546">
        <v>20</v>
      </c>
      <c r="E546">
        <v>30</v>
      </c>
      <c r="F546">
        <v>20</v>
      </c>
      <c r="G546">
        <v>20</v>
      </c>
      <c r="H546" t="s">
        <v>58</v>
      </c>
      <c r="J546">
        <v>10</v>
      </c>
      <c r="K546" t="s">
        <v>58</v>
      </c>
      <c r="L546" t="s">
        <v>58</v>
      </c>
      <c r="M546" t="s">
        <v>11</v>
      </c>
      <c r="N546" t="str">
        <f>_xlfn.CONCAT(Ponderaciones[[#This Row],[Universidad]],Ponderaciones[[#This Row],[Carrera]])</f>
        <v>UNIVERSIDAD BERNARDO O’HIGGINSMEDICINA VETERINARIA</v>
      </c>
    </row>
    <row r="547" spans="1:14" x14ac:dyDescent="0.25">
      <c r="A547">
        <v>53304</v>
      </c>
      <c r="B547" t="s">
        <v>95</v>
      </c>
      <c r="C547" t="s">
        <v>57</v>
      </c>
      <c r="D547">
        <v>15</v>
      </c>
      <c r="E547">
        <v>30</v>
      </c>
      <c r="F547">
        <v>20</v>
      </c>
      <c r="G547">
        <v>25</v>
      </c>
      <c r="H547">
        <v>10</v>
      </c>
      <c r="I547" t="s">
        <v>47</v>
      </c>
      <c r="J547">
        <v>10</v>
      </c>
      <c r="K547" t="s">
        <v>58</v>
      </c>
      <c r="L547" t="s">
        <v>58</v>
      </c>
      <c r="M547" t="s">
        <v>11</v>
      </c>
      <c r="N547" t="str">
        <f>_xlfn.CONCAT(Ponderaciones[[#This Row],[Universidad]],Ponderaciones[[#This Row],[Carrera]])</f>
        <v>UNIVERSIDAD BERNARDO O’HIGGINSNUTRICIÓN Y DIETÉTICA</v>
      </c>
    </row>
    <row r="548" spans="1:14" x14ac:dyDescent="0.25">
      <c r="A548">
        <v>53305</v>
      </c>
      <c r="B548" t="s">
        <v>208</v>
      </c>
      <c r="C548" t="s">
        <v>57</v>
      </c>
      <c r="D548">
        <v>15</v>
      </c>
      <c r="E548">
        <v>30</v>
      </c>
      <c r="F548">
        <v>25</v>
      </c>
      <c r="G548">
        <v>20</v>
      </c>
      <c r="H548" t="s">
        <v>58</v>
      </c>
      <c r="J548">
        <v>10</v>
      </c>
      <c r="K548" t="s">
        <v>58</v>
      </c>
      <c r="L548" t="s">
        <v>58</v>
      </c>
      <c r="M548" t="s">
        <v>11</v>
      </c>
      <c r="N548" t="str">
        <f>_xlfn.CONCAT(Ponderaciones[[#This Row],[Universidad]],Ponderaciones[[#This Row],[Carrera]])</f>
        <v xml:space="preserve">UNIVERSIDAD BERNARDO O’HIGGINSOBSTETRICIA Y PUERICULTURA </v>
      </c>
    </row>
    <row r="549" spans="1:14" x14ac:dyDescent="0.25">
      <c r="A549">
        <v>53201</v>
      </c>
      <c r="B549" t="s">
        <v>371</v>
      </c>
      <c r="C549" t="s">
        <v>57</v>
      </c>
      <c r="D549">
        <v>20</v>
      </c>
      <c r="E549">
        <v>25</v>
      </c>
      <c r="F549">
        <v>30</v>
      </c>
      <c r="G549">
        <v>15</v>
      </c>
      <c r="H549">
        <v>10</v>
      </c>
      <c r="I549" t="s">
        <v>47</v>
      </c>
      <c r="J549">
        <v>10</v>
      </c>
      <c r="K549" t="s">
        <v>58</v>
      </c>
      <c r="L549" t="s">
        <v>126</v>
      </c>
      <c r="M549" t="s">
        <v>11</v>
      </c>
      <c r="N549" t="str">
        <f>_xlfn.CONCAT(Ponderaciones[[#This Row],[Universidad]],Ponderaciones[[#This Row],[Carrera]])</f>
        <v>UNIVERSIDAD BERNARDO O’HIGGINSPEDAGOGÍA EN EDUCACIÓN DIFERENCIAL CON MENCIÓN</v>
      </c>
    </row>
    <row r="550" spans="1:14" x14ac:dyDescent="0.25">
      <c r="A550">
        <v>53202</v>
      </c>
      <c r="B550" t="s">
        <v>372</v>
      </c>
      <c r="C550" t="s">
        <v>57</v>
      </c>
      <c r="D550">
        <v>20</v>
      </c>
      <c r="E550">
        <v>30</v>
      </c>
      <c r="F550">
        <v>25</v>
      </c>
      <c r="G550">
        <v>15</v>
      </c>
      <c r="H550">
        <v>10</v>
      </c>
      <c r="I550" t="s">
        <v>47</v>
      </c>
      <c r="J550">
        <v>10</v>
      </c>
      <c r="K550" t="s">
        <v>58</v>
      </c>
      <c r="L550" t="s">
        <v>126</v>
      </c>
      <c r="M550" t="s">
        <v>11</v>
      </c>
      <c r="N550" t="str">
        <f>_xlfn.CONCAT(Ponderaciones[[#This Row],[Universidad]],Ponderaciones[[#This Row],[Carrera]])</f>
        <v>UNIVERSIDAD BERNARDO O’HIGGINSPEDAGOGÍA EN EDUCACIÓN FÍSICA, DEPORTE Y RECREACIÓN PARA ENSEÑANZA BÁSICA Y MEDIA</v>
      </c>
    </row>
    <row r="551" spans="1:14" x14ac:dyDescent="0.25">
      <c r="A551">
        <v>53206</v>
      </c>
      <c r="B551" t="s">
        <v>105</v>
      </c>
      <c r="C551" t="s">
        <v>57</v>
      </c>
      <c r="D551">
        <v>20</v>
      </c>
      <c r="E551">
        <v>30</v>
      </c>
      <c r="F551">
        <v>25</v>
      </c>
      <c r="G551">
        <v>15</v>
      </c>
      <c r="H551">
        <v>10</v>
      </c>
      <c r="I551" t="s">
        <v>47</v>
      </c>
      <c r="J551">
        <v>10</v>
      </c>
      <c r="K551" t="s">
        <v>58</v>
      </c>
      <c r="L551" t="s">
        <v>126</v>
      </c>
      <c r="M551" t="s">
        <v>11</v>
      </c>
      <c r="N551" t="str">
        <f>_xlfn.CONCAT(Ponderaciones[[#This Row],[Universidad]],Ponderaciones[[#This Row],[Carrera]])</f>
        <v>UNIVERSIDAD BERNARDO O’HIGGINSPEDAGOGÍA EN EDUCACIÓN PARVULARIA</v>
      </c>
    </row>
    <row r="552" spans="1:14" x14ac:dyDescent="0.25">
      <c r="A552">
        <v>53402</v>
      </c>
      <c r="B552" t="s">
        <v>172</v>
      </c>
      <c r="C552" t="s">
        <v>57</v>
      </c>
      <c r="D552">
        <v>15</v>
      </c>
      <c r="E552">
        <v>35</v>
      </c>
      <c r="F552">
        <v>30</v>
      </c>
      <c r="G552">
        <v>10</v>
      </c>
      <c r="H552">
        <v>10</v>
      </c>
      <c r="I552" t="s">
        <v>47</v>
      </c>
      <c r="J552">
        <v>10</v>
      </c>
      <c r="K552" t="s">
        <v>58</v>
      </c>
      <c r="L552" t="s">
        <v>58</v>
      </c>
      <c r="M552" t="s">
        <v>11</v>
      </c>
      <c r="N552" t="str">
        <f>_xlfn.CONCAT(Ponderaciones[[#This Row],[Universidad]],Ponderaciones[[#This Row],[Carrera]])</f>
        <v>UNIVERSIDAD BERNARDO O’HIGGINSPERIODISMO</v>
      </c>
    </row>
    <row r="553" spans="1:14" x14ac:dyDescent="0.25">
      <c r="A553">
        <v>53403</v>
      </c>
      <c r="B553" t="s">
        <v>108</v>
      </c>
      <c r="C553" t="s">
        <v>57</v>
      </c>
      <c r="D553">
        <v>15</v>
      </c>
      <c r="E553">
        <v>35</v>
      </c>
      <c r="F553">
        <v>30</v>
      </c>
      <c r="G553">
        <v>10</v>
      </c>
      <c r="H553">
        <v>10</v>
      </c>
      <c r="I553" t="s">
        <v>47</v>
      </c>
      <c r="J553">
        <v>10</v>
      </c>
      <c r="K553" t="s">
        <v>58</v>
      </c>
      <c r="L553" t="s">
        <v>58</v>
      </c>
      <c r="M553" t="s">
        <v>11</v>
      </c>
      <c r="N553" t="str">
        <f>_xlfn.CONCAT(Ponderaciones[[#This Row],[Universidad]],Ponderaciones[[#This Row],[Carrera]])</f>
        <v>UNIVERSIDAD BERNARDO O’HIGGINSPSICOLOGÍA</v>
      </c>
    </row>
    <row r="554" spans="1:14" x14ac:dyDescent="0.25">
      <c r="A554">
        <v>53107</v>
      </c>
      <c r="B554" t="s">
        <v>110</v>
      </c>
      <c r="C554" t="s">
        <v>57</v>
      </c>
      <c r="D554">
        <v>20</v>
      </c>
      <c r="E554">
        <v>30</v>
      </c>
      <c r="F554">
        <v>15</v>
      </c>
      <c r="G554">
        <v>25</v>
      </c>
      <c r="H554" t="s">
        <v>58</v>
      </c>
      <c r="J554">
        <v>10</v>
      </c>
      <c r="K554" t="s">
        <v>58</v>
      </c>
      <c r="L554" t="s">
        <v>58</v>
      </c>
      <c r="M554" t="s">
        <v>11</v>
      </c>
      <c r="N554" t="str">
        <f>_xlfn.CONCAT(Ponderaciones[[#This Row],[Universidad]],Ponderaciones[[#This Row],[Carrera]])</f>
        <v>UNIVERSIDAD BERNARDO O’HIGGINSQUÍMICA Y FARMACIA</v>
      </c>
    </row>
    <row r="555" spans="1:14" x14ac:dyDescent="0.25">
      <c r="A555">
        <v>53306</v>
      </c>
      <c r="B555" t="s">
        <v>191</v>
      </c>
      <c r="C555" t="s">
        <v>57</v>
      </c>
      <c r="D555">
        <v>15</v>
      </c>
      <c r="E555">
        <v>25</v>
      </c>
      <c r="F555">
        <v>20</v>
      </c>
      <c r="G555">
        <v>30</v>
      </c>
      <c r="H555">
        <v>10</v>
      </c>
      <c r="I555" t="s">
        <v>47</v>
      </c>
      <c r="J555">
        <v>10</v>
      </c>
      <c r="K555" t="s">
        <v>58</v>
      </c>
      <c r="L555" t="s">
        <v>58</v>
      </c>
      <c r="M555" t="s">
        <v>11</v>
      </c>
      <c r="N555" t="str">
        <f>_xlfn.CONCAT(Ponderaciones[[#This Row],[Universidad]],Ponderaciones[[#This Row],[Carrera]])</f>
        <v>UNIVERSIDAD BERNARDO O’HIGGINSTECNOLOGÍA MÉDICA</v>
      </c>
    </row>
    <row r="556" spans="1:14" x14ac:dyDescent="0.25">
      <c r="A556">
        <v>53307</v>
      </c>
      <c r="B556" t="s">
        <v>113</v>
      </c>
      <c r="C556" t="s">
        <v>57</v>
      </c>
      <c r="D556">
        <v>20</v>
      </c>
      <c r="E556">
        <v>25</v>
      </c>
      <c r="F556">
        <v>25</v>
      </c>
      <c r="G556">
        <v>20</v>
      </c>
      <c r="H556">
        <v>10</v>
      </c>
      <c r="I556" t="s">
        <v>47</v>
      </c>
      <c r="J556">
        <v>10</v>
      </c>
      <c r="K556" t="s">
        <v>58</v>
      </c>
      <c r="L556" t="s">
        <v>58</v>
      </c>
      <c r="M556" t="s">
        <v>11</v>
      </c>
      <c r="N556" t="str">
        <f>_xlfn.CONCAT(Ponderaciones[[#This Row],[Universidad]],Ponderaciones[[#This Row],[Carrera]])</f>
        <v>UNIVERSIDAD BERNARDO O’HIGGINSTERAPIA OCUPACIONAL</v>
      </c>
    </row>
    <row r="557" spans="1:14" x14ac:dyDescent="0.25">
      <c r="A557">
        <v>53406</v>
      </c>
      <c r="B557" t="s">
        <v>114</v>
      </c>
      <c r="C557" t="s">
        <v>57</v>
      </c>
      <c r="D557">
        <v>15</v>
      </c>
      <c r="E557">
        <v>35</v>
      </c>
      <c r="F557">
        <v>25</v>
      </c>
      <c r="G557">
        <v>10</v>
      </c>
      <c r="H557">
        <v>15</v>
      </c>
      <c r="I557" t="s">
        <v>47</v>
      </c>
      <c r="J557">
        <v>15</v>
      </c>
      <c r="K557" t="s">
        <v>58</v>
      </c>
      <c r="L557" t="s">
        <v>58</v>
      </c>
      <c r="M557" t="s">
        <v>11</v>
      </c>
      <c r="N557" t="str">
        <f>_xlfn.CONCAT(Ponderaciones[[#This Row],[Universidad]],Ponderaciones[[#This Row],[Carrera]])</f>
        <v>UNIVERSIDAD BERNARDO O’HIGGINSTRABAJO SOCIAL</v>
      </c>
    </row>
    <row r="558" spans="1:14" x14ac:dyDescent="0.25">
      <c r="A558">
        <v>36081</v>
      </c>
      <c r="B558" t="s">
        <v>373</v>
      </c>
      <c r="C558" t="s">
        <v>235</v>
      </c>
      <c r="D558">
        <v>10</v>
      </c>
      <c r="E558">
        <v>40</v>
      </c>
      <c r="F558">
        <v>20</v>
      </c>
      <c r="G558">
        <v>20</v>
      </c>
      <c r="H558">
        <v>10</v>
      </c>
      <c r="I558" t="s">
        <v>47</v>
      </c>
      <c r="J558">
        <v>10</v>
      </c>
      <c r="K558" t="s">
        <v>58</v>
      </c>
      <c r="L558" t="s">
        <v>58</v>
      </c>
      <c r="M558" t="s">
        <v>374</v>
      </c>
      <c r="N558" t="str">
        <f>_xlfn.CONCAT(Ponderaciones[[#This Row],[Universidad]],Ponderaciones[[#This Row],[Carrera]])</f>
        <v xml:space="preserve">UNIVERSIDAD CATÓLICA DE LA SANTÍSIMA CONCEPCIÓNARQUITECTURA </v>
      </c>
    </row>
    <row r="559" spans="1:14" x14ac:dyDescent="0.25">
      <c r="A559">
        <v>36084</v>
      </c>
      <c r="B559" t="s">
        <v>375</v>
      </c>
      <c r="C559" t="s">
        <v>235</v>
      </c>
      <c r="D559">
        <v>15</v>
      </c>
      <c r="E559">
        <v>45</v>
      </c>
      <c r="F559">
        <v>15</v>
      </c>
      <c r="G559">
        <v>15</v>
      </c>
      <c r="H559">
        <v>10</v>
      </c>
      <c r="I559" t="s">
        <v>47</v>
      </c>
      <c r="J559">
        <v>10</v>
      </c>
      <c r="K559" t="s">
        <v>58</v>
      </c>
      <c r="L559" t="s">
        <v>58</v>
      </c>
      <c r="M559" t="s">
        <v>374</v>
      </c>
      <c r="N559" t="str">
        <f>_xlfn.CONCAT(Ponderaciones[[#This Row],[Universidad]],Ponderaciones[[#This Row],[Carrera]])</f>
        <v>UNIVERSIDAD CATÓLICA DE LA SANTÍSIMA CONCEPCIÓNBACHILLERATO EN CIENCIAS Y HUMANIDADES</v>
      </c>
    </row>
    <row r="560" spans="1:14" x14ac:dyDescent="0.25">
      <c r="A560">
        <v>36002</v>
      </c>
      <c r="B560" t="s">
        <v>66</v>
      </c>
      <c r="C560" t="s">
        <v>235</v>
      </c>
      <c r="D560">
        <v>10</v>
      </c>
      <c r="E560">
        <v>40</v>
      </c>
      <c r="F560">
        <v>10</v>
      </c>
      <c r="G560">
        <v>25</v>
      </c>
      <c r="H560">
        <v>15</v>
      </c>
      <c r="I560" t="s">
        <v>47</v>
      </c>
      <c r="J560">
        <v>15</v>
      </c>
      <c r="K560" t="s">
        <v>58</v>
      </c>
      <c r="L560" t="s">
        <v>58</v>
      </c>
      <c r="M560" t="s">
        <v>374</v>
      </c>
      <c r="N560" t="str">
        <f>_xlfn.CONCAT(Ponderaciones[[#This Row],[Universidad]],Ponderaciones[[#This Row],[Carrera]])</f>
        <v>UNIVERSIDAD CATÓLICA DE LA SANTÍSIMA CONCEPCIÓNBIOLOGÍA MARINA</v>
      </c>
    </row>
    <row r="561" spans="1:14" x14ac:dyDescent="0.25">
      <c r="A561">
        <v>36016</v>
      </c>
      <c r="B561" t="s">
        <v>122</v>
      </c>
      <c r="C561" t="s">
        <v>235</v>
      </c>
      <c r="D561">
        <v>20</v>
      </c>
      <c r="E561">
        <v>40</v>
      </c>
      <c r="F561">
        <v>10</v>
      </c>
      <c r="G561">
        <v>20</v>
      </c>
      <c r="H561">
        <v>10</v>
      </c>
      <c r="I561" t="s">
        <v>47</v>
      </c>
      <c r="J561">
        <v>10</v>
      </c>
      <c r="K561" t="s">
        <v>58</v>
      </c>
      <c r="L561" t="s">
        <v>58</v>
      </c>
      <c r="M561" t="s">
        <v>374</v>
      </c>
      <c r="N561" t="str">
        <f>_xlfn.CONCAT(Ponderaciones[[#This Row],[Universidad]],Ponderaciones[[#This Row],[Carrera]])</f>
        <v>UNIVERSIDAD CATÓLICA DE LA SANTÍSIMA CONCEPCIÓNCONTADOR AUDITOR</v>
      </c>
    </row>
    <row r="562" spans="1:14" x14ac:dyDescent="0.25">
      <c r="A562">
        <v>36001</v>
      </c>
      <c r="B562" t="s">
        <v>73</v>
      </c>
      <c r="C562" t="s">
        <v>235</v>
      </c>
      <c r="D562">
        <v>15</v>
      </c>
      <c r="E562">
        <v>40</v>
      </c>
      <c r="F562">
        <v>15</v>
      </c>
      <c r="G562">
        <v>10</v>
      </c>
      <c r="H562">
        <v>20</v>
      </c>
      <c r="I562" t="s">
        <v>47</v>
      </c>
      <c r="J562">
        <v>20</v>
      </c>
      <c r="K562" t="s">
        <v>58</v>
      </c>
      <c r="L562" t="s">
        <v>58</v>
      </c>
      <c r="M562" t="s">
        <v>374</v>
      </c>
      <c r="N562" t="str">
        <f>_xlfn.CONCAT(Ponderaciones[[#This Row],[Universidad]],Ponderaciones[[#This Row],[Carrera]])</f>
        <v>UNIVERSIDAD CATÓLICA DE LA SANTÍSIMA CONCEPCIÓNDERECHO</v>
      </c>
    </row>
    <row r="563" spans="1:14" x14ac:dyDescent="0.25">
      <c r="A563">
        <v>36077</v>
      </c>
      <c r="B563" t="s">
        <v>376</v>
      </c>
      <c r="C563" t="s">
        <v>235</v>
      </c>
      <c r="D563">
        <v>20</v>
      </c>
      <c r="E563">
        <v>40</v>
      </c>
      <c r="F563">
        <v>20</v>
      </c>
      <c r="G563">
        <v>10</v>
      </c>
      <c r="H563">
        <v>10</v>
      </c>
      <c r="I563" t="s">
        <v>47</v>
      </c>
      <c r="J563">
        <v>10</v>
      </c>
      <c r="K563" t="s">
        <v>58</v>
      </c>
      <c r="L563" t="s">
        <v>58</v>
      </c>
      <c r="M563" t="s">
        <v>374</v>
      </c>
      <c r="N563" t="str">
        <f>_xlfn.CONCAT(Ponderaciones[[#This Row],[Universidad]],Ponderaciones[[#This Row],[Carrera]])</f>
        <v>UNIVERSIDAD CATÓLICA DE LA SANTÍSIMA CONCEPCIÓNDIRECCIÓN AUDIOVISUAL Y MULTIMEDIA</v>
      </c>
    </row>
    <row r="564" spans="1:14" x14ac:dyDescent="0.25">
      <c r="A564">
        <v>36009</v>
      </c>
      <c r="B564" t="s">
        <v>377</v>
      </c>
      <c r="C564" t="s">
        <v>235</v>
      </c>
      <c r="D564">
        <v>20</v>
      </c>
      <c r="E564">
        <v>40</v>
      </c>
      <c r="F564">
        <v>15</v>
      </c>
      <c r="G564">
        <v>15</v>
      </c>
      <c r="H564">
        <v>10</v>
      </c>
      <c r="I564" t="s">
        <v>47</v>
      </c>
      <c r="J564">
        <v>10</v>
      </c>
      <c r="K564" t="s">
        <v>58</v>
      </c>
      <c r="L564" t="s">
        <v>126</v>
      </c>
      <c r="M564" t="s">
        <v>374</v>
      </c>
      <c r="N564" t="str">
        <f>_xlfn.CONCAT(Ponderaciones[[#This Row],[Universidad]],Ponderaciones[[#This Row],[Carrera]])</f>
        <v>UNIVERSIDAD CATÓLICA DE LA SANTÍSIMA CONCEPCIÓNEDUCACIÓN DE PÁRVULOS</v>
      </c>
    </row>
    <row r="565" spans="1:14" x14ac:dyDescent="0.25">
      <c r="A565">
        <v>36021</v>
      </c>
      <c r="B565" t="s">
        <v>75</v>
      </c>
      <c r="C565" t="s">
        <v>235</v>
      </c>
      <c r="D565">
        <v>20</v>
      </c>
      <c r="E565">
        <v>40</v>
      </c>
      <c r="F565">
        <v>10</v>
      </c>
      <c r="G565">
        <v>20</v>
      </c>
      <c r="H565" t="s">
        <v>58</v>
      </c>
      <c r="J565">
        <v>10</v>
      </c>
      <c r="K565" t="s">
        <v>58</v>
      </c>
      <c r="L565" t="s">
        <v>58</v>
      </c>
      <c r="M565" t="s">
        <v>374</v>
      </c>
      <c r="N565" t="str">
        <f>_xlfn.CONCAT(Ponderaciones[[#This Row],[Universidad]],Ponderaciones[[#This Row],[Carrera]])</f>
        <v>UNIVERSIDAD CATÓLICA DE LA SANTÍSIMA CONCEPCIÓNENFERMERÍA</v>
      </c>
    </row>
    <row r="566" spans="1:14" x14ac:dyDescent="0.25">
      <c r="A566">
        <v>36029</v>
      </c>
      <c r="B566" t="s">
        <v>129</v>
      </c>
      <c r="C566" t="s">
        <v>235</v>
      </c>
      <c r="D566">
        <v>10</v>
      </c>
      <c r="E566">
        <v>40</v>
      </c>
      <c r="F566">
        <v>10</v>
      </c>
      <c r="G566">
        <v>25</v>
      </c>
      <c r="H566">
        <v>10</v>
      </c>
      <c r="I566" t="s">
        <v>47</v>
      </c>
      <c r="J566">
        <v>10</v>
      </c>
      <c r="K566">
        <v>5</v>
      </c>
      <c r="L566" t="s">
        <v>58</v>
      </c>
      <c r="M566" t="s">
        <v>374</v>
      </c>
      <c r="N566" t="str">
        <f>_xlfn.CONCAT(Ponderaciones[[#This Row],[Universidad]],Ponderaciones[[#This Row],[Carrera]])</f>
        <v>UNIVERSIDAD CATÓLICA DE LA SANTÍSIMA CONCEPCIÓNINGENIERÍA CIVIL</v>
      </c>
    </row>
    <row r="567" spans="1:14" x14ac:dyDescent="0.25">
      <c r="A567">
        <v>36067</v>
      </c>
      <c r="B567" t="s">
        <v>132</v>
      </c>
      <c r="C567" t="s">
        <v>235</v>
      </c>
      <c r="D567">
        <v>10</v>
      </c>
      <c r="E567">
        <v>40</v>
      </c>
      <c r="F567">
        <v>10</v>
      </c>
      <c r="G567">
        <v>25</v>
      </c>
      <c r="H567">
        <v>10</v>
      </c>
      <c r="I567" t="s">
        <v>47</v>
      </c>
      <c r="J567">
        <v>10</v>
      </c>
      <c r="K567">
        <v>5</v>
      </c>
      <c r="L567" t="s">
        <v>58</v>
      </c>
      <c r="M567" t="s">
        <v>374</v>
      </c>
      <c r="N567" t="str">
        <f>_xlfn.CONCAT(Ponderaciones[[#This Row],[Universidad]],Ponderaciones[[#This Row],[Carrera]])</f>
        <v>UNIVERSIDAD CATÓLICA DE LA SANTÍSIMA CONCEPCIÓNINGENIERÍA CIVIL ELÉCTRICA</v>
      </c>
    </row>
    <row r="568" spans="1:14" x14ac:dyDescent="0.25">
      <c r="A568">
        <v>36063</v>
      </c>
      <c r="B568" t="s">
        <v>378</v>
      </c>
      <c r="C568" t="s">
        <v>235</v>
      </c>
      <c r="D568">
        <v>10</v>
      </c>
      <c r="E568">
        <v>40</v>
      </c>
      <c r="F568">
        <v>10</v>
      </c>
      <c r="G568">
        <v>25</v>
      </c>
      <c r="H568">
        <v>10</v>
      </c>
      <c r="I568" t="s">
        <v>47</v>
      </c>
      <c r="J568">
        <v>10</v>
      </c>
      <c r="K568">
        <v>5</v>
      </c>
      <c r="L568" t="s">
        <v>58</v>
      </c>
      <c r="M568" t="s">
        <v>374</v>
      </c>
      <c r="N568" t="str">
        <f>_xlfn.CONCAT(Ponderaciones[[#This Row],[Universidad]],Ponderaciones[[#This Row],[Carrera]])</f>
        <v>UNIVERSIDAD CATÓLICA DE LA SANTÍSIMA CONCEPCIÓNINGENIERÍA CIVIL GEOLÓGICA</v>
      </c>
    </row>
    <row r="569" spans="1:14" x14ac:dyDescent="0.25">
      <c r="A569">
        <v>36030</v>
      </c>
      <c r="B569" t="s">
        <v>201</v>
      </c>
      <c r="C569" t="s">
        <v>235</v>
      </c>
      <c r="D569">
        <v>10</v>
      </c>
      <c r="E569">
        <v>40</v>
      </c>
      <c r="F569">
        <v>10</v>
      </c>
      <c r="G569">
        <v>25</v>
      </c>
      <c r="H569">
        <v>10</v>
      </c>
      <c r="I569" t="s">
        <v>47</v>
      </c>
      <c r="J569">
        <v>10</v>
      </c>
      <c r="K569">
        <v>5</v>
      </c>
      <c r="L569" t="s">
        <v>58</v>
      </c>
      <c r="M569" t="s">
        <v>374</v>
      </c>
      <c r="N569" t="str">
        <f>_xlfn.CONCAT(Ponderaciones[[#This Row],[Universidad]],Ponderaciones[[#This Row],[Carrera]])</f>
        <v>UNIVERSIDAD CATÓLICA DE LA SANTÍSIMA CONCEPCIÓNINGENIERÍA CIVIL INDUSTRIAL</v>
      </c>
    </row>
    <row r="570" spans="1:14" x14ac:dyDescent="0.25">
      <c r="A570">
        <v>36031</v>
      </c>
      <c r="B570" t="s">
        <v>139</v>
      </c>
      <c r="C570" t="s">
        <v>235</v>
      </c>
      <c r="D570">
        <v>10</v>
      </c>
      <c r="E570">
        <v>40</v>
      </c>
      <c r="F570">
        <v>10</v>
      </c>
      <c r="G570">
        <v>25</v>
      </c>
      <c r="H570">
        <v>10</v>
      </c>
      <c r="I570" t="s">
        <v>47</v>
      </c>
      <c r="J570">
        <v>10</v>
      </c>
      <c r="K570">
        <v>5</v>
      </c>
      <c r="L570" t="s">
        <v>58</v>
      </c>
      <c r="M570" t="s">
        <v>374</v>
      </c>
      <c r="N570" t="str">
        <f>_xlfn.CONCAT(Ponderaciones[[#This Row],[Universidad]],Ponderaciones[[#This Row],[Carrera]])</f>
        <v>UNIVERSIDAD CATÓLICA DE LA SANTÍSIMA CONCEPCIÓNINGENIERÍA CIVIL INFORMÁTICA</v>
      </c>
    </row>
    <row r="571" spans="1:14" x14ac:dyDescent="0.25">
      <c r="A571">
        <v>36012</v>
      </c>
      <c r="B571" t="s">
        <v>251</v>
      </c>
      <c r="C571" t="s">
        <v>235</v>
      </c>
      <c r="D571">
        <v>20</v>
      </c>
      <c r="E571">
        <v>40</v>
      </c>
      <c r="F571">
        <v>10</v>
      </c>
      <c r="G571">
        <v>20</v>
      </c>
      <c r="H571">
        <v>10</v>
      </c>
      <c r="I571" t="s">
        <v>47</v>
      </c>
      <c r="J571">
        <v>10</v>
      </c>
      <c r="K571" t="s">
        <v>58</v>
      </c>
      <c r="L571" t="s">
        <v>58</v>
      </c>
      <c r="M571" t="s">
        <v>374</v>
      </c>
      <c r="N571" t="str">
        <f>_xlfn.CONCAT(Ponderaciones[[#This Row],[Universidad]],Ponderaciones[[#This Row],[Carrera]])</f>
        <v xml:space="preserve">UNIVERSIDAD CATÓLICA DE LA SANTÍSIMA CONCEPCIÓNINGENIERÍA COMERCIAL </v>
      </c>
    </row>
    <row r="572" spans="1:14" x14ac:dyDescent="0.25">
      <c r="A572">
        <v>36079</v>
      </c>
      <c r="B572" t="s">
        <v>280</v>
      </c>
      <c r="C572" t="s">
        <v>235</v>
      </c>
      <c r="D572">
        <v>20</v>
      </c>
      <c r="E572">
        <v>40</v>
      </c>
      <c r="F572">
        <v>10</v>
      </c>
      <c r="G572">
        <v>20</v>
      </c>
      <c r="H572">
        <v>10</v>
      </c>
      <c r="I572" t="s">
        <v>47</v>
      </c>
      <c r="J572">
        <v>10</v>
      </c>
      <c r="K572" t="s">
        <v>58</v>
      </c>
      <c r="L572" t="s">
        <v>58</v>
      </c>
      <c r="M572" t="s">
        <v>374</v>
      </c>
      <c r="N572" t="str">
        <f>_xlfn.CONCAT(Ponderaciones[[#This Row],[Universidad]],Ponderaciones[[#This Row],[Carrera]])</f>
        <v>UNIVERSIDAD CATÓLICA DE LA SANTÍSIMA CONCEPCIÓNINGENIERÍA EN INFORMACIÓN Y CONTROL DE GESTIÓN</v>
      </c>
    </row>
    <row r="573" spans="1:14" x14ac:dyDescent="0.25">
      <c r="A573">
        <v>36064</v>
      </c>
      <c r="B573" t="s">
        <v>352</v>
      </c>
      <c r="C573" t="s">
        <v>235</v>
      </c>
      <c r="D573">
        <v>20</v>
      </c>
      <c r="E573">
        <v>30</v>
      </c>
      <c r="F573">
        <v>15</v>
      </c>
      <c r="G573">
        <v>25</v>
      </c>
      <c r="H573" t="s">
        <v>58</v>
      </c>
      <c r="J573">
        <v>10</v>
      </c>
      <c r="K573" t="s">
        <v>58</v>
      </c>
      <c r="L573" t="s">
        <v>58</v>
      </c>
      <c r="M573" t="s">
        <v>374</v>
      </c>
      <c r="N573" t="str">
        <f>_xlfn.CONCAT(Ponderaciones[[#This Row],[Universidad]],Ponderaciones[[#This Row],[Carrera]])</f>
        <v xml:space="preserve">UNIVERSIDAD CATÓLICA DE LA SANTÍSIMA CONCEPCIÓNKINESIOLOGÍA </v>
      </c>
    </row>
    <row r="574" spans="1:14" x14ac:dyDescent="0.25">
      <c r="A574">
        <v>36054</v>
      </c>
      <c r="B574" t="s">
        <v>379</v>
      </c>
      <c r="C574" t="s">
        <v>235</v>
      </c>
      <c r="D574">
        <v>20</v>
      </c>
      <c r="E574">
        <v>40</v>
      </c>
      <c r="F574">
        <v>20</v>
      </c>
      <c r="G574">
        <v>10</v>
      </c>
      <c r="H574">
        <v>10</v>
      </c>
      <c r="I574" t="s">
        <v>47</v>
      </c>
      <c r="J574">
        <v>10</v>
      </c>
      <c r="K574" t="s">
        <v>58</v>
      </c>
      <c r="L574" t="s">
        <v>58</v>
      </c>
      <c r="M574" t="s">
        <v>374</v>
      </c>
      <c r="N574" t="str">
        <f>_xlfn.CONCAT(Ponderaciones[[#This Row],[Universidad]],Ponderaciones[[#This Row],[Carrera]])</f>
        <v>UNIVERSIDAD CATÓLICA DE LA SANTÍSIMA CONCEPCIÓNLICENCIATURA EN CIENCIAS RELIGIOSAS Y ESTUDIOS TEOLÓGICOS</v>
      </c>
    </row>
    <row r="575" spans="1:14" x14ac:dyDescent="0.25">
      <c r="A575">
        <v>36055</v>
      </c>
      <c r="B575" t="s">
        <v>220</v>
      </c>
      <c r="C575" t="s">
        <v>235</v>
      </c>
      <c r="D575">
        <v>20</v>
      </c>
      <c r="E575">
        <v>40</v>
      </c>
      <c r="F575">
        <v>20</v>
      </c>
      <c r="G575">
        <v>10</v>
      </c>
      <c r="H575">
        <v>10</v>
      </c>
      <c r="I575" t="s">
        <v>47</v>
      </c>
      <c r="J575">
        <v>10</v>
      </c>
      <c r="K575" t="s">
        <v>58</v>
      </c>
      <c r="L575" t="s">
        <v>58</v>
      </c>
      <c r="M575" t="s">
        <v>374</v>
      </c>
      <c r="N575" t="str">
        <f>_xlfn.CONCAT(Ponderaciones[[#This Row],[Universidad]],Ponderaciones[[#This Row],[Carrera]])</f>
        <v>UNIVERSIDAD CATÓLICA DE LA SANTÍSIMA CONCEPCIÓNLICENCIATURA EN FILOSOFÍA</v>
      </c>
    </row>
    <row r="576" spans="1:14" x14ac:dyDescent="0.25">
      <c r="A576">
        <v>36061</v>
      </c>
      <c r="B576" t="s">
        <v>221</v>
      </c>
      <c r="C576" t="s">
        <v>235</v>
      </c>
      <c r="D576">
        <v>20</v>
      </c>
      <c r="E576">
        <v>40</v>
      </c>
      <c r="F576">
        <v>15</v>
      </c>
      <c r="G576">
        <v>10</v>
      </c>
      <c r="H576">
        <v>15</v>
      </c>
      <c r="I576" t="s">
        <v>47</v>
      </c>
      <c r="J576">
        <v>15</v>
      </c>
      <c r="K576" t="s">
        <v>58</v>
      </c>
      <c r="L576" t="s">
        <v>58</v>
      </c>
      <c r="M576" t="s">
        <v>374</v>
      </c>
      <c r="N576" t="str">
        <f>_xlfn.CONCAT(Ponderaciones[[#This Row],[Universidad]],Ponderaciones[[#This Row],[Carrera]])</f>
        <v>UNIVERSIDAD CATÓLICA DE LA SANTÍSIMA CONCEPCIÓNLICENCIATURA EN HISTORIA</v>
      </c>
    </row>
    <row r="577" spans="1:14" x14ac:dyDescent="0.25">
      <c r="A577">
        <v>36020</v>
      </c>
      <c r="B577" t="s">
        <v>93</v>
      </c>
      <c r="C577" t="s">
        <v>235</v>
      </c>
      <c r="D577">
        <v>10</v>
      </c>
      <c r="E577">
        <v>25</v>
      </c>
      <c r="F577">
        <v>15</v>
      </c>
      <c r="G577">
        <v>25</v>
      </c>
      <c r="H577" t="s">
        <v>58</v>
      </c>
      <c r="J577">
        <v>25</v>
      </c>
      <c r="K577" t="s">
        <v>58</v>
      </c>
      <c r="L577" t="s">
        <v>58</v>
      </c>
      <c r="M577" t="s">
        <v>374</v>
      </c>
      <c r="N577" t="str">
        <f>_xlfn.CONCAT(Ponderaciones[[#This Row],[Universidad]],Ponderaciones[[#This Row],[Carrera]])</f>
        <v>UNIVERSIDAD CATÓLICA DE LA SANTÍSIMA CONCEPCIÓNMEDICINA</v>
      </c>
    </row>
    <row r="578" spans="1:14" x14ac:dyDescent="0.25">
      <c r="A578">
        <v>36051</v>
      </c>
      <c r="B578" t="s">
        <v>95</v>
      </c>
      <c r="C578" t="s">
        <v>235</v>
      </c>
      <c r="D578">
        <v>15</v>
      </c>
      <c r="E578">
        <v>35</v>
      </c>
      <c r="F578">
        <v>15</v>
      </c>
      <c r="G578">
        <v>25</v>
      </c>
      <c r="H578" t="s">
        <v>58</v>
      </c>
      <c r="J578">
        <v>10</v>
      </c>
      <c r="K578" t="s">
        <v>58</v>
      </c>
      <c r="L578" t="s">
        <v>58</v>
      </c>
      <c r="M578" t="s">
        <v>374</v>
      </c>
      <c r="N578" t="str">
        <f>_xlfn.CONCAT(Ponderaciones[[#This Row],[Universidad]],Ponderaciones[[#This Row],[Carrera]])</f>
        <v>UNIVERSIDAD CATÓLICA DE LA SANTÍSIMA CONCEPCIÓNNUTRICIÓN Y DIETÉTICA</v>
      </c>
    </row>
    <row r="579" spans="1:14" x14ac:dyDescent="0.25">
      <c r="A579">
        <v>36082</v>
      </c>
      <c r="B579" t="s">
        <v>281</v>
      </c>
      <c r="C579" t="s">
        <v>235</v>
      </c>
      <c r="D579">
        <v>15</v>
      </c>
      <c r="E579">
        <v>30</v>
      </c>
      <c r="F579">
        <v>20</v>
      </c>
      <c r="G579">
        <v>25</v>
      </c>
      <c r="H579" t="s">
        <v>58</v>
      </c>
      <c r="J579">
        <v>10</v>
      </c>
      <c r="K579" t="s">
        <v>58</v>
      </c>
      <c r="L579" t="s">
        <v>58</v>
      </c>
      <c r="M579" t="s">
        <v>374</v>
      </c>
      <c r="N579" t="str">
        <f>_xlfn.CONCAT(Ponderaciones[[#This Row],[Universidad]],Ponderaciones[[#This Row],[Carrera]])</f>
        <v xml:space="preserve">UNIVERSIDAD CATÓLICA DE LA SANTÍSIMA CONCEPCIÓNODONTOLOGÍA </v>
      </c>
    </row>
    <row r="580" spans="1:14" x14ac:dyDescent="0.25">
      <c r="A580">
        <v>36010</v>
      </c>
      <c r="B580" t="s">
        <v>226</v>
      </c>
      <c r="C580" t="s">
        <v>235</v>
      </c>
      <c r="D580">
        <v>20</v>
      </c>
      <c r="E580">
        <v>40</v>
      </c>
      <c r="F580">
        <v>15</v>
      </c>
      <c r="G580">
        <v>15</v>
      </c>
      <c r="H580">
        <v>10</v>
      </c>
      <c r="I580" t="s">
        <v>47</v>
      </c>
      <c r="J580">
        <v>10</v>
      </c>
      <c r="K580" t="s">
        <v>58</v>
      </c>
      <c r="L580" t="s">
        <v>126</v>
      </c>
      <c r="M580" t="s">
        <v>374</v>
      </c>
      <c r="N580" t="str">
        <f>_xlfn.CONCAT(Ponderaciones[[#This Row],[Universidad]],Ponderaciones[[#This Row],[Carrera]])</f>
        <v xml:space="preserve">UNIVERSIDAD CATÓLICA DE LA SANTÍSIMA CONCEPCIÓNPEDAGOGÍA EN EDUCACIÓN BÁSICA </v>
      </c>
    </row>
    <row r="581" spans="1:14" x14ac:dyDescent="0.25">
      <c r="A581">
        <v>36056</v>
      </c>
      <c r="B581" t="s">
        <v>380</v>
      </c>
      <c r="C581" t="s">
        <v>235</v>
      </c>
      <c r="D581">
        <v>20</v>
      </c>
      <c r="E581">
        <v>40</v>
      </c>
      <c r="F581">
        <v>15</v>
      </c>
      <c r="G581">
        <v>15</v>
      </c>
      <c r="H581">
        <v>10</v>
      </c>
      <c r="I581" t="s">
        <v>47</v>
      </c>
      <c r="J581">
        <v>10</v>
      </c>
      <c r="K581" t="s">
        <v>58</v>
      </c>
      <c r="L581" t="s">
        <v>126</v>
      </c>
      <c r="M581" t="s">
        <v>374</v>
      </c>
      <c r="N581" t="str">
        <f>_xlfn.CONCAT(Ponderaciones[[#This Row],[Universidad]],Ponderaciones[[#This Row],[Carrera]])</f>
        <v>UNIVERSIDAD CATÓLICA DE LA SANTÍSIMA CONCEPCIÓNPEDAGOGÍA EN EDUCACIÓN DIFERENCIAL</v>
      </c>
    </row>
    <row r="582" spans="1:14" x14ac:dyDescent="0.25">
      <c r="A582">
        <v>36066</v>
      </c>
      <c r="B582" t="s">
        <v>210</v>
      </c>
      <c r="C582" t="s">
        <v>235</v>
      </c>
      <c r="D582">
        <v>20</v>
      </c>
      <c r="E582">
        <v>40</v>
      </c>
      <c r="F582">
        <v>20</v>
      </c>
      <c r="G582">
        <v>10</v>
      </c>
      <c r="H582">
        <v>10</v>
      </c>
      <c r="I582" t="s">
        <v>47</v>
      </c>
      <c r="J582">
        <v>10</v>
      </c>
      <c r="K582" t="s">
        <v>58</v>
      </c>
      <c r="L582" t="s">
        <v>126</v>
      </c>
      <c r="M582" t="s">
        <v>374</v>
      </c>
      <c r="N582" t="str">
        <f>_xlfn.CONCAT(Ponderaciones[[#This Row],[Universidad]],Ponderaciones[[#This Row],[Carrera]])</f>
        <v xml:space="preserve">UNIVERSIDAD CATÓLICA DE LA SANTÍSIMA CONCEPCIÓNPEDAGOGÍA EN EDUCACIÓN FÍSICA </v>
      </c>
    </row>
    <row r="583" spans="1:14" x14ac:dyDescent="0.25">
      <c r="A583">
        <v>36057</v>
      </c>
      <c r="B583" t="s">
        <v>381</v>
      </c>
      <c r="C583" t="s">
        <v>235</v>
      </c>
      <c r="D583">
        <v>20</v>
      </c>
      <c r="E583">
        <v>40</v>
      </c>
      <c r="F583">
        <v>20</v>
      </c>
      <c r="G583">
        <v>10</v>
      </c>
      <c r="H583">
        <v>10</v>
      </c>
      <c r="I583" t="s">
        <v>47</v>
      </c>
      <c r="J583">
        <v>10</v>
      </c>
      <c r="K583" t="s">
        <v>58</v>
      </c>
      <c r="L583" t="s">
        <v>126</v>
      </c>
      <c r="M583" t="s">
        <v>374</v>
      </c>
      <c r="N583" t="str">
        <f>_xlfn.CONCAT(Ponderaciones[[#This Row],[Universidad]],Ponderaciones[[#This Row],[Carrera]])</f>
        <v>UNIVERSIDAD CATÓLICA DE LA SANTÍSIMA CONCEPCIÓNPEDAGOGÍA EN EDUCACIÓN MEDIA EN BIOLOGÍA Y CIENCIAS NATURALES</v>
      </c>
    </row>
    <row r="584" spans="1:14" x14ac:dyDescent="0.25">
      <c r="A584">
        <v>36052</v>
      </c>
      <c r="B584" t="s">
        <v>382</v>
      </c>
      <c r="C584" t="s">
        <v>235</v>
      </c>
      <c r="D584">
        <v>20</v>
      </c>
      <c r="E584">
        <v>40</v>
      </c>
      <c r="F584">
        <v>20</v>
      </c>
      <c r="G584">
        <v>10</v>
      </c>
      <c r="H584">
        <v>10</v>
      </c>
      <c r="I584" t="s">
        <v>47</v>
      </c>
      <c r="J584">
        <v>10</v>
      </c>
      <c r="K584" t="s">
        <v>58</v>
      </c>
      <c r="L584" t="s">
        <v>126</v>
      </c>
      <c r="M584" t="s">
        <v>374</v>
      </c>
      <c r="N584" t="str">
        <f>_xlfn.CONCAT(Ponderaciones[[#This Row],[Universidad]],Ponderaciones[[#This Row],[Carrera]])</f>
        <v>UNIVERSIDAD CATÓLICA DE LA SANTÍSIMA CONCEPCIÓNPEDAGOGÍA EN EDUCACIÓN MEDIA EN INGLÉS</v>
      </c>
    </row>
    <row r="585" spans="1:14" x14ac:dyDescent="0.25">
      <c r="A585">
        <v>36053</v>
      </c>
      <c r="B585" t="s">
        <v>383</v>
      </c>
      <c r="C585" t="s">
        <v>235</v>
      </c>
      <c r="D585">
        <v>20</v>
      </c>
      <c r="E585">
        <v>40</v>
      </c>
      <c r="F585">
        <v>20</v>
      </c>
      <c r="G585">
        <v>10</v>
      </c>
      <c r="H585">
        <v>10</v>
      </c>
      <c r="I585" t="s">
        <v>47</v>
      </c>
      <c r="J585">
        <v>10</v>
      </c>
      <c r="K585" t="s">
        <v>58</v>
      </c>
      <c r="L585" t="s">
        <v>126</v>
      </c>
      <c r="M585" t="s">
        <v>374</v>
      </c>
      <c r="N585" t="str">
        <f>_xlfn.CONCAT(Ponderaciones[[#This Row],[Universidad]],Ponderaciones[[#This Row],[Carrera]])</f>
        <v>UNIVERSIDAD CATÓLICA DE LA SANTÍSIMA CONCEPCIÓNPEDAGOGÍA EN EDUCACIÓN MEDIA EN LENGUAJE Y COMUNICACIÓN</v>
      </c>
    </row>
    <row r="586" spans="1:14" x14ac:dyDescent="0.25">
      <c r="A586">
        <v>36065</v>
      </c>
      <c r="B586" t="s">
        <v>103</v>
      </c>
      <c r="C586" t="s">
        <v>235</v>
      </c>
      <c r="D586">
        <v>20</v>
      </c>
      <c r="E586">
        <v>40</v>
      </c>
      <c r="F586">
        <v>10</v>
      </c>
      <c r="G586">
        <v>15</v>
      </c>
      <c r="H586">
        <v>10</v>
      </c>
      <c r="I586" t="s">
        <v>47</v>
      </c>
      <c r="J586">
        <v>10</v>
      </c>
      <c r="K586">
        <v>5</v>
      </c>
      <c r="L586" t="s">
        <v>126</v>
      </c>
      <c r="M586" t="s">
        <v>374</v>
      </c>
      <c r="N586" t="str">
        <f>_xlfn.CONCAT(Ponderaciones[[#This Row],[Universidad]],Ponderaciones[[#This Row],[Carrera]])</f>
        <v>UNIVERSIDAD CATÓLICA DE LA SANTÍSIMA CONCEPCIÓNPEDAGOGÍA EN EDUCACIÓN MEDIA EN MATEMÁTICA</v>
      </c>
    </row>
    <row r="587" spans="1:14" x14ac:dyDescent="0.25">
      <c r="A587">
        <v>36011</v>
      </c>
      <c r="B587" t="s">
        <v>172</v>
      </c>
      <c r="C587" t="s">
        <v>235</v>
      </c>
      <c r="D587">
        <v>20</v>
      </c>
      <c r="E587">
        <v>40</v>
      </c>
      <c r="F587">
        <v>20</v>
      </c>
      <c r="G587">
        <v>10</v>
      </c>
      <c r="H587">
        <v>10</v>
      </c>
      <c r="I587" t="s">
        <v>47</v>
      </c>
      <c r="J587">
        <v>10</v>
      </c>
      <c r="K587" t="s">
        <v>58</v>
      </c>
      <c r="L587" t="s">
        <v>58</v>
      </c>
      <c r="M587" t="s">
        <v>374</v>
      </c>
      <c r="N587" t="str">
        <f>_xlfn.CONCAT(Ponderaciones[[#This Row],[Universidad]],Ponderaciones[[#This Row],[Carrera]])</f>
        <v>UNIVERSIDAD CATÓLICA DE LA SANTÍSIMA CONCEPCIÓNPERIODISMO</v>
      </c>
    </row>
    <row r="588" spans="1:14" x14ac:dyDescent="0.25">
      <c r="A588">
        <v>36080</v>
      </c>
      <c r="B588" t="s">
        <v>108</v>
      </c>
      <c r="C588" t="s">
        <v>235</v>
      </c>
      <c r="D588">
        <v>20</v>
      </c>
      <c r="E588">
        <v>35</v>
      </c>
      <c r="F588">
        <v>25</v>
      </c>
      <c r="G588">
        <v>10</v>
      </c>
      <c r="H588">
        <v>10</v>
      </c>
      <c r="I588" t="s">
        <v>47</v>
      </c>
      <c r="J588">
        <v>10</v>
      </c>
      <c r="K588" t="s">
        <v>58</v>
      </c>
      <c r="L588" t="s">
        <v>58</v>
      </c>
      <c r="M588" t="s">
        <v>374</v>
      </c>
      <c r="N588" t="str">
        <f>_xlfn.CONCAT(Ponderaciones[[#This Row],[Universidad]],Ponderaciones[[#This Row],[Carrera]])</f>
        <v>UNIVERSIDAD CATÓLICA DE LA SANTÍSIMA CONCEPCIÓNPSICOLOGÍA</v>
      </c>
    </row>
    <row r="589" spans="1:14" x14ac:dyDescent="0.25">
      <c r="A589">
        <v>36058</v>
      </c>
      <c r="B589" t="s">
        <v>384</v>
      </c>
      <c r="C589" t="s">
        <v>235</v>
      </c>
      <c r="D589">
        <v>10</v>
      </c>
      <c r="E589">
        <v>40</v>
      </c>
      <c r="F589">
        <v>10</v>
      </c>
      <c r="G589">
        <v>25</v>
      </c>
      <c r="H589">
        <v>15</v>
      </c>
      <c r="I589" t="s">
        <v>47</v>
      </c>
      <c r="J589">
        <v>15</v>
      </c>
      <c r="K589" t="s">
        <v>58</v>
      </c>
      <c r="L589" t="s">
        <v>58</v>
      </c>
      <c r="M589" t="s">
        <v>374</v>
      </c>
      <c r="N589" t="str">
        <f>_xlfn.CONCAT(Ponderaciones[[#This Row],[Universidad]],Ponderaciones[[#This Row],[Carrera]])</f>
        <v>UNIVERSIDAD CATÓLICA DE LA SANTÍSIMA CONCEPCIÓNQUÍMICA AMBIENTAL</v>
      </c>
    </row>
    <row r="590" spans="1:14" x14ac:dyDescent="0.25">
      <c r="A590">
        <v>36083</v>
      </c>
      <c r="B590" t="s">
        <v>110</v>
      </c>
      <c r="C590" t="s">
        <v>235</v>
      </c>
      <c r="D590">
        <v>10</v>
      </c>
      <c r="E590">
        <v>30</v>
      </c>
      <c r="F590">
        <v>10</v>
      </c>
      <c r="G590">
        <v>30</v>
      </c>
      <c r="H590" t="s">
        <v>58</v>
      </c>
      <c r="I590" t="s">
        <v>47</v>
      </c>
      <c r="J590">
        <v>20</v>
      </c>
      <c r="K590" t="s">
        <v>58</v>
      </c>
      <c r="L590" t="s">
        <v>58</v>
      </c>
      <c r="M590" t="s">
        <v>374</v>
      </c>
      <c r="N590" t="str">
        <f>_xlfn.CONCAT(Ponderaciones[[#This Row],[Universidad]],Ponderaciones[[#This Row],[Carrera]])</f>
        <v>UNIVERSIDAD CATÓLICA DE LA SANTÍSIMA CONCEPCIÓNQUÍMICA Y FARMACIA</v>
      </c>
    </row>
    <row r="591" spans="1:14" x14ac:dyDescent="0.25">
      <c r="A591">
        <v>36078</v>
      </c>
      <c r="B591" t="s">
        <v>191</v>
      </c>
      <c r="C591" t="s">
        <v>235</v>
      </c>
      <c r="D591">
        <v>15</v>
      </c>
      <c r="E591">
        <v>40</v>
      </c>
      <c r="F591">
        <v>10</v>
      </c>
      <c r="G591">
        <v>20</v>
      </c>
      <c r="H591" t="s">
        <v>58</v>
      </c>
      <c r="I591" t="s">
        <v>47</v>
      </c>
      <c r="J591">
        <v>15</v>
      </c>
      <c r="K591" t="s">
        <v>58</v>
      </c>
      <c r="L591" t="s">
        <v>58</v>
      </c>
      <c r="M591" t="s">
        <v>374</v>
      </c>
      <c r="N591" t="str">
        <f>_xlfn.CONCAT(Ponderaciones[[#This Row],[Universidad]],Ponderaciones[[#This Row],[Carrera]])</f>
        <v>UNIVERSIDAD CATÓLICA DE LA SANTÍSIMA CONCEPCIÓNTECNOLOGÍA MÉDICA</v>
      </c>
    </row>
    <row r="592" spans="1:14" x14ac:dyDescent="0.25">
      <c r="A592">
        <v>36050</v>
      </c>
      <c r="B592" t="s">
        <v>114</v>
      </c>
      <c r="C592" t="s">
        <v>235</v>
      </c>
      <c r="D592">
        <v>20</v>
      </c>
      <c r="E592">
        <v>40</v>
      </c>
      <c r="F592">
        <v>15</v>
      </c>
      <c r="G592">
        <v>15</v>
      </c>
      <c r="H592">
        <v>10</v>
      </c>
      <c r="I592" t="s">
        <v>47</v>
      </c>
      <c r="J592">
        <v>10</v>
      </c>
      <c r="K592" t="s">
        <v>58</v>
      </c>
      <c r="L592" t="s">
        <v>58</v>
      </c>
      <c r="M592" t="s">
        <v>374</v>
      </c>
      <c r="N592" t="str">
        <f>_xlfn.CONCAT(Ponderaciones[[#This Row],[Universidad]],Ponderaciones[[#This Row],[Carrera]])</f>
        <v>UNIVERSIDAD CATÓLICA DE LA SANTÍSIMA CONCEPCIÓNTRABAJO SOCIAL</v>
      </c>
    </row>
    <row r="593" spans="1:14" x14ac:dyDescent="0.25">
      <c r="A593">
        <v>37062</v>
      </c>
      <c r="B593" t="s">
        <v>59</v>
      </c>
      <c r="C593" t="s">
        <v>348</v>
      </c>
      <c r="D593">
        <v>10</v>
      </c>
      <c r="E593">
        <v>50</v>
      </c>
      <c r="F593">
        <v>15</v>
      </c>
      <c r="G593">
        <v>15</v>
      </c>
      <c r="H593">
        <v>10</v>
      </c>
      <c r="I593" t="s">
        <v>47</v>
      </c>
      <c r="J593">
        <v>10</v>
      </c>
      <c r="K593" t="s">
        <v>58</v>
      </c>
      <c r="L593" t="s">
        <v>58</v>
      </c>
      <c r="M593" t="s">
        <v>12</v>
      </c>
      <c r="N593" t="str">
        <f>_xlfn.CONCAT(Ponderaciones[[#This Row],[Universidad]],Ponderaciones[[#This Row],[Carrera]])</f>
        <v>UNIVERSIDAD CATÓLICA DE TEMUCOADMINISTRACIÓN PÚBLICA</v>
      </c>
    </row>
    <row r="594" spans="1:14" x14ac:dyDescent="0.25">
      <c r="A594">
        <v>37014</v>
      </c>
      <c r="B594" t="s">
        <v>116</v>
      </c>
      <c r="C594" t="s">
        <v>348</v>
      </c>
      <c r="D594">
        <v>10</v>
      </c>
      <c r="E594">
        <v>50</v>
      </c>
      <c r="F594">
        <v>10</v>
      </c>
      <c r="G594">
        <v>15</v>
      </c>
      <c r="H594">
        <v>15</v>
      </c>
      <c r="I594" t="s">
        <v>47</v>
      </c>
      <c r="J594">
        <v>15</v>
      </c>
      <c r="K594" t="s">
        <v>58</v>
      </c>
      <c r="L594" t="s">
        <v>58</v>
      </c>
      <c r="M594" t="s">
        <v>12</v>
      </c>
      <c r="N594" t="str">
        <f>_xlfn.CONCAT(Ponderaciones[[#This Row],[Universidad]],Ponderaciones[[#This Row],[Carrera]])</f>
        <v>UNIVERSIDAD CATÓLICA DE TEMUCOAGRONOMÍA</v>
      </c>
    </row>
    <row r="595" spans="1:14" x14ac:dyDescent="0.25">
      <c r="A595">
        <v>37001</v>
      </c>
      <c r="B595" t="s">
        <v>177</v>
      </c>
      <c r="C595" t="s">
        <v>348</v>
      </c>
      <c r="D595">
        <v>10</v>
      </c>
      <c r="E595">
        <v>50</v>
      </c>
      <c r="F595">
        <v>10</v>
      </c>
      <c r="G595">
        <v>10</v>
      </c>
      <c r="H595">
        <v>20</v>
      </c>
      <c r="I595" t="s">
        <v>47</v>
      </c>
      <c r="J595">
        <v>20</v>
      </c>
      <c r="K595" t="s">
        <v>58</v>
      </c>
      <c r="L595" t="s">
        <v>58</v>
      </c>
      <c r="M595" t="s">
        <v>12</v>
      </c>
      <c r="N595" t="str">
        <f>_xlfn.CONCAT(Ponderaciones[[#This Row],[Universidad]],Ponderaciones[[#This Row],[Carrera]])</f>
        <v>UNIVERSIDAD CATÓLICA DE TEMUCOANTROPOLOGÍA</v>
      </c>
    </row>
    <row r="596" spans="1:14" x14ac:dyDescent="0.25">
      <c r="A596">
        <v>37091</v>
      </c>
      <c r="B596" t="s">
        <v>214</v>
      </c>
      <c r="C596" t="s">
        <v>348</v>
      </c>
      <c r="D596">
        <v>10</v>
      </c>
      <c r="E596">
        <v>50</v>
      </c>
      <c r="F596">
        <v>15</v>
      </c>
      <c r="G596">
        <v>10</v>
      </c>
      <c r="H596">
        <v>15</v>
      </c>
      <c r="I596" t="s">
        <v>47</v>
      </c>
      <c r="J596">
        <v>15</v>
      </c>
      <c r="K596" t="s">
        <v>58</v>
      </c>
      <c r="L596" t="s">
        <v>58</v>
      </c>
      <c r="M596" t="s">
        <v>12</v>
      </c>
      <c r="N596" t="str">
        <f>_xlfn.CONCAT(Ponderaciones[[#This Row],[Universidad]],Ponderaciones[[#This Row],[Carrera]])</f>
        <v>UNIVERSIDAD CATÓLICA DE TEMUCOARQUEOLOGÍA</v>
      </c>
    </row>
    <row r="597" spans="1:14" x14ac:dyDescent="0.25">
      <c r="A597">
        <v>37092</v>
      </c>
      <c r="B597" t="s">
        <v>373</v>
      </c>
      <c r="C597" t="s">
        <v>348</v>
      </c>
      <c r="D597">
        <v>10</v>
      </c>
      <c r="E597">
        <v>40</v>
      </c>
      <c r="F597">
        <v>15</v>
      </c>
      <c r="G597">
        <v>25</v>
      </c>
      <c r="H597">
        <v>10</v>
      </c>
      <c r="I597" t="s">
        <v>47</v>
      </c>
      <c r="J597">
        <v>10</v>
      </c>
      <c r="K597" t="s">
        <v>58</v>
      </c>
      <c r="L597" t="s">
        <v>58</v>
      </c>
      <c r="M597" t="s">
        <v>12</v>
      </c>
      <c r="N597" t="str">
        <f>_xlfn.CONCAT(Ponderaciones[[#This Row],[Universidad]],Ponderaciones[[#This Row],[Carrera]])</f>
        <v xml:space="preserve">UNIVERSIDAD CATÓLICA DE TEMUCOARQUITECTURA </v>
      </c>
    </row>
    <row r="598" spans="1:14" x14ac:dyDescent="0.25">
      <c r="A598">
        <v>37090</v>
      </c>
      <c r="B598" t="s">
        <v>385</v>
      </c>
      <c r="C598" t="s">
        <v>348</v>
      </c>
      <c r="D598">
        <v>10</v>
      </c>
      <c r="E598">
        <v>50</v>
      </c>
      <c r="F598">
        <v>15</v>
      </c>
      <c r="G598">
        <v>15</v>
      </c>
      <c r="H598">
        <v>10</v>
      </c>
      <c r="I598" t="s">
        <v>47</v>
      </c>
      <c r="J598">
        <v>10</v>
      </c>
      <c r="K598" t="s">
        <v>58</v>
      </c>
      <c r="L598" t="s">
        <v>58</v>
      </c>
      <c r="M598" t="s">
        <v>12</v>
      </c>
      <c r="N598" t="str">
        <f>_xlfn.CONCAT(Ponderaciones[[#This Row],[Universidad]],Ponderaciones[[#This Row],[Carrera]])</f>
        <v xml:space="preserve">UNIVERSIDAD CATÓLICA DE TEMUCOBACHILLER  EN  CIENCIAS  Y  HUMANIDADES </v>
      </c>
    </row>
    <row r="599" spans="1:14" x14ac:dyDescent="0.25">
      <c r="A599">
        <v>37041</v>
      </c>
      <c r="B599" t="s">
        <v>68</v>
      </c>
      <c r="C599" t="s">
        <v>348</v>
      </c>
      <c r="D599">
        <v>10</v>
      </c>
      <c r="E599">
        <v>50</v>
      </c>
      <c r="F599">
        <v>15</v>
      </c>
      <c r="G599">
        <v>10</v>
      </c>
      <c r="H599">
        <v>15</v>
      </c>
      <c r="I599" t="s">
        <v>47</v>
      </c>
      <c r="J599">
        <v>15</v>
      </c>
      <c r="K599" t="s">
        <v>58</v>
      </c>
      <c r="L599" t="s">
        <v>58</v>
      </c>
      <c r="M599" t="s">
        <v>12</v>
      </c>
      <c r="N599" t="str">
        <f>_xlfn.CONCAT(Ponderaciones[[#This Row],[Universidad]],Ponderaciones[[#This Row],[Carrera]])</f>
        <v>UNIVERSIDAD CATÓLICA DE TEMUCOCIENCIA POLÍTICA</v>
      </c>
    </row>
    <row r="600" spans="1:14" x14ac:dyDescent="0.25">
      <c r="A600">
        <v>37055</v>
      </c>
      <c r="B600" t="s">
        <v>122</v>
      </c>
      <c r="C600" t="s">
        <v>348</v>
      </c>
      <c r="D600">
        <v>10</v>
      </c>
      <c r="E600">
        <v>50</v>
      </c>
      <c r="F600">
        <v>10</v>
      </c>
      <c r="G600">
        <v>20</v>
      </c>
      <c r="H600">
        <v>10</v>
      </c>
      <c r="I600" t="s">
        <v>47</v>
      </c>
      <c r="J600">
        <v>10</v>
      </c>
      <c r="K600" t="s">
        <v>58</v>
      </c>
      <c r="L600" t="s">
        <v>58</v>
      </c>
      <c r="M600" t="s">
        <v>12</v>
      </c>
      <c r="N600" t="str">
        <f>_xlfn.CONCAT(Ponderaciones[[#This Row],[Universidad]],Ponderaciones[[#This Row],[Carrera]])</f>
        <v>UNIVERSIDAD CATÓLICA DE TEMUCOCONTADOR AUDITOR</v>
      </c>
    </row>
    <row r="601" spans="1:14" x14ac:dyDescent="0.25">
      <c r="A601">
        <v>37040</v>
      </c>
      <c r="B601" t="s">
        <v>73</v>
      </c>
      <c r="C601" t="s">
        <v>348</v>
      </c>
      <c r="D601">
        <v>10</v>
      </c>
      <c r="E601">
        <v>40</v>
      </c>
      <c r="F601">
        <v>20</v>
      </c>
      <c r="G601">
        <v>15</v>
      </c>
      <c r="H601">
        <v>15</v>
      </c>
      <c r="J601" t="s">
        <v>58</v>
      </c>
      <c r="K601" t="s">
        <v>58</v>
      </c>
      <c r="L601" t="s">
        <v>58</v>
      </c>
      <c r="M601" t="s">
        <v>12</v>
      </c>
      <c r="N601" t="str">
        <f>_xlfn.CONCAT(Ponderaciones[[#This Row],[Universidad]],Ponderaciones[[#This Row],[Carrera]])</f>
        <v>UNIVERSIDAD CATÓLICA DE TEMUCODERECHO</v>
      </c>
    </row>
    <row r="602" spans="1:14" x14ac:dyDescent="0.25">
      <c r="A602">
        <v>37095</v>
      </c>
      <c r="B602" t="s">
        <v>74</v>
      </c>
      <c r="C602" t="s">
        <v>348</v>
      </c>
      <c r="D602">
        <v>10</v>
      </c>
      <c r="E602">
        <v>50</v>
      </c>
      <c r="F602">
        <v>15</v>
      </c>
      <c r="G602">
        <v>15</v>
      </c>
      <c r="H602">
        <v>10</v>
      </c>
      <c r="I602" t="s">
        <v>47</v>
      </c>
      <c r="J602">
        <v>10</v>
      </c>
      <c r="K602" t="s">
        <v>58</v>
      </c>
      <c r="L602" t="s">
        <v>58</v>
      </c>
      <c r="M602" t="s">
        <v>12</v>
      </c>
      <c r="N602" t="str">
        <f>_xlfn.CONCAT(Ponderaciones[[#This Row],[Universidad]],Ponderaciones[[#This Row],[Carrera]])</f>
        <v>UNIVERSIDAD CATÓLICA DE TEMUCODISEÑO</v>
      </c>
    </row>
    <row r="603" spans="1:14" x14ac:dyDescent="0.25">
      <c r="A603">
        <v>37023</v>
      </c>
      <c r="B603" t="s">
        <v>377</v>
      </c>
      <c r="C603" t="s">
        <v>348</v>
      </c>
      <c r="D603">
        <v>10</v>
      </c>
      <c r="E603">
        <v>50</v>
      </c>
      <c r="F603">
        <v>20</v>
      </c>
      <c r="G603">
        <v>10</v>
      </c>
      <c r="H603">
        <v>10</v>
      </c>
      <c r="I603" t="s">
        <v>47</v>
      </c>
      <c r="J603">
        <v>10</v>
      </c>
      <c r="K603" t="s">
        <v>58</v>
      </c>
      <c r="L603" t="s">
        <v>126</v>
      </c>
      <c r="M603" t="s">
        <v>12</v>
      </c>
      <c r="N603" t="str">
        <f>_xlfn.CONCAT(Ponderaciones[[#This Row],[Universidad]],Ponderaciones[[#This Row],[Carrera]])</f>
        <v>UNIVERSIDAD CATÓLICA DE TEMUCOEDUCACIÓN DE PÁRVULOS</v>
      </c>
    </row>
    <row r="604" spans="1:14" x14ac:dyDescent="0.25">
      <c r="A604">
        <v>37065</v>
      </c>
      <c r="B604" t="s">
        <v>79</v>
      </c>
      <c r="C604" t="s">
        <v>348</v>
      </c>
      <c r="D604">
        <v>10</v>
      </c>
      <c r="E604">
        <v>50</v>
      </c>
      <c r="F604">
        <v>20</v>
      </c>
      <c r="G604">
        <v>10</v>
      </c>
      <c r="H604" t="s">
        <v>58</v>
      </c>
      <c r="J604">
        <v>10</v>
      </c>
      <c r="K604" t="s">
        <v>58</v>
      </c>
      <c r="L604" t="s">
        <v>58</v>
      </c>
      <c r="M604" t="s">
        <v>12</v>
      </c>
      <c r="N604" t="str">
        <f>_xlfn.CONCAT(Ponderaciones[[#This Row],[Universidad]],Ponderaciones[[#This Row],[Carrera]])</f>
        <v>UNIVERSIDAD CATÓLICA DE TEMUCOFONOAUDIOLOGÍA</v>
      </c>
    </row>
    <row r="605" spans="1:14" x14ac:dyDescent="0.25">
      <c r="A605">
        <v>37069</v>
      </c>
      <c r="B605" t="s">
        <v>246</v>
      </c>
      <c r="C605" t="s">
        <v>348</v>
      </c>
      <c r="D605">
        <v>10</v>
      </c>
      <c r="E605">
        <v>50</v>
      </c>
      <c r="F605">
        <v>10</v>
      </c>
      <c r="G605">
        <v>20</v>
      </c>
      <c r="H605">
        <v>10</v>
      </c>
      <c r="I605" t="s">
        <v>47</v>
      </c>
      <c r="J605">
        <v>10</v>
      </c>
      <c r="K605" t="s">
        <v>58</v>
      </c>
      <c r="L605" t="s">
        <v>58</v>
      </c>
      <c r="M605" t="s">
        <v>12</v>
      </c>
      <c r="N605" t="str">
        <f>_xlfn.CONCAT(Ponderaciones[[#This Row],[Universidad]],Ponderaciones[[#This Row],[Carrera]])</f>
        <v>UNIVERSIDAD CATÓLICA DE TEMUCOGEOLOGÍA</v>
      </c>
    </row>
    <row r="606" spans="1:14" x14ac:dyDescent="0.25">
      <c r="A606">
        <v>37013</v>
      </c>
      <c r="B606" t="s">
        <v>274</v>
      </c>
      <c r="C606" t="s">
        <v>348</v>
      </c>
      <c r="D606">
        <v>10</v>
      </c>
      <c r="E606">
        <v>50</v>
      </c>
      <c r="F606">
        <v>10</v>
      </c>
      <c r="G606">
        <v>15</v>
      </c>
      <c r="H606">
        <v>10</v>
      </c>
      <c r="I606" t="s">
        <v>47</v>
      </c>
      <c r="J606">
        <v>10</v>
      </c>
      <c r="K606">
        <v>5</v>
      </c>
      <c r="L606" t="s">
        <v>58</v>
      </c>
      <c r="M606" t="s">
        <v>12</v>
      </c>
      <c r="N606" t="str">
        <f>_xlfn.CONCAT(Ponderaciones[[#This Row],[Universidad]],Ponderaciones[[#This Row],[Carrera]])</f>
        <v>UNIVERSIDAD CATÓLICA DE TEMUCOINGENIERÍA CIVIL AMBIENTAL</v>
      </c>
    </row>
    <row r="607" spans="1:14" x14ac:dyDescent="0.25">
      <c r="A607">
        <v>37018</v>
      </c>
      <c r="B607" t="s">
        <v>207</v>
      </c>
      <c r="C607" t="s">
        <v>348</v>
      </c>
      <c r="D607">
        <v>10</v>
      </c>
      <c r="E607">
        <v>40</v>
      </c>
      <c r="F607">
        <v>10</v>
      </c>
      <c r="G607">
        <v>25</v>
      </c>
      <c r="H607">
        <v>10</v>
      </c>
      <c r="I607" t="s">
        <v>47</v>
      </c>
      <c r="J607">
        <v>10</v>
      </c>
      <c r="K607">
        <v>5</v>
      </c>
      <c r="L607" t="s">
        <v>58</v>
      </c>
      <c r="M607" t="s">
        <v>12</v>
      </c>
      <c r="N607" t="str">
        <f>_xlfn.CONCAT(Ponderaciones[[#This Row],[Universidad]],Ponderaciones[[#This Row],[Carrera]])</f>
        <v>UNIVERSIDAD CATÓLICA DE TEMUCOINGENIERÍA CIVIL EN INFORMÁTICA</v>
      </c>
    </row>
    <row r="608" spans="1:14" x14ac:dyDescent="0.25">
      <c r="A608">
        <v>37056</v>
      </c>
      <c r="B608" t="s">
        <v>386</v>
      </c>
      <c r="C608" t="s">
        <v>348</v>
      </c>
      <c r="D608">
        <v>10</v>
      </c>
      <c r="E608">
        <v>50</v>
      </c>
      <c r="F608">
        <v>10</v>
      </c>
      <c r="G608">
        <v>15</v>
      </c>
      <c r="H608">
        <v>10</v>
      </c>
      <c r="I608" t="s">
        <v>47</v>
      </c>
      <c r="J608">
        <v>10</v>
      </c>
      <c r="K608">
        <v>5</v>
      </c>
      <c r="L608" t="s">
        <v>58</v>
      </c>
      <c r="M608" t="s">
        <v>12</v>
      </c>
      <c r="N608" t="str">
        <f>_xlfn.CONCAT(Ponderaciones[[#This Row],[Universidad]],Ponderaciones[[#This Row],[Carrera]])</f>
        <v>UNIVERSIDAD CATÓLICA DE TEMUCOINGENIERÍA CIVIL EN OBRAS CIVILES</v>
      </c>
    </row>
    <row r="609" spans="1:14" x14ac:dyDescent="0.25">
      <c r="A609">
        <v>37058</v>
      </c>
      <c r="B609" t="s">
        <v>378</v>
      </c>
      <c r="C609" t="s">
        <v>348</v>
      </c>
      <c r="D609">
        <v>10</v>
      </c>
      <c r="E609">
        <v>50</v>
      </c>
      <c r="F609">
        <v>10</v>
      </c>
      <c r="G609">
        <v>15</v>
      </c>
      <c r="H609">
        <v>10</v>
      </c>
      <c r="I609" t="s">
        <v>47</v>
      </c>
      <c r="J609">
        <v>10</v>
      </c>
      <c r="K609">
        <v>5</v>
      </c>
      <c r="L609" t="s">
        <v>58</v>
      </c>
      <c r="M609" t="s">
        <v>12</v>
      </c>
      <c r="N609" t="str">
        <f>_xlfn.CONCAT(Ponderaciones[[#This Row],[Universidad]],Ponderaciones[[#This Row],[Carrera]])</f>
        <v>UNIVERSIDAD CATÓLICA DE TEMUCOINGENIERÍA CIVIL GEOLÓGICA</v>
      </c>
    </row>
    <row r="610" spans="1:14" x14ac:dyDescent="0.25">
      <c r="A610">
        <v>37019</v>
      </c>
      <c r="B610" t="s">
        <v>201</v>
      </c>
      <c r="C610" t="s">
        <v>348</v>
      </c>
      <c r="D610">
        <v>10</v>
      </c>
      <c r="E610">
        <v>50</v>
      </c>
      <c r="F610">
        <v>10</v>
      </c>
      <c r="G610">
        <v>15</v>
      </c>
      <c r="H610">
        <v>10</v>
      </c>
      <c r="I610" t="s">
        <v>47</v>
      </c>
      <c r="J610">
        <v>10</v>
      </c>
      <c r="K610">
        <v>5</v>
      </c>
      <c r="L610" t="s">
        <v>58</v>
      </c>
      <c r="M610" t="s">
        <v>12</v>
      </c>
      <c r="N610" t="str">
        <f>_xlfn.CONCAT(Ponderaciones[[#This Row],[Universidad]],Ponderaciones[[#This Row],[Carrera]])</f>
        <v>UNIVERSIDAD CATÓLICA DE TEMUCOINGENIERÍA CIVIL INDUSTRIAL</v>
      </c>
    </row>
    <row r="611" spans="1:14" x14ac:dyDescent="0.25">
      <c r="A611">
        <v>37054</v>
      </c>
      <c r="B611" t="s">
        <v>219</v>
      </c>
      <c r="C611" t="s">
        <v>348</v>
      </c>
      <c r="D611">
        <v>10</v>
      </c>
      <c r="E611">
        <v>50</v>
      </c>
      <c r="F611">
        <v>10</v>
      </c>
      <c r="G611">
        <v>15</v>
      </c>
      <c r="H611">
        <v>10</v>
      </c>
      <c r="I611" t="s">
        <v>47</v>
      </c>
      <c r="J611">
        <v>10</v>
      </c>
      <c r="K611">
        <v>5</v>
      </c>
      <c r="L611" t="s">
        <v>58</v>
      </c>
      <c r="M611" t="s">
        <v>12</v>
      </c>
      <c r="N611" t="str">
        <f>_xlfn.CONCAT(Ponderaciones[[#This Row],[Universidad]],Ponderaciones[[#This Row],[Carrera]])</f>
        <v>UNIVERSIDAD CATÓLICA DE TEMUCOINGENIERÍA CIVIL PLAN COMÚN</v>
      </c>
    </row>
    <row r="612" spans="1:14" x14ac:dyDescent="0.25">
      <c r="A612">
        <v>37020</v>
      </c>
      <c r="B612" t="s">
        <v>83</v>
      </c>
      <c r="C612" t="s">
        <v>348</v>
      </c>
      <c r="D612">
        <v>10</v>
      </c>
      <c r="E612">
        <v>50</v>
      </c>
      <c r="F612">
        <v>10</v>
      </c>
      <c r="G612">
        <v>20</v>
      </c>
      <c r="H612">
        <v>10</v>
      </c>
      <c r="I612" t="s">
        <v>47</v>
      </c>
      <c r="J612">
        <v>10</v>
      </c>
      <c r="K612" t="s">
        <v>58</v>
      </c>
      <c r="L612" t="s">
        <v>58</v>
      </c>
      <c r="M612" t="s">
        <v>12</v>
      </c>
      <c r="N612" t="str">
        <f>_xlfn.CONCAT(Ponderaciones[[#This Row],[Universidad]],Ponderaciones[[#This Row],[Carrera]])</f>
        <v>UNIVERSIDAD CATÓLICA DE TEMUCOINGENIERÍA COMERCIAL</v>
      </c>
    </row>
    <row r="613" spans="1:14" x14ac:dyDescent="0.25">
      <c r="A613">
        <v>37098</v>
      </c>
      <c r="B613" t="s">
        <v>387</v>
      </c>
      <c r="C613" t="s">
        <v>348</v>
      </c>
      <c r="D613">
        <v>10</v>
      </c>
      <c r="E613">
        <v>50</v>
      </c>
      <c r="F613">
        <v>10</v>
      </c>
      <c r="G613">
        <v>15</v>
      </c>
      <c r="H613">
        <v>10</v>
      </c>
      <c r="I613" t="s">
        <v>47</v>
      </c>
      <c r="J613">
        <v>10</v>
      </c>
      <c r="K613">
        <v>5</v>
      </c>
      <c r="L613" t="s">
        <v>58</v>
      </c>
      <c r="M613" t="s">
        <v>12</v>
      </c>
      <c r="N613" t="str">
        <f>_xlfn.CONCAT(Ponderaciones[[#This Row],[Universidad]],Ponderaciones[[#This Row],[Carrera]])</f>
        <v>UNIVERSIDAD CATÓLICA DE TEMUCOINGENIERÍA ELÉCTRICA</v>
      </c>
    </row>
    <row r="614" spans="1:14" x14ac:dyDescent="0.25">
      <c r="A614">
        <v>37097</v>
      </c>
      <c r="B614" t="s">
        <v>146</v>
      </c>
      <c r="C614" t="s">
        <v>348</v>
      </c>
      <c r="D614">
        <v>10</v>
      </c>
      <c r="E614">
        <v>50</v>
      </c>
      <c r="F614">
        <v>10</v>
      </c>
      <c r="G614">
        <v>15</v>
      </c>
      <c r="H614">
        <v>10</v>
      </c>
      <c r="I614" t="s">
        <v>47</v>
      </c>
      <c r="J614">
        <v>10</v>
      </c>
      <c r="K614">
        <v>5</v>
      </c>
      <c r="L614" t="s">
        <v>58</v>
      </c>
      <c r="M614" t="s">
        <v>12</v>
      </c>
      <c r="N614" t="str">
        <f>_xlfn.CONCAT(Ponderaciones[[#This Row],[Universidad]],Ponderaciones[[#This Row],[Carrera]])</f>
        <v>UNIVERSIDAD CATÓLICA DE TEMUCOINGENIERÍA EN CONSTRUCCIÓN</v>
      </c>
    </row>
    <row r="615" spans="1:14" x14ac:dyDescent="0.25">
      <c r="A615">
        <v>37050</v>
      </c>
      <c r="B615" t="s">
        <v>388</v>
      </c>
      <c r="C615" t="s">
        <v>348</v>
      </c>
      <c r="D615">
        <v>10</v>
      </c>
      <c r="E615">
        <v>50</v>
      </c>
      <c r="F615">
        <v>10</v>
      </c>
      <c r="G615">
        <v>10</v>
      </c>
      <c r="H615">
        <v>15</v>
      </c>
      <c r="I615" t="s">
        <v>47</v>
      </c>
      <c r="J615">
        <v>15</v>
      </c>
      <c r="K615">
        <v>5</v>
      </c>
      <c r="L615" t="s">
        <v>58</v>
      </c>
      <c r="M615" t="s">
        <v>12</v>
      </c>
      <c r="N615" t="str">
        <f>_xlfn.CONCAT(Ponderaciones[[#This Row],[Universidad]],Ponderaciones[[#This Row],[Carrera]])</f>
        <v>UNIVERSIDAD CATÓLICA DE TEMUCOINGENIERÍA EN RECURSOS NATURALES RENOVABLES</v>
      </c>
    </row>
    <row r="616" spans="1:14" x14ac:dyDescent="0.25">
      <c r="A616">
        <v>37064</v>
      </c>
      <c r="B616" t="s">
        <v>85</v>
      </c>
      <c r="C616" t="s">
        <v>348</v>
      </c>
      <c r="D616">
        <v>10</v>
      </c>
      <c r="E616">
        <v>50</v>
      </c>
      <c r="F616">
        <v>10</v>
      </c>
      <c r="G616">
        <v>10</v>
      </c>
      <c r="H616" t="s">
        <v>58</v>
      </c>
      <c r="J616">
        <v>20</v>
      </c>
      <c r="K616" t="s">
        <v>58</v>
      </c>
      <c r="L616" t="s">
        <v>58</v>
      </c>
      <c r="M616" t="s">
        <v>12</v>
      </c>
      <c r="N616" t="str">
        <f>_xlfn.CONCAT(Ponderaciones[[#This Row],[Universidad]],Ponderaciones[[#This Row],[Carrera]])</f>
        <v>UNIVERSIDAD CATÓLICA DE TEMUCOKINESIOLOGÍA</v>
      </c>
    </row>
    <row r="617" spans="1:14" x14ac:dyDescent="0.25">
      <c r="A617">
        <v>37005</v>
      </c>
      <c r="B617" t="s">
        <v>353</v>
      </c>
      <c r="C617" t="s">
        <v>348</v>
      </c>
      <c r="D617">
        <v>10</v>
      </c>
      <c r="E617">
        <v>50</v>
      </c>
      <c r="F617">
        <v>15</v>
      </c>
      <c r="G617">
        <v>15</v>
      </c>
      <c r="H617">
        <v>10</v>
      </c>
      <c r="I617" t="s">
        <v>47</v>
      </c>
      <c r="J617">
        <v>10</v>
      </c>
      <c r="K617" t="s">
        <v>58</v>
      </c>
      <c r="L617" t="s">
        <v>58</v>
      </c>
      <c r="M617" t="s">
        <v>12</v>
      </c>
      <c r="N617" t="str">
        <f>_xlfn.CONCAT(Ponderaciones[[#This Row],[Universidad]],Ponderaciones[[#This Row],[Carrera]])</f>
        <v>UNIVERSIDAD CATÓLICA DE TEMUCOLICENCIATURA EN ARTES VISUALES</v>
      </c>
    </row>
    <row r="618" spans="1:14" x14ac:dyDescent="0.25">
      <c r="A618">
        <v>37096</v>
      </c>
      <c r="B618" t="s">
        <v>220</v>
      </c>
      <c r="C618" t="s">
        <v>348</v>
      </c>
      <c r="D618">
        <v>10</v>
      </c>
      <c r="E618">
        <v>50</v>
      </c>
      <c r="F618">
        <v>15</v>
      </c>
      <c r="G618">
        <v>10</v>
      </c>
      <c r="H618">
        <v>15</v>
      </c>
      <c r="I618" t="s">
        <v>47</v>
      </c>
      <c r="J618">
        <v>15</v>
      </c>
      <c r="K618" t="s">
        <v>58</v>
      </c>
      <c r="L618" t="s">
        <v>58</v>
      </c>
      <c r="M618" t="s">
        <v>12</v>
      </c>
      <c r="N618" t="str">
        <f>_xlfn.CONCAT(Ponderaciones[[#This Row],[Universidad]],Ponderaciones[[#This Row],[Carrera]])</f>
        <v>UNIVERSIDAD CATÓLICA DE TEMUCOLICENCIATURA EN FILOSOFÍA</v>
      </c>
    </row>
    <row r="619" spans="1:14" x14ac:dyDescent="0.25">
      <c r="A619">
        <v>37102</v>
      </c>
      <c r="B619" t="s">
        <v>93</v>
      </c>
      <c r="C619" t="s">
        <v>348</v>
      </c>
      <c r="D619">
        <v>10</v>
      </c>
      <c r="E619">
        <v>30</v>
      </c>
      <c r="F619">
        <v>15</v>
      </c>
      <c r="G619">
        <v>25</v>
      </c>
      <c r="H619" t="s">
        <v>58</v>
      </c>
      <c r="J619">
        <v>20</v>
      </c>
      <c r="K619" t="s">
        <v>58</v>
      </c>
      <c r="L619" t="s">
        <v>58</v>
      </c>
      <c r="M619" t="s">
        <v>12</v>
      </c>
      <c r="N619" t="str">
        <f>_xlfn.CONCAT(Ponderaciones[[#This Row],[Universidad]],Ponderaciones[[#This Row],[Carrera]])</f>
        <v>UNIVERSIDAD CATÓLICA DE TEMUCOMEDICINA</v>
      </c>
    </row>
    <row r="620" spans="1:14" x14ac:dyDescent="0.25">
      <c r="A620">
        <v>37011</v>
      </c>
      <c r="B620" t="s">
        <v>94</v>
      </c>
      <c r="C620" t="s">
        <v>348</v>
      </c>
      <c r="D620">
        <v>10</v>
      </c>
      <c r="E620">
        <v>40</v>
      </c>
      <c r="F620">
        <v>10</v>
      </c>
      <c r="G620">
        <v>20</v>
      </c>
      <c r="H620">
        <v>20</v>
      </c>
      <c r="I620" t="s">
        <v>47</v>
      </c>
      <c r="J620">
        <v>20</v>
      </c>
      <c r="K620" t="s">
        <v>58</v>
      </c>
      <c r="L620" t="s">
        <v>58</v>
      </c>
      <c r="M620" t="s">
        <v>12</v>
      </c>
      <c r="N620" t="str">
        <f>_xlfn.CONCAT(Ponderaciones[[#This Row],[Universidad]],Ponderaciones[[#This Row],[Carrera]])</f>
        <v>UNIVERSIDAD CATÓLICA DE TEMUCOMEDICINA VETERINARIA</v>
      </c>
    </row>
    <row r="621" spans="1:14" x14ac:dyDescent="0.25">
      <c r="A621">
        <v>37067</v>
      </c>
      <c r="B621" t="s">
        <v>95</v>
      </c>
      <c r="C621" t="s">
        <v>348</v>
      </c>
      <c r="D621">
        <v>10</v>
      </c>
      <c r="E621">
        <v>50</v>
      </c>
      <c r="F621">
        <v>10</v>
      </c>
      <c r="G621">
        <v>10</v>
      </c>
      <c r="H621" t="s">
        <v>58</v>
      </c>
      <c r="J621">
        <v>20</v>
      </c>
      <c r="K621" t="s">
        <v>58</v>
      </c>
      <c r="L621" t="s">
        <v>58</v>
      </c>
      <c r="M621" t="s">
        <v>12</v>
      </c>
      <c r="N621" t="str">
        <f>_xlfn.CONCAT(Ponderaciones[[#This Row],[Universidad]],Ponderaciones[[#This Row],[Carrera]])</f>
        <v>UNIVERSIDAD CATÓLICA DE TEMUCONUTRICIÓN Y DIETÉTICA</v>
      </c>
    </row>
    <row r="622" spans="1:14" x14ac:dyDescent="0.25">
      <c r="A622">
        <v>37101</v>
      </c>
      <c r="B622" t="s">
        <v>389</v>
      </c>
      <c r="C622" t="s">
        <v>348</v>
      </c>
      <c r="D622">
        <v>10</v>
      </c>
      <c r="E622">
        <v>50</v>
      </c>
      <c r="F622">
        <v>15</v>
      </c>
      <c r="G622">
        <v>10</v>
      </c>
      <c r="H622">
        <v>15</v>
      </c>
      <c r="I622" t="s">
        <v>47</v>
      </c>
      <c r="J622">
        <v>15</v>
      </c>
      <c r="K622" t="s">
        <v>58</v>
      </c>
      <c r="L622" t="s">
        <v>58</v>
      </c>
      <c r="M622" t="s">
        <v>12</v>
      </c>
      <c r="N622" t="str">
        <f>_xlfn.CONCAT(Ponderaciones[[#This Row],[Universidad]],Ponderaciones[[#This Row],[Carrera]])</f>
        <v xml:space="preserve">UNIVERSIDAD CATÓLICA DE TEMUCOOFICIOS CREATIVOS </v>
      </c>
    </row>
    <row r="623" spans="1:14" x14ac:dyDescent="0.25">
      <c r="A623">
        <v>37022</v>
      </c>
      <c r="B623" t="s">
        <v>162</v>
      </c>
      <c r="C623" t="s">
        <v>348</v>
      </c>
      <c r="D623">
        <v>10</v>
      </c>
      <c r="E623">
        <v>50</v>
      </c>
      <c r="F623">
        <v>20</v>
      </c>
      <c r="G623">
        <v>10</v>
      </c>
      <c r="H623">
        <v>10</v>
      </c>
      <c r="I623" t="s">
        <v>47</v>
      </c>
      <c r="J623">
        <v>10</v>
      </c>
      <c r="K623" t="s">
        <v>58</v>
      </c>
      <c r="L623" t="s">
        <v>126</v>
      </c>
      <c r="M623" t="s">
        <v>12</v>
      </c>
      <c r="N623" t="str">
        <f>_xlfn.CONCAT(Ponderaciones[[#This Row],[Universidad]],Ponderaciones[[#This Row],[Carrera]])</f>
        <v>UNIVERSIDAD CATÓLICA DE TEMUCOPEDAGOGÍA EN EDUCACIÓN BÁSICA CON MENCIÓN</v>
      </c>
    </row>
    <row r="624" spans="1:14" x14ac:dyDescent="0.25">
      <c r="A624">
        <v>37027</v>
      </c>
      <c r="B624" t="s">
        <v>390</v>
      </c>
      <c r="C624" t="s">
        <v>348</v>
      </c>
      <c r="D624">
        <v>10</v>
      </c>
      <c r="E624">
        <v>50</v>
      </c>
      <c r="F624">
        <v>20</v>
      </c>
      <c r="G624">
        <v>10</v>
      </c>
      <c r="H624">
        <v>10</v>
      </c>
      <c r="I624" t="s">
        <v>47</v>
      </c>
      <c r="J624">
        <v>10</v>
      </c>
      <c r="K624" t="s">
        <v>58</v>
      </c>
      <c r="L624" t="s">
        <v>126</v>
      </c>
      <c r="M624" t="s">
        <v>12</v>
      </c>
      <c r="N624" t="str">
        <f>_xlfn.CONCAT(Ponderaciones[[#This Row],[Universidad]],Ponderaciones[[#This Row],[Carrera]])</f>
        <v>UNIVERSIDAD CATÓLICA DE TEMUCOPEDAGOGÍA EN EDUCACIÓN DIFERENCIAL CON ESP. EN  N.E.E.T. Y DISCAPACIDAD INTELECTUAL</v>
      </c>
    </row>
    <row r="625" spans="1:14" x14ac:dyDescent="0.25">
      <c r="A625">
        <v>37048</v>
      </c>
      <c r="B625" t="s">
        <v>210</v>
      </c>
      <c r="C625" t="s">
        <v>348</v>
      </c>
      <c r="D625">
        <v>10</v>
      </c>
      <c r="E625">
        <v>50</v>
      </c>
      <c r="F625">
        <v>15</v>
      </c>
      <c r="G625">
        <v>10</v>
      </c>
      <c r="H625">
        <v>15</v>
      </c>
      <c r="I625" t="s">
        <v>47</v>
      </c>
      <c r="J625">
        <v>15</v>
      </c>
      <c r="K625" t="s">
        <v>58</v>
      </c>
      <c r="L625" t="s">
        <v>126</v>
      </c>
      <c r="M625" t="s">
        <v>12</v>
      </c>
      <c r="N625" t="str">
        <f>_xlfn.CONCAT(Ponderaciones[[#This Row],[Universidad]],Ponderaciones[[#This Row],[Carrera]])</f>
        <v xml:space="preserve">UNIVERSIDAD CATÓLICA DE TEMUCOPEDAGOGÍA EN EDUCACIÓN FÍSICA </v>
      </c>
    </row>
    <row r="626" spans="1:14" x14ac:dyDescent="0.25">
      <c r="A626">
        <v>37047</v>
      </c>
      <c r="B626" t="s">
        <v>167</v>
      </c>
      <c r="C626" t="s">
        <v>348</v>
      </c>
      <c r="D626">
        <v>10</v>
      </c>
      <c r="E626">
        <v>50</v>
      </c>
      <c r="F626">
        <v>10</v>
      </c>
      <c r="G626">
        <v>10</v>
      </c>
      <c r="H626">
        <v>20</v>
      </c>
      <c r="I626" t="s">
        <v>47</v>
      </c>
      <c r="J626">
        <v>20</v>
      </c>
      <c r="K626" t="s">
        <v>58</v>
      </c>
      <c r="L626" t="s">
        <v>126</v>
      </c>
      <c r="M626" t="s">
        <v>12</v>
      </c>
      <c r="N626" t="str">
        <f>_xlfn.CONCAT(Ponderaciones[[#This Row],[Universidad]],Ponderaciones[[#This Row],[Carrera]])</f>
        <v>UNIVERSIDAD CATÓLICA DE TEMUCOPEDAGOGÍA EN HISTORIA, GEOGRAFÍA Y CIENCIAS SOCIALES</v>
      </c>
    </row>
    <row r="627" spans="1:14" x14ac:dyDescent="0.25">
      <c r="A627">
        <v>37026</v>
      </c>
      <c r="B627" t="s">
        <v>391</v>
      </c>
      <c r="C627" t="s">
        <v>348</v>
      </c>
      <c r="D627">
        <v>10</v>
      </c>
      <c r="E627">
        <v>50</v>
      </c>
      <c r="F627">
        <v>20</v>
      </c>
      <c r="G627">
        <v>10</v>
      </c>
      <c r="H627">
        <v>10</v>
      </c>
      <c r="I627" t="s">
        <v>47</v>
      </c>
      <c r="J627">
        <v>10</v>
      </c>
      <c r="K627" t="s">
        <v>58</v>
      </c>
      <c r="L627" t="s">
        <v>126</v>
      </c>
      <c r="M627" t="s">
        <v>12</v>
      </c>
      <c r="N627" t="str">
        <f>_xlfn.CONCAT(Ponderaciones[[#This Row],[Universidad]],Ponderaciones[[#This Row],[Carrera]])</f>
        <v xml:space="preserve">UNIVERSIDAD CATÓLICA DE TEMUCOPEDAGOGÍA EN INGLES </v>
      </c>
    </row>
    <row r="628" spans="1:14" x14ac:dyDescent="0.25">
      <c r="A628">
        <v>37046</v>
      </c>
      <c r="B628" t="s">
        <v>230</v>
      </c>
      <c r="C628" t="s">
        <v>348</v>
      </c>
      <c r="D628">
        <v>10</v>
      </c>
      <c r="E628">
        <v>50</v>
      </c>
      <c r="F628">
        <v>20</v>
      </c>
      <c r="G628">
        <v>10</v>
      </c>
      <c r="H628">
        <v>10</v>
      </c>
      <c r="I628" t="s">
        <v>47</v>
      </c>
      <c r="J628">
        <v>10</v>
      </c>
      <c r="K628" t="s">
        <v>58</v>
      </c>
      <c r="L628" t="s">
        <v>126</v>
      </c>
      <c r="M628" t="s">
        <v>12</v>
      </c>
      <c r="N628" t="str">
        <f>_xlfn.CONCAT(Ponderaciones[[#This Row],[Universidad]],Ponderaciones[[#This Row],[Carrera]])</f>
        <v>UNIVERSIDAD CATÓLICA DE TEMUCOPEDAGOGÍA EN LENGUA CASTELLANA Y COMUNICACIÓN</v>
      </c>
    </row>
    <row r="629" spans="1:14" x14ac:dyDescent="0.25">
      <c r="A629">
        <v>37100</v>
      </c>
      <c r="B629" t="s">
        <v>392</v>
      </c>
      <c r="C629" t="s">
        <v>348</v>
      </c>
      <c r="D629">
        <v>10</v>
      </c>
      <c r="E629">
        <v>50</v>
      </c>
      <c r="F629">
        <v>20</v>
      </c>
      <c r="G629">
        <v>10</v>
      </c>
      <c r="H629">
        <v>10</v>
      </c>
      <c r="I629" t="s">
        <v>47</v>
      </c>
      <c r="J629">
        <v>10</v>
      </c>
      <c r="K629" t="s">
        <v>58</v>
      </c>
      <c r="L629" t="s">
        <v>126</v>
      </c>
      <c r="M629" t="s">
        <v>12</v>
      </c>
      <c r="N629" t="str">
        <f>_xlfn.CONCAT(Ponderaciones[[#This Row],[Universidad]],Ponderaciones[[#This Row],[Carrera]])</f>
        <v>UNIVERSIDAD CATÓLICA DE TEMUCOPEDAGOGÍA EN LENGUA Y CULTURA MAPUCHE</v>
      </c>
    </row>
    <row r="630" spans="1:14" x14ac:dyDescent="0.25">
      <c r="A630">
        <v>37029</v>
      </c>
      <c r="B630" t="s">
        <v>393</v>
      </c>
      <c r="C630" t="s">
        <v>348</v>
      </c>
      <c r="D630">
        <v>10</v>
      </c>
      <c r="E630">
        <v>50</v>
      </c>
      <c r="F630">
        <v>10</v>
      </c>
      <c r="G630">
        <v>15</v>
      </c>
      <c r="H630">
        <v>10</v>
      </c>
      <c r="I630" t="s">
        <v>47</v>
      </c>
      <c r="J630">
        <v>10</v>
      </c>
      <c r="K630">
        <v>5</v>
      </c>
      <c r="L630" t="s">
        <v>126</v>
      </c>
      <c r="M630" t="s">
        <v>12</v>
      </c>
      <c r="N630" t="str">
        <f>_xlfn.CONCAT(Ponderaciones[[#This Row],[Universidad]],Ponderaciones[[#This Row],[Carrera]])</f>
        <v>UNIVERSIDAD CATÓLICA DE TEMUCOPEDAGOGÍA MEDIA EN MATEMÁTICA</v>
      </c>
    </row>
    <row r="631" spans="1:14" x14ac:dyDescent="0.25">
      <c r="A631">
        <v>37061</v>
      </c>
      <c r="B631" t="s">
        <v>108</v>
      </c>
      <c r="C631" t="s">
        <v>348</v>
      </c>
      <c r="D631">
        <v>10</v>
      </c>
      <c r="E631">
        <v>40</v>
      </c>
      <c r="F631">
        <v>10</v>
      </c>
      <c r="G631">
        <v>20</v>
      </c>
      <c r="H631">
        <v>20</v>
      </c>
      <c r="I631" t="s">
        <v>47</v>
      </c>
      <c r="J631">
        <v>20</v>
      </c>
      <c r="K631" t="s">
        <v>58</v>
      </c>
      <c r="L631" t="s">
        <v>58</v>
      </c>
      <c r="M631" t="s">
        <v>12</v>
      </c>
      <c r="N631" t="str">
        <f>_xlfn.CONCAT(Ponderaciones[[#This Row],[Universidad]],Ponderaciones[[#This Row],[Carrera]])</f>
        <v>UNIVERSIDAD CATÓLICA DE TEMUCOPSICOLOGÍA</v>
      </c>
    </row>
    <row r="632" spans="1:14" x14ac:dyDescent="0.25">
      <c r="A632">
        <v>37099</v>
      </c>
      <c r="B632" t="s">
        <v>110</v>
      </c>
      <c r="C632" t="s">
        <v>348</v>
      </c>
      <c r="D632">
        <v>10</v>
      </c>
      <c r="E632">
        <v>50</v>
      </c>
      <c r="F632">
        <v>10</v>
      </c>
      <c r="G632">
        <v>10</v>
      </c>
      <c r="H632" t="s">
        <v>58</v>
      </c>
      <c r="J632">
        <v>20</v>
      </c>
      <c r="K632" t="s">
        <v>58</v>
      </c>
      <c r="L632" t="s">
        <v>58</v>
      </c>
      <c r="M632" t="s">
        <v>12</v>
      </c>
      <c r="N632" t="str">
        <f>_xlfn.CONCAT(Ponderaciones[[#This Row],[Universidad]],Ponderaciones[[#This Row],[Carrera]])</f>
        <v>UNIVERSIDAD CATÓLICA DE TEMUCOQUÍMICA Y FARMACIA</v>
      </c>
    </row>
    <row r="633" spans="1:14" x14ac:dyDescent="0.25">
      <c r="A633">
        <v>37042</v>
      </c>
      <c r="B633" t="s">
        <v>111</v>
      </c>
      <c r="C633" t="s">
        <v>348</v>
      </c>
      <c r="D633">
        <v>10</v>
      </c>
      <c r="E633">
        <v>50</v>
      </c>
      <c r="F633">
        <v>15</v>
      </c>
      <c r="G633">
        <v>15</v>
      </c>
      <c r="H633">
        <v>10</v>
      </c>
      <c r="I633" t="s">
        <v>47</v>
      </c>
      <c r="J633">
        <v>10</v>
      </c>
      <c r="K633" t="s">
        <v>58</v>
      </c>
      <c r="L633" t="s">
        <v>58</v>
      </c>
      <c r="M633" t="s">
        <v>12</v>
      </c>
      <c r="N633" t="str">
        <f>_xlfn.CONCAT(Ponderaciones[[#This Row],[Universidad]],Ponderaciones[[#This Row],[Carrera]])</f>
        <v>UNIVERSIDAD CATÓLICA DE TEMUCOSOCIOLOGÍA</v>
      </c>
    </row>
    <row r="634" spans="1:14" x14ac:dyDescent="0.25">
      <c r="A634">
        <v>37068</v>
      </c>
      <c r="B634" t="s">
        <v>176</v>
      </c>
      <c r="C634" t="s">
        <v>348</v>
      </c>
      <c r="D634">
        <v>10</v>
      </c>
      <c r="E634">
        <v>40</v>
      </c>
      <c r="F634">
        <v>10</v>
      </c>
      <c r="G634">
        <v>20</v>
      </c>
      <c r="H634" t="s">
        <v>58</v>
      </c>
      <c r="J634">
        <v>20</v>
      </c>
      <c r="K634" t="s">
        <v>58</v>
      </c>
      <c r="L634" t="s">
        <v>58</v>
      </c>
      <c r="M634" t="s">
        <v>12</v>
      </c>
      <c r="N634" t="str">
        <f>_xlfn.CONCAT(Ponderaciones[[#This Row],[Universidad]],Ponderaciones[[#This Row],[Carrera]])</f>
        <v>UNIVERSIDAD CATÓLICA DE TEMUCOTECNOLOGÍA MEDICA</v>
      </c>
    </row>
    <row r="635" spans="1:14" x14ac:dyDescent="0.25">
      <c r="A635">
        <v>37066</v>
      </c>
      <c r="B635" t="s">
        <v>113</v>
      </c>
      <c r="C635" t="s">
        <v>348</v>
      </c>
      <c r="D635">
        <v>10</v>
      </c>
      <c r="E635">
        <v>50</v>
      </c>
      <c r="F635">
        <v>15</v>
      </c>
      <c r="G635">
        <v>15</v>
      </c>
      <c r="H635">
        <v>10</v>
      </c>
      <c r="I635" t="s">
        <v>47</v>
      </c>
      <c r="J635">
        <v>10</v>
      </c>
      <c r="K635" t="s">
        <v>58</v>
      </c>
      <c r="L635" t="s">
        <v>58</v>
      </c>
      <c r="M635" t="s">
        <v>12</v>
      </c>
      <c r="N635" t="str">
        <f>_xlfn.CONCAT(Ponderaciones[[#This Row],[Universidad]],Ponderaciones[[#This Row],[Carrera]])</f>
        <v>UNIVERSIDAD CATÓLICA DE TEMUCOTERAPIA OCUPACIONAL</v>
      </c>
    </row>
    <row r="636" spans="1:14" x14ac:dyDescent="0.25">
      <c r="A636">
        <v>37004</v>
      </c>
      <c r="B636" t="s">
        <v>114</v>
      </c>
      <c r="C636" t="s">
        <v>348</v>
      </c>
      <c r="D636">
        <v>10</v>
      </c>
      <c r="E636">
        <v>50</v>
      </c>
      <c r="F636">
        <v>15</v>
      </c>
      <c r="G636">
        <v>15</v>
      </c>
      <c r="H636">
        <v>10</v>
      </c>
      <c r="I636" t="s">
        <v>47</v>
      </c>
      <c r="J636">
        <v>10</v>
      </c>
      <c r="K636" t="s">
        <v>58</v>
      </c>
      <c r="L636" t="s">
        <v>58</v>
      </c>
      <c r="M636" t="s">
        <v>12</v>
      </c>
      <c r="N636" t="str">
        <f>_xlfn.CONCAT(Ponderaciones[[#This Row],[Universidad]],Ponderaciones[[#This Row],[Carrera]])</f>
        <v>UNIVERSIDAD CATÓLICA DE TEMUCOTRABAJO SOCIAL</v>
      </c>
    </row>
    <row r="637" spans="1:14" x14ac:dyDescent="0.25">
      <c r="A637">
        <v>37035</v>
      </c>
      <c r="B637" t="s">
        <v>394</v>
      </c>
      <c r="C637" t="s">
        <v>348</v>
      </c>
      <c r="D637">
        <v>10</v>
      </c>
      <c r="E637">
        <v>50</v>
      </c>
      <c r="F637">
        <v>15</v>
      </c>
      <c r="G637">
        <v>15</v>
      </c>
      <c r="H637">
        <v>10</v>
      </c>
      <c r="I637" t="s">
        <v>47</v>
      </c>
      <c r="J637">
        <v>10</v>
      </c>
      <c r="K637" t="s">
        <v>58</v>
      </c>
      <c r="L637" t="s">
        <v>58</v>
      </c>
      <c r="M637" t="s">
        <v>12</v>
      </c>
      <c r="N637" t="str">
        <f>_xlfn.CONCAT(Ponderaciones[[#This Row],[Universidad]],Ponderaciones[[#This Row],[Carrera]])</f>
        <v>UNIVERSIDAD CATÓLICA DE TEMUCOTRADUCCIÓN INGLES - ESPAÑOL</v>
      </c>
    </row>
    <row r="638" spans="1:14" x14ac:dyDescent="0.25">
      <c r="A638">
        <v>35064</v>
      </c>
      <c r="B638" t="s">
        <v>59</v>
      </c>
      <c r="C638" t="s">
        <v>395</v>
      </c>
      <c r="D638">
        <v>10</v>
      </c>
      <c r="E638">
        <v>40</v>
      </c>
      <c r="F638">
        <v>20</v>
      </c>
      <c r="G638">
        <v>20</v>
      </c>
      <c r="H638">
        <v>10</v>
      </c>
      <c r="J638" t="s">
        <v>58</v>
      </c>
      <c r="K638" t="s">
        <v>58</v>
      </c>
      <c r="L638">
        <v>500</v>
      </c>
      <c r="M638" t="s">
        <v>13</v>
      </c>
      <c r="N638" t="str">
        <f>_xlfn.CONCAT(Ponderaciones[[#This Row],[Universidad]],Ponderaciones[[#This Row],[Carrera]])</f>
        <v>UNIVERSIDAD CATÓLICA DEL MAULEADMINISTRACIÓN PÚBLICA</v>
      </c>
    </row>
    <row r="639" spans="1:14" x14ac:dyDescent="0.25">
      <c r="A639">
        <v>35029</v>
      </c>
      <c r="B639" t="s">
        <v>116</v>
      </c>
      <c r="C639" t="s">
        <v>396</v>
      </c>
      <c r="D639">
        <v>10</v>
      </c>
      <c r="E639">
        <v>40</v>
      </c>
      <c r="F639">
        <v>15</v>
      </c>
      <c r="G639">
        <v>20</v>
      </c>
      <c r="H639" t="s">
        <v>58</v>
      </c>
      <c r="J639">
        <v>15</v>
      </c>
      <c r="K639" t="s">
        <v>58</v>
      </c>
      <c r="L639">
        <v>500</v>
      </c>
      <c r="M639" t="s">
        <v>13</v>
      </c>
      <c r="N639" t="str">
        <f>_xlfn.CONCAT(Ponderaciones[[#This Row],[Universidad]],Ponderaciones[[#This Row],[Carrera]])</f>
        <v>UNIVERSIDAD CATÓLICA DEL MAULEAGRONOMÍA</v>
      </c>
    </row>
    <row r="640" spans="1:14" x14ac:dyDescent="0.25">
      <c r="A640">
        <v>35072</v>
      </c>
      <c r="B640" t="s">
        <v>62</v>
      </c>
      <c r="C640" t="s">
        <v>347</v>
      </c>
      <c r="D640">
        <v>10</v>
      </c>
      <c r="E640">
        <v>40</v>
      </c>
      <c r="F640">
        <v>15</v>
      </c>
      <c r="G640">
        <v>25</v>
      </c>
      <c r="H640">
        <v>10</v>
      </c>
      <c r="I640" t="s">
        <v>47</v>
      </c>
      <c r="J640">
        <v>10</v>
      </c>
      <c r="K640" t="s">
        <v>58</v>
      </c>
      <c r="L640">
        <v>500</v>
      </c>
      <c r="M640" t="s">
        <v>13</v>
      </c>
      <c r="N640" t="str">
        <f>_xlfn.CONCAT(Ponderaciones[[#This Row],[Universidad]],Ponderaciones[[#This Row],[Carrera]])</f>
        <v>UNIVERSIDAD CATÓLICA DEL MAULEARQUITECTURA</v>
      </c>
    </row>
    <row r="641" spans="1:14" x14ac:dyDescent="0.25">
      <c r="A641">
        <v>35082</v>
      </c>
      <c r="B641" t="s">
        <v>397</v>
      </c>
      <c r="C641" t="s">
        <v>347</v>
      </c>
      <c r="D641">
        <v>20</v>
      </c>
      <c r="E641">
        <v>30</v>
      </c>
      <c r="F641">
        <v>10</v>
      </c>
      <c r="G641">
        <v>25</v>
      </c>
      <c r="H641" t="s">
        <v>58</v>
      </c>
      <c r="J641">
        <v>15</v>
      </c>
      <c r="K641" t="s">
        <v>58</v>
      </c>
      <c r="L641">
        <v>500</v>
      </c>
      <c r="M641" t="s">
        <v>13</v>
      </c>
      <c r="N641" t="str">
        <f>_xlfn.CONCAT(Ponderaciones[[#This Row],[Universidad]],Ponderaciones[[#This Row],[Carrera]])</f>
        <v>UNIVERSIDAD CATÓLICA DEL MAULEBACHILLERATO EN CIENCIAS BIOMÉDICAS</v>
      </c>
    </row>
    <row r="642" spans="1:14" x14ac:dyDescent="0.25">
      <c r="A642">
        <v>35079</v>
      </c>
      <c r="B642" t="s">
        <v>398</v>
      </c>
      <c r="C642" t="s">
        <v>347</v>
      </c>
      <c r="D642">
        <v>20</v>
      </c>
      <c r="E642">
        <v>30</v>
      </c>
      <c r="F642">
        <v>10</v>
      </c>
      <c r="G642">
        <v>25</v>
      </c>
      <c r="H642" t="s">
        <v>58</v>
      </c>
      <c r="J642">
        <v>10</v>
      </c>
      <c r="K642">
        <v>5</v>
      </c>
      <c r="L642">
        <v>500</v>
      </c>
      <c r="M642" t="s">
        <v>13</v>
      </c>
      <c r="N642" t="str">
        <f>_xlfn.CONCAT(Ponderaciones[[#This Row],[Universidad]],Ponderaciones[[#This Row],[Carrera]])</f>
        <v>UNIVERSIDAD CATÓLICA DEL MAULEBIOINGENIERÍA MÉDICA</v>
      </c>
    </row>
    <row r="643" spans="1:14" x14ac:dyDescent="0.25">
      <c r="A643">
        <v>35060</v>
      </c>
      <c r="B643" t="s">
        <v>399</v>
      </c>
      <c r="C643" t="s">
        <v>347</v>
      </c>
      <c r="D643">
        <v>10</v>
      </c>
      <c r="E643">
        <v>40</v>
      </c>
      <c r="F643">
        <v>10</v>
      </c>
      <c r="G643">
        <v>30</v>
      </c>
      <c r="H643" t="s">
        <v>58</v>
      </c>
      <c r="J643">
        <v>10</v>
      </c>
      <c r="K643" t="s">
        <v>58</v>
      </c>
      <c r="L643">
        <v>500</v>
      </c>
      <c r="M643" t="s">
        <v>13</v>
      </c>
      <c r="N643" t="str">
        <f>_xlfn.CONCAT(Ponderaciones[[#This Row],[Universidad]],Ponderaciones[[#This Row],[Carrera]])</f>
        <v xml:space="preserve">UNIVERSIDAD CATÓLICA DEL MAULECONSTRUCCIÓN CIVIL </v>
      </c>
    </row>
    <row r="644" spans="1:14" x14ac:dyDescent="0.25">
      <c r="A644">
        <v>35074</v>
      </c>
      <c r="B644" t="s">
        <v>216</v>
      </c>
      <c r="C644" t="s">
        <v>347</v>
      </c>
      <c r="D644">
        <v>10</v>
      </c>
      <c r="E644">
        <v>40</v>
      </c>
      <c r="F644">
        <v>15</v>
      </c>
      <c r="G644">
        <v>25</v>
      </c>
      <c r="H644">
        <v>10</v>
      </c>
      <c r="J644" t="s">
        <v>58</v>
      </c>
      <c r="K644" t="s">
        <v>58</v>
      </c>
      <c r="L644">
        <v>500</v>
      </c>
      <c r="M644" t="s">
        <v>13</v>
      </c>
      <c r="N644" t="str">
        <f>_xlfn.CONCAT(Ponderaciones[[#This Row],[Universidad]],Ponderaciones[[#This Row],[Carrera]])</f>
        <v>UNIVERSIDAD CATÓLICA DEL MAULECONTADOR PÚBLICO Y AUDITOR</v>
      </c>
    </row>
    <row r="645" spans="1:14" x14ac:dyDescent="0.25">
      <c r="A645">
        <v>35075</v>
      </c>
      <c r="B645" t="s">
        <v>216</v>
      </c>
      <c r="C645" t="s">
        <v>395</v>
      </c>
      <c r="D645">
        <v>10</v>
      </c>
      <c r="E645">
        <v>40</v>
      </c>
      <c r="F645">
        <v>15</v>
      </c>
      <c r="G645">
        <v>25</v>
      </c>
      <c r="H645">
        <v>10</v>
      </c>
      <c r="J645" t="s">
        <v>58</v>
      </c>
      <c r="K645" t="s">
        <v>58</v>
      </c>
      <c r="L645">
        <v>500</v>
      </c>
      <c r="M645" t="s">
        <v>13</v>
      </c>
      <c r="N645" t="str">
        <f>_xlfn.CONCAT(Ponderaciones[[#This Row],[Universidad]],Ponderaciones[[#This Row],[Carrera]])</f>
        <v>UNIVERSIDAD CATÓLICA DEL MAULECONTADOR PÚBLICO Y AUDITOR</v>
      </c>
    </row>
    <row r="646" spans="1:14" x14ac:dyDescent="0.25">
      <c r="A646">
        <v>35062</v>
      </c>
      <c r="B646" t="s">
        <v>73</v>
      </c>
      <c r="C646" t="s">
        <v>347</v>
      </c>
      <c r="D646">
        <v>10</v>
      </c>
      <c r="E646">
        <v>40</v>
      </c>
      <c r="F646">
        <v>25</v>
      </c>
      <c r="G646">
        <v>10</v>
      </c>
      <c r="H646">
        <v>15</v>
      </c>
      <c r="J646" t="s">
        <v>58</v>
      </c>
      <c r="K646" t="s">
        <v>58</v>
      </c>
      <c r="L646">
        <v>500</v>
      </c>
      <c r="M646" t="s">
        <v>13</v>
      </c>
      <c r="N646" t="str">
        <f>_xlfn.CONCAT(Ponderaciones[[#This Row],[Universidad]],Ponderaciones[[#This Row],[Carrera]])</f>
        <v>UNIVERSIDAD CATÓLICA DEL MAULEDERECHO</v>
      </c>
    </row>
    <row r="647" spans="1:14" x14ac:dyDescent="0.25">
      <c r="A647">
        <v>35002</v>
      </c>
      <c r="B647" t="s">
        <v>75</v>
      </c>
      <c r="C647" t="s">
        <v>347</v>
      </c>
      <c r="D647">
        <v>10</v>
      </c>
      <c r="E647">
        <v>40</v>
      </c>
      <c r="F647">
        <v>15</v>
      </c>
      <c r="G647">
        <v>20</v>
      </c>
      <c r="H647" t="s">
        <v>58</v>
      </c>
      <c r="J647">
        <v>15</v>
      </c>
      <c r="K647" t="s">
        <v>58</v>
      </c>
      <c r="L647">
        <v>500</v>
      </c>
      <c r="M647" t="s">
        <v>13</v>
      </c>
      <c r="N647" t="str">
        <f>_xlfn.CONCAT(Ponderaciones[[#This Row],[Universidad]],Ponderaciones[[#This Row],[Carrera]])</f>
        <v>UNIVERSIDAD CATÓLICA DEL MAULEENFERMERÍA</v>
      </c>
    </row>
    <row r="648" spans="1:14" x14ac:dyDescent="0.25">
      <c r="A648">
        <v>35006</v>
      </c>
      <c r="B648" t="s">
        <v>75</v>
      </c>
      <c r="C648" t="s">
        <v>395</v>
      </c>
      <c r="D648">
        <v>10</v>
      </c>
      <c r="E648">
        <v>40</v>
      </c>
      <c r="F648">
        <v>15</v>
      </c>
      <c r="G648">
        <v>20</v>
      </c>
      <c r="H648" t="s">
        <v>58</v>
      </c>
      <c r="J648">
        <v>15</v>
      </c>
      <c r="K648" t="s">
        <v>58</v>
      </c>
      <c r="L648">
        <v>500</v>
      </c>
      <c r="M648" t="s">
        <v>13</v>
      </c>
      <c r="N648" t="str">
        <f>_xlfn.CONCAT(Ponderaciones[[#This Row],[Universidad]],Ponderaciones[[#This Row],[Carrera]])</f>
        <v>UNIVERSIDAD CATÓLICA DEL MAULEENFERMERÍA</v>
      </c>
    </row>
    <row r="649" spans="1:14" x14ac:dyDescent="0.25">
      <c r="A649">
        <v>35078</v>
      </c>
      <c r="B649" t="s">
        <v>246</v>
      </c>
      <c r="C649" t="s">
        <v>347</v>
      </c>
      <c r="D649">
        <v>10</v>
      </c>
      <c r="E649">
        <v>40</v>
      </c>
      <c r="F649">
        <v>10</v>
      </c>
      <c r="G649">
        <v>25</v>
      </c>
      <c r="H649" t="s">
        <v>58</v>
      </c>
      <c r="J649">
        <v>15</v>
      </c>
      <c r="K649" t="s">
        <v>58</v>
      </c>
      <c r="L649">
        <v>500</v>
      </c>
      <c r="M649" t="s">
        <v>13</v>
      </c>
      <c r="N649" t="str">
        <f>_xlfn.CONCAT(Ponderaciones[[#This Row],[Universidad]],Ponderaciones[[#This Row],[Carrera]])</f>
        <v>UNIVERSIDAD CATÓLICA DEL MAULEGEOLOGÍA</v>
      </c>
    </row>
    <row r="650" spans="1:14" x14ac:dyDescent="0.25">
      <c r="A650">
        <v>35058</v>
      </c>
      <c r="B650" t="s">
        <v>129</v>
      </c>
      <c r="C650" t="s">
        <v>347</v>
      </c>
      <c r="D650">
        <v>10</v>
      </c>
      <c r="E650">
        <v>40</v>
      </c>
      <c r="F650">
        <v>10</v>
      </c>
      <c r="G650">
        <v>25</v>
      </c>
      <c r="H650" t="s">
        <v>58</v>
      </c>
      <c r="J650">
        <v>10</v>
      </c>
      <c r="K650">
        <v>5</v>
      </c>
      <c r="L650">
        <v>500</v>
      </c>
      <c r="M650" t="s">
        <v>13</v>
      </c>
      <c r="N650" t="str">
        <f>_xlfn.CONCAT(Ponderaciones[[#This Row],[Universidad]],Ponderaciones[[#This Row],[Carrera]])</f>
        <v>UNIVERSIDAD CATÓLICA DEL MAULEINGENIERÍA CIVIL</v>
      </c>
    </row>
    <row r="651" spans="1:14" x14ac:dyDescent="0.25">
      <c r="A651">
        <v>35065</v>
      </c>
      <c r="B651" t="s">
        <v>133</v>
      </c>
      <c r="C651" t="s">
        <v>347</v>
      </c>
      <c r="D651">
        <v>10</v>
      </c>
      <c r="E651">
        <v>40</v>
      </c>
      <c r="F651">
        <v>10</v>
      </c>
      <c r="G651">
        <v>25</v>
      </c>
      <c r="H651" t="s">
        <v>58</v>
      </c>
      <c r="J651">
        <v>10</v>
      </c>
      <c r="K651">
        <v>5</v>
      </c>
      <c r="L651">
        <v>500</v>
      </c>
      <c r="M651" t="s">
        <v>13</v>
      </c>
      <c r="N651" t="str">
        <f>_xlfn.CONCAT(Ponderaciones[[#This Row],[Universidad]],Ponderaciones[[#This Row],[Carrera]])</f>
        <v>UNIVERSIDAD CATÓLICA DEL MAULEINGENIERÍA CIVIL ELECTRÓNICA</v>
      </c>
    </row>
    <row r="652" spans="1:14" x14ac:dyDescent="0.25">
      <c r="A652">
        <v>35057</v>
      </c>
      <c r="B652" t="s">
        <v>201</v>
      </c>
      <c r="C652" t="s">
        <v>347</v>
      </c>
      <c r="D652">
        <v>10</v>
      </c>
      <c r="E652">
        <v>40</v>
      </c>
      <c r="F652">
        <v>10</v>
      </c>
      <c r="G652">
        <v>25</v>
      </c>
      <c r="H652" t="s">
        <v>58</v>
      </c>
      <c r="J652">
        <v>10</v>
      </c>
      <c r="K652">
        <v>5</v>
      </c>
      <c r="L652">
        <v>500</v>
      </c>
      <c r="M652" t="s">
        <v>13</v>
      </c>
      <c r="N652" t="str">
        <f>_xlfn.CONCAT(Ponderaciones[[#This Row],[Universidad]],Ponderaciones[[#This Row],[Carrera]])</f>
        <v>UNIVERSIDAD CATÓLICA DEL MAULEINGENIERÍA CIVIL INDUSTRIAL</v>
      </c>
    </row>
    <row r="653" spans="1:14" x14ac:dyDescent="0.25">
      <c r="A653">
        <v>35040</v>
      </c>
      <c r="B653" t="s">
        <v>139</v>
      </c>
      <c r="C653" t="s">
        <v>347</v>
      </c>
      <c r="D653">
        <v>10</v>
      </c>
      <c r="E653">
        <v>40</v>
      </c>
      <c r="F653">
        <v>10</v>
      </c>
      <c r="G653">
        <v>25</v>
      </c>
      <c r="H653" t="s">
        <v>58</v>
      </c>
      <c r="J653">
        <v>10</v>
      </c>
      <c r="K653">
        <v>5</v>
      </c>
      <c r="L653">
        <v>500</v>
      </c>
      <c r="M653" t="s">
        <v>13</v>
      </c>
      <c r="N653" t="str">
        <f>_xlfn.CONCAT(Ponderaciones[[#This Row],[Universidad]],Ponderaciones[[#This Row],[Carrera]])</f>
        <v>UNIVERSIDAD CATÓLICA DEL MAULEINGENIERÍA CIVIL INFORMÁTICA</v>
      </c>
    </row>
    <row r="654" spans="1:14" x14ac:dyDescent="0.25">
      <c r="A654">
        <v>35056</v>
      </c>
      <c r="B654" t="s">
        <v>251</v>
      </c>
      <c r="C654" t="s">
        <v>347</v>
      </c>
      <c r="D654">
        <v>10</v>
      </c>
      <c r="E654">
        <v>40</v>
      </c>
      <c r="F654">
        <v>15</v>
      </c>
      <c r="G654">
        <v>25</v>
      </c>
      <c r="H654">
        <v>10</v>
      </c>
      <c r="J654" t="s">
        <v>58</v>
      </c>
      <c r="K654" t="s">
        <v>58</v>
      </c>
      <c r="L654">
        <v>500</v>
      </c>
      <c r="M654" t="s">
        <v>13</v>
      </c>
      <c r="N654" t="str">
        <f>_xlfn.CONCAT(Ponderaciones[[#This Row],[Universidad]],Ponderaciones[[#This Row],[Carrera]])</f>
        <v xml:space="preserve">UNIVERSIDAD CATÓLICA DEL MAULEINGENIERÍA COMERCIAL </v>
      </c>
    </row>
    <row r="655" spans="1:14" x14ac:dyDescent="0.25">
      <c r="A655">
        <v>35091</v>
      </c>
      <c r="B655" t="s">
        <v>400</v>
      </c>
      <c r="C655" t="s">
        <v>347</v>
      </c>
      <c r="D655">
        <v>10</v>
      </c>
      <c r="E655">
        <v>40</v>
      </c>
      <c r="F655">
        <v>15</v>
      </c>
      <c r="G655">
        <v>25</v>
      </c>
      <c r="H655">
        <v>10</v>
      </c>
      <c r="J655" t="s">
        <v>58</v>
      </c>
      <c r="K655" t="s">
        <v>58</v>
      </c>
      <c r="L655">
        <v>500</v>
      </c>
      <c r="M655" t="s">
        <v>13</v>
      </c>
      <c r="N655" t="str">
        <f>_xlfn.CONCAT(Ponderaciones[[#This Row],[Universidad]],Ponderaciones[[#This Row],[Carrera]])</f>
        <v>UNIVERSIDAD CATÓLICA DEL MAULEINGENIERÍA DE EJECUCIÓN EN ADMINISTRACIÓN DE EMPRESAS </v>
      </c>
    </row>
    <row r="656" spans="1:14" x14ac:dyDescent="0.25">
      <c r="A656">
        <v>35059</v>
      </c>
      <c r="B656" t="s">
        <v>401</v>
      </c>
      <c r="C656" t="s">
        <v>347</v>
      </c>
      <c r="D656">
        <v>10</v>
      </c>
      <c r="E656">
        <v>40</v>
      </c>
      <c r="F656">
        <v>10</v>
      </c>
      <c r="G656">
        <v>30</v>
      </c>
      <c r="H656" t="s">
        <v>58</v>
      </c>
      <c r="J656">
        <v>10</v>
      </c>
      <c r="K656" t="s">
        <v>58</v>
      </c>
      <c r="L656">
        <v>500</v>
      </c>
      <c r="M656" t="s">
        <v>13</v>
      </c>
      <c r="N656" t="str">
        <f>_xlfn.CONCAT(Ponderaciones[[#This Row],[Universidad]],Ponderaciones[[#This Row],[Carrera]])</f>
        <v xml:space="preserve">UNIVERSIDAD CATÓLICA DEL MAULEINGENIERÍA DE EJECUCIÓN EN COMPUTACIÓN E INFORMÁTICA </v>
      </c>
    </row>
    <row r="657" spans="1:14" x14ac:dyDescent="0.25">
      <c r="A657">
        <v>35089</v>
      </c>
      <c r="B657" t="s">
        <v>402</v>
      </c>
      <c r="C657" t="s">
        <v>347</v>
      </c>
      <c r="D657">
        <v>10</v>
      </c>
      <c r="E657">
        <v>40</v>
      </c>
      <c r="F657">
        <v>10</v>
      </c>
      <c r="G657">
        <v>30</v>
      </c>
      <c r="H657" t="s">
        <v>58</v>
      </c>
      <c r="J657">
        <v>10</v>
      </c>
      <c r="K657" t="s">
        <v>58</v>
      </c>
      <c r="L657">
        <v>500</v>
      </c>
      <c r="M657" t="s">
        <v>13</v>
      </c>
      <c r="N657" t="str">
        <f>_xlfn.CONCAT(Ponderaciones[[#This Row],[Universidad]],Ponderaciones[[#This Row],[Carrera]])</f>
        <v xml:space="preserve">UNIVERSIDAD CATÓLICA DEL MAULEINGENIERÍA DE EJECUCIÓN INDUSTRIAL </v>
      </c>
    </row>
    <row r="658" spans="1:14" x14ac:dyDescent="0.25">
      <c r="A658">
        <v>35083</v>
      </c>
      <c r="B658" t="s">
        <v>403</v>
      </c>
      <c r="C658" t="s">
        <v>347</v>
      </c>
      <c r="D658">
        <v>10</v>
      </c>
      <c r="E658">
        <v>40</v>
      </c>
      <c r="F658">
        <v>10</v>
      </c>
      <c r="G658">
        <v>30</v>
      </c>
      <c r="H658" t="s">
        <v>58</v>
      </c>
      <c r="J658">
        <v>10</v>
      </c>
      <c r="K658" t="s">
        <v>58</v>
      </c>
      <c r="L658">
        <v>500</v>
      </c>
      <c r="M658" t="s">
        <v>13</v>
      </c>
      <c r="N658" t="str">
        <f>_xlfn.CONCAT(Ponderaciones[[#This Row],[Universidad]],Ponderaciones[[#This Row],[Carrera]])</f>
        <v xml:space="preserve">UNIVERSIDAD CATÓLICA DEL MAULEINGENIERÍA EJECUCIÓN EN GEOMENSURA </v>
      </c>
    </row>
    <row r="659" spans="1:14" x14ac:dyDescent="0.25">
      <c r="A659">
        <v>35084</v>
      </c>
      <c r="B659" t="s">
        <v>404</v>
      </c>
      <c r="C659" t="s">
        <v>347</v>
      </c>
      <c r="D659">
        <v>10</v>
      </c>
      <c r="E659">
        <v>40</v>
      </c>
      <c r="F659">
        <v>10</v>
      </c>
      <c r="G659">
        <v>30</v>
      </c>
      <c r="H659" t="s">
        <v>58</v>
      </c>
      <c r="J659">
        <v>10</v>
      </c>
      <c r="K659" t="s">
        <v>58</v>
      </c>
      <c r="L659">
        <v>500</v>
      </c>
      <c r="M659" t="s">
        <v>13</v>
      </c>
      <c r="N659" t="str">
        <f>_xlfn.CONCAT(Ponderaciones[[#This Row],[Universidad]],Ponderaciones[[#This Row],[Carrera]])</f>
        <v xml:space="preserve">UNIVERSIDAD CATÓLICA DEL MAULEINGENIERÍA EN AUTOMATIZACIÓN Y CONTROL </v>
      </c>
    </row>
    <row r="660" spans="1:14" x14ac:dyDescent="0.25">
      <c r="A660">
        <v>35033</v>
      </c>
      <c r="B660" t="s">
        <v>256</v>
      </c>
      <c r="C660" t="s">
        <v>347</v>
      </c>
      <c r="D660">
        <v>10</v>
      </c>
      <c r="E660">
        <v>40</v>
      </c>
      <c r="F660">
        <v>15</v>
      </c>
      <c r="G660">
        <v>15</v>
      </c>
      <c r="H660" t="s">
        <v>58</v>
      </c>
      <c r="J660">
        <v>15</v>
      </c>
      <c r="K660">
        <v>5</v>
      </c>
      <c r="L660">
        <v>500</v>
      </c>
      <c r="M660" t="s">
        <v>13</v>
      </c>
      <c r="N660" t="str">
        <f>_xlfn.CONCAT(Ponderaciones[[#This Row],[Universidad]],Ponderaciones[[#This Row],[Carrera]])</f>
        <v>UNIVERSIDAD CATÓLICA DEL MAULEINGENIERÍA EN BIOTECNOLOGÍA</v>
      </c>
    </row>
    <row r="661" spans="1:14" x14ac:dyDescent="0.25">
      <c r="A661">
        <v>35041</v>
      </c>
      <c r="B661" t="s">
        <v>146</v>
      </c>
      <c r="C661" t="s">
        <v>347</v>
      </c>
      <c r="D661">
        <v>10</v>
      </c>
      <c r="E661">
        <v>40</v>
      </c>
      <c r="F661">
        <v>10</v>
      </c>
      <c r="G661">
        <v>25</v>
      </c>
      <c r="H661" t="s">
        <v>58</v>
      </c>
      <c r="J661">
        <v>10</v>
      </c>
      <c r="K661">
        <v>5</v>
      </c>
      <c r="L661">
        <v>500</v>
      </c>
      <c r="M661" t="s">
        <v>13</v>
      </c>
      <c r="N661" t="str">
        <f>_xlfn.CONCAT(Ponderaciones[[#This Row],[Universidad]],Ponderaciones[[#This Row],[Carrera]])</f>
        <v>UNIVERSIDAD CATÓLICA DEL MAULEINGENIERÍA EN CONSTRUCCIÓN</v>
      </c>
    </row>
    <row r="662" spans="1:14" x14ac:dyDescent="0.25">
      <c r="A662">
        <v>35069</v>
      </c>
      <c r="B662" t="s">
        <v>405</v>
      </c>
      <c r="C662" t="s">
        <v>347</v>
      </c>
      <c r="D662">
        <v>10</v>
      </c>
      <c r="E662">
        <v>40</v>
      </c>
      <c r="F662">
        <v>10</v>
      </c>
      <c r="G662">
        <v>25</v>
      </c>
      <c r="H662">
        <v>10</v>
      </c>
      <c r="I662" t="s">
        <v>47</v>
      </c>
      <c r="J662">
        <v>10</v>
      </c>
      <c r="K662">
        <v>5</v>
      </c>
      <c r="L662">
        <v>500</v>
      </c>
      <c r="M662" t="s">
        <v>13</v>
      </c>
      <c r="N662" t="str">
        <f>_xlfn.CONCAT(Ponderaciones[[#This Row],[Universidad]],Ponderaciones[[#This Row],[Carrera]])</f>
        <v>UNIVERSIDAD CATÓLICA DEL MAULEINGENIERÍA EN ESTADÍSTICA</v>
      </c>
    </row>
    <row r="663" spans="1:14" x14ac:dyDescent="0.25">
      <c r="A663">
        <v>35073</v>
      </c>
      <c r="B663" t="s">
        <v>84</v>
      </c>
      <c r="C663" t="s">
        <v>396</v>
      </c>
      <c r="D663">
        <v>10</v>
      </c>
      <c r="E663">
        <v>40</v>
      </c>
      <c r="F663">
        <v>15</v>
      </c>
      <c r="G663">
        <v>15</v>
      </c>
      <c r="H663" t="s">
        <v>58</v>
      </c>
      <c r="J663">
        <v>15</v>
      </c>
      <c r="K663">
        <v>5</v>
      </c>
      <c r="L663">
        <v>500</v>
      </c>
      <c r="M663" t="s">
        <v>13</v>
      </c>
      <c r="N663" t="str">
        <f>_xlfn.CONCAT(Ponderaciones[[#This Row],[Universidad]],Ponderaciones[[#This Row],[Carrera]])</f>
        <v>UNIVERSIDAD CATÓLICA DEL MAULEINGENIERÍA EN RECURSOS NATURALES</v>
      </c>
    </row>
    <row r="664" spans="1:14" x14ac:dyDescent="0.25">
      <c r="A664">
        <v>35085</v>
      </c>
      <c r="B664" t="s">
        <v>406</v>
      </c>
      <c r="C664" t="s">
        <v>347</v>
      </c>
      <c r="D664">
        <v>10</v>
      </c>
      <c r="E664">
        <v>40</v>
      </c>
      <c r="F664">
        <v>10</v>
      </c>
      <c r="G664">
        <v>25</v>
      </c>
      <c r="H664" t="s">
        <v>58</v>
      </c>
      <c r="J664">
        <v>10</v>
      </c>
      <c r="K664">
        <v>5</v>
      </c>
      <c r="L664">
        <v>500</v>
      </c>
      <c r="M664" t="s">
        <v>13</v>
      </c>
      <c r="N664" t="str">
        <f>_xlfn.CONCAT(Ponderaciones[[#This Row],[Universidad]],Ponderaciones[[#This Row],[Carrera]])</f>
        <v>UNIVERSIDAD CATÓLICA DEL MAULEINGENIERÍA MATEMÁTICA</v>
      </c>
    </row>
    <row r="665" spans="1:14" x14ac:dyDescent="0.25">
      <c r="A665">
        <v>35001</v>
      </c>
      <c r="B665" t="s">
        <v>85</v>
      </c>
      <c r="C665" t="s">
        <v>347</v>
      </c>
      <c r="D665">
        <v>10</v>
      </c>
      <c r="E665">
        <v>40</v>
      </c>
      <c r="F665">
        <v>15</v>
      </c>
      <c r="G665">
        <v>20</v>
      </c>
      <c r="H665" t="s">
        <v>58</v>
      </c>
      <c r="J665">
        <v>15</v>
      </c>
      <c r="K665" t="s">
        <v>58</v>
      </c>
      <c r="L665">
        <v>500</v>
      </c>
      <c r="M665" t="s">
        <v>13</v>
      </c>
      <c r="N665" t="str">
        <f>_xlfn.CONCAT(Ponderaciones[[#This Row],[Universidad]],Ponderaciones[[#This Row],[Carrera]])</f>
        <v>UNIVERSIDAD CATÓLICA DEL MAULEKINESIOLOGÍA</v>
      </c>
    </row>
    <row r="666" spans="1:14" x14ac:dyDescent="0.25">
      <c r="A666">
        <v>35005</v>
      </c>
      <c r="B666" t="s">
        <v>93</v>
      </c>
      <c r="C666" t="s">
        <v>347</v>
      </c>
      <c r="D666">
        <v>20</v>
      </c>
      <c r="E666">
        <v>30</v>
      </c>
      <c r="F666">
        <v>10</v>
      </c>
      <c r="G666">
        <v>25</v>
      </c>
      <c r="H666" t="s">
        <v>58</v>
      </c>
      <c r="J666">
        <v>15</v>
      </c>
      <c r="K666" t="s">
        <v>58</v>
      </c>
      <c r="L666">
        <v>500</v>
      </c>
      <c r="M666" t="s">
        <v>13</v>
      </c>
      <c r="N666" t="str">
        <f>_xlfn.CONCAT(Ponderaciones[[#This Row],[Universidad]],Ponderaciones[[#This Row],[Carrera]])</f>
        <v>UNIVERSIDAD CATÓLICA DEL MAULEMEDICINA</v>
      </c>
    </row>
    <row r="667" spans="1:14" x14ac:dyDescent="0.25">
      <c r="A667">
        <v>35081</v>
      </c>
      <c r="B667" t="s">
        <v>94</v>
      </c>
      <c r="C667" t="s">
        <v>396</v>
      </c>
      <c r="D667">
        <v>10</v>
      </c>
      <c r="E667">
        <v>40</v>
      </c>
      <c r="F667">
        <v>15</v>
      </c>
      <c r="G667">
        <v>15</v>
      </c>
      <c r="H667" t="s">
        <v>58</v>
      </c>
      <c r="J667">
        <v>20</v>
      </c>
      <c r="K667" t="s">
        <v>58</v>
      </c>
      <c r="L667">
        <v>500</v>
      </c>
      <c r="M667" t="s">
        <v>13</v>
      </c>
      <c r="N667" t="str">
        <f>_xlfn.CONCAT(Ponderaciones[[#This Row],[Universidad]],Ponderaciones[[#This Row],[Carrera]])</f>
        <v>UNIVERSIDAD CATÓLICA DEL MAULEMEDICINA VETERINARIA</v>
      </c>
    </row>
    <row r="668" spans="1:14" x14ac:dyDescent="0.25">
      <c r="A668">
        <v>35007</v>
      </c>
      <c r="B668" t="s">
        <v>95</v>
      </c>
      <c r="C668" t="s">
        <v>395</v>
      </c>
      <c r="D668">
        <v>10</v>
      </c>
      <c r="E668">
        <v>40</v>
      </c>
      <c r="F668">
        <v>15</v>
      </c>
      <c r="G668">
        <v>20</v>
      </c>
      <c r="H668" t="s">
        <v>58</v>
      </c>
      <c r="J668">
        <v>15</v>
      </c>
      <c r="K668" t="s">
        <v>58</v>
      </c>
      <c r="L668">
        <v>500</v>
      </c>
      <c r="M668" t="s">
        <v>13</v>
      </c>
      <c r="N668" t="str">
        <f>_xlfn.CONCAT(Ponderaciones[[#This Row],[Universidad]],Ponderaciones[[#This Row],[Carrera]])</f>
        <v>UNIVERSIDAD CATÓLICA DEL MAULENUTRICIÓN Y DIETÉTICA</v>
      </c>
    </row>
    <row r="669" spans="1:14" x14ac:dyDescent="0.25">
      <c r="A669">
        <v>35090</v>
      </c>
      <c r="B669" t="s">
        <v>208</v>
      </c>
      <c r="C669" t="s">
        <v>395</v>
      </c>
      <c r="D669">
        <v>10</v>
      </c>
      <c r="E669">
        <v>40</v>
      </c>
      <c r="F669">
        <v>15</v>
      </c>
      <c r="G669">
        <v>20</v>
      </c>
      <c r="H669" t="s">
        <v>58</v>
      </c>
      <c r="J669">
        <v>15</v>
      </c>
      <c r="K669" t="s">
        <v>58</v>
      </c>
      <c r="L669">
        <v>500</v>
      </c>
      <c r="M669" t="s">
        <v>13</v>
      </c>
      <c r="N669" t="str">
        <f>_xlfn.CONCAT(Ponderaciones[[#This Row],[Universidad]],Ponderaciones[[#This Row],[Carrera]])</f>
        <v xml:space="preserve">UNIVERSIDAD CATÓLICA DEL MAULEOBSTETRICIA Y PUERICULTURA </v>
      </c>
    </row>
    <row r="670" spans="1:14" x14ac:dyDescent="0.25">
      <c r="A670">
        <v>35018</v>
      </c>
      <c r="B670" t="s">
        <v>407</v>
      </c>
      <c r="C670" t="s">
        <v>395</v>
      </c>
      <c r="D670">
        <v>10</v>
      </c>
      <c r="E670">
        <v>40</v>
      </c>
      <c r="F670">
        <v>20</v>
      </c>
      <c r="G670">
        <v>20</v>
      </c>
      <c r="H670">
        <v>10</v>
      </c>
      <c r="I670" t="s">
        <v>47</v>
      </c>
      <c r="J670">
        <v>10</v>
      </c>
      <c r="K670" t="s">
        <v>58</v>
      </c>
      <c r="L670">
        <v>500</v>
      </c>
      <c r="M670" t="s">
        <v>13</v>
      </c>
      <c r="N670" t="str">
        <f>_xlfn.CONCAT(Ponderaciones[[#This Row],[Universidad]],Ponderaciones[[#This Row],[Carrera]])</f>
        <v>UNIVERSIDAD CATÓLICA DEL MAULEPED. EDUCACIÓN GENERAL BÁSICA: M/LENGUAJE; MATEM. CS.NAT. Y CS.SOC.</v>
      </c>
    </row>
    <row r="671" spans="1:14" x14ac:dyDescent="0.25">
      <c r="A671">
        <v>35061</v>
      </c>
      <c r="B671" t="s">
        <v>407</v>
      </c>
      <c r="C671" t="s">
        <v>347</v>
      </c>
      <c r="D671">
        <v>10</v>
      </c>
      <c r="E671">
        <v>40</v>
      </c>
      <c r="F671">
        <v>20</v>
      </c>
      <c r="G671">
        <v>20</v>
      </c>
      <c r="H671">
        <v>10</v>
      </c>
      <c r="I671" t="s">
        <v>47</v>
      </c>
      <c r="J671">
        <v>10</v>
      </c>
      <c r="K671" t="s">
        <v>58</v>
      </c>
      <c r="L671">
        <v>500</v>
      </c>
      <c r="M671" t="s">
        <v>13</v>
      </c>
      <c r="N671" t="str">
        <f>_xlfn.CONCAT(Ponderaciones[[#This Row],[Universidad]],Ponderaciones[[#This Row],[Carrera]])</f>
        <v>UNIVERSIDAD CATÓLICA DEL MAULEPED. EDUCACIÓN GENERAL BÁSICA: M/LENGUAJE; MATEM. CS.NAT. Y CS.SOC.</v>
      </c>
    </row>
    <row r="672" spans="1:14" x14ac:dyDescent="0.25">
      <c r="A672">
        <v>35016</v>
      </c>
      <c r="B672" t="s">
        <v>408</v>
      </c>
      <c r="C672" t="s">
        <v>347</v>
      </c>
      <c r="D672">
        <v>10</v>
      </c>
      <c r="E672">
        <v>40</v>
      </c>
      <c r="F672">
        <v>10</v>
      </c>
      <c r="G672">
        <v>15</v>
      </c>
      <c r="H672" t="s">
        <v>58</v>
      </c>
      <c r="J672">
        <v>25</v>
      </c>
      <c r="K672" t="s">
        <v>58</v>
      </c>
      <c r="L672">
        <v>500</v>
      </c>
      <c r="M672" t="s">
        <v>13</v>
      </c>
      <c r="N672" t="str">
        <f>_xlfn.CONCAT(Ponderaciones[[#This Row],[Universidad]],Ponderaciones[[#This Row],[Carrera]])</f>
        <v>UNIVERSIDAD CATÓLICA DEL MAULEPEDAGOGÍA EN CIENCIAS. M/ BIOLOGÍA, QUÍMICA O FÍSICA </v>
      </c>
    </row>
    <row r="673" spans="1:14" x14ac:dyDescent="0.25">
      <c r="A673">
        <v>35011</v>
      </c>
      <c r="B673" t="s">
        <v>210</v>
      </c>
      <c r="C673" t="s">
        <v>347</v>
      </c>
      <c r="D673">
        <v>10</v>
      </c>
      <c r="E673">
        <v>40</v>
      </c>
      <c r="F673">
        <v>20</v>
      </c>
      <c r="G673">
        <v>20</v>
      </c>
      <c r="H673" t="s">
        <v>58</v>
      </c>
      <c r="J673">
        <v>10</v>
      </c>
      <c r="K673" t="s">
        <v>58</v>
      </c>
      <c r="L673">
        <v>500</v>
      </c>
      <c r="M673" t="s">
        <v>13</v>
      </c>
      <c r="N673" t="str">
        <f>_xlfn.CONCAT(Ponderaciones[[#This Row],[Universidad]],Ponderaciones[[#This Row],[Carrera]])</f>
        <v xml:space="preserve">UNIVERSIDAD CATÓLICA DEL MAULEPEDAGOGÍA EN EDUCACIÓN FÍSICA </v>
      </c>
    </row>
    <row r="674" spans="1:14" x14ac:dyDescent="0.25">
      <c r="A674">
        <v>35086</v>
      </c>
      <c r="B674" t="s">
        <v>409</v>
      </c>
      <c r="C674" t="s">
        <v>395</v>
      </c>
      <c r="D674">
        <v>10</v>
      </c>
      <c r="E674">
        <v>40</v>
      </c>
      <c r="F674">
        <v>25</v>
      </c>
      <c r="G674">
        <v>15</v>
      </c>
      <c r="H674" t="s">
        <v>58</v>
      </c>
      <c r="J674">
        <v>10</v>
      </c>
      <c r="K674" t="s">
        <v>58</v>
      </c>
      <c r="L674">
        <v>500</v>
      </c>
      <c r="M674" t="s">
        <v>13</v>
      </c>
      <c r="N674" t="str">
        <f>_xlfn.CONCAT(Ponderaciones[[#This Row],[Universidad]],Ponderaciones[[#This Row],[Carrera]])</f>
        <v>UNIVERSIDAD CATÓLICA DEL MAULEPEDAGOGÍA EN EDUCACIÓN ESPECIAL CON MENCIÓN </v>
      </c>
    </row>
    <row r="675" spans="1:14" x14ac:dyDescent="0.25">
      <c r="A675">
        <v>35020</v>
      </c>
      <c r="B675" t="s">
        <v>410</v>
      </c>
      <c r="C675" t="s">
        <v>347</v>
      </c>
      <c r="D675">
        <v>10</v>
      </c>
      <c r="E675">
        <v>40</v>
      </c>
      <c r="F675">
        <v>25</v>
      </c>
      <c r="G675">
        <v>15</v>
      </c>
      <c r="H675" t="s">
        <v>58</v>
      </c>
      <c r="J675">
        <v>10</v>
      </c>
      <c r="K675" t="s">
        <v>58</v>
      </c>
      <c r="L675">
        <v>500</v>
      </c>
      <c r="M675" t="s">
        <v>13</v>
      </c>
      <c r="N675" t="str">
        <f>_xlfn.CONCAT(Ponderaciones[[#This Row],[Universidad]],Ponderaciones[[#This Row],[Carrera]])</f>
        <v>UNIVERSIDAD CATÓLICA DEL MAULEPEDAGOGÍA EN EDUCACIÓN ESPECIAL CON MENCIÓN</v>
      </c>
    </row>
    <row r="676" spans="1:14" x14ac:dyDescent="0.25">
      <c r="A676">
        <v>35076</v>
      </c>
      <c r="B676" t="s">
        <v>411</v>
      </c>
      <c r="C676" t="s">
        <v>347</v>
      </c>
      <c r="D676">
        <v>10</v>
      </c>
      <c r="E676">
        <v>40</v>
      </c>
      <c r="F676">
        <v>20</v>
      </c>
      <c r="G676">
        <v>20</v>
      </c>
      <c r="H676">
        <v>10</v>
      </c>
      <c r="I676" t="s">
        <v>47</v>
      </c>
      <c r="J676">
        <v>10</v>
      </c>
      <c r="K676" t="s">
        <v>58</v>
      </c>
      <c r="L676">
        <v>500</v>
      </c>
      <c r="M676" t="s">
        <v>13</v>
      </c>
      <c r="N676" t="str">
        <f>_xlfn.CONCAT(Ponderaciones[[#This Row],[Universidad]],Ponderaciones[[#This Row],[Carrera]])</f>
        <v>UNIVERSIDAD CATÓLICA DEL MAULEPEDAGOGÍA EN EDUCACIÓN PARVULARIA CON MENCIÓN </v>
      </c>
    </row>
    <row r="677" spans="1:14" x14ac:dyDescent="0.25">
      <c r="A677">
        <v>35077</v>
      </c>
      <c r="B677" t="s">
        <v>411</v>
      </c>
      <c r="C677" t="s">
        <v>395</v>
      </c>
      <c r="D677">
        <v>10</v>
      </c>
      <c r="E677">
        <v>40</v>
      </c>
      <c r="F677">
        <v>20</v>
      </c>
      <c r="G677">
        <v>20</v>
      </c>
      <c r="H677">
        <v>10</v>
      </c>
      <c r="I677" t="s">
        <v>47</v>
      </c>
      <c r="J677">
        <v>10</v>
      </c>
      <c r="K677" t="s">
        <v>58</v>
      </c>
      <c r="L677">
        <v>500</v>
      </c>
      <c r="M677" t="s">
        <v>13</v>
      </c>
      <c r="N677" t="str">
        <f>_xlfn.CONCAT(Ponderaciones[[#This Row],[Universidad]],Ponderaciones[[#This Row],[Carrera]])</f>
        <v>UNIVERSIDAD CATÓLICA DEL MAULEPEDAGOGÍA EN EDUCACIÓN PARVULARIA CON MENCIÓN </v>
      </c>
    </row>
    <row r="678" spans="1:14" x14ac:dyDescent="0.25">
      <c r="A678">
        <v>35088</v>
      </c>
      <c r="B678" t="s">
        <v>412</v>
      </c>
      <c r="C678" t="s">
        <v>347</v>
      </c>
      <c r="D678">
        <v>10</v>
      </c>
      <c r="E678">
        <v>40</v>
      </c>
      <c r="F678">
        <v>20</v>
      </c>
      <c r="G678">
        <v>10</v>
      </c>
      <c r="H678">
        <v>20</v>
      </c>
      <c r="J678" t="s">
        <v>58</v>
      </c>
      <c r="K678" t="s">
        <v>58</v>
      </c>
      <c r="L678">
        <v>500</v>
      </c>
      <c r="M678" t="s">
        <v>13</v>
      </c>
      <c r="N678" t="str">
        <f>_xlfn.CONCAT(Ponderaciones[[#This Row],[Universidad]],Ponderaciones[[#This Row],[Carrera]])</f>
        <v>UNIVERSIDAD CATÓLICA DEL MAULEPEDAGOGÍA EN HISTORIA, GEOGRAFÍA Y CIENCIAS SOCIALES </v>
      </c>
    </row>
    <row r="679" spans="1:14" x14ac:dyDescent="0.25">
      <c r="A679">
        <v>35019</v>
      </c>
      <c r="B679" t="s">
        <v>391</v>
      </c>
      <c r="C679" t="s">
        <v>347</v>
      </c>
      <c r="D679">
        <v>10</v>
      </c>
      <c r="E679">
        <v>40</v>
      </c>
      <c r="F679">
        <v>25</v>
      </c>
      <c r="G679">
        <v>15</v>
      </c>
      <c r="H679">
        <v>10</v>
      </c>
      <c r="J679" t="s">
        <v>58</v>
      </c>
      <c r="K679" t="s">
        <v>58</v>
      </c>
      <c r="L679">
        <v>500</v>
      </c>
      <c r="M679" t="s">
        <v>13</v>
      </c>
      <c r="N679" t="str">
        <f>_xlfn.CONCAT(Ponderaciones[[#This Row],[Universidad]],Ponderaciones[[#This Row],[Carrera]])</f>
        <v xml:space="preserve">UNIVERSIDAD CATÓLICA DEL MAULEPEDAGOGÍA EN INGLES </v>
      </c>
    </row>
    <row r="680" spans="1:14" x14ac:dyDescent="0.25">
      <c r="A680">
        <v>35023</v>
      </c>
      <c r="B680" t="s">
        <v>413</v>
      </c>
      <c r="C680" t="s">
        <v>347</v>
      </c>
      <c r="D680">
        <v>10</v>
      </c>
      <c r="E680">
        <v>40</v>
      </c>
      <c r="F680">
        <v>25</v>
      </c>
      <c r="G680">
        <v>15</v>
      </c>
      <c r="H680">
        <v>10</v>
      </c>
      <c r="J680" t="s">
        <v>58</v>
      </c>
      <c r="K680" t="s">
        <v>58</v>
      </c>
      <c r="L680">
        <v>500</v>
      </c>
      <c r="M680" t="s">
        <v>13</v>
      </c>
      <c r="N680" t="str">
        <f>_xlfn.CONCAT(Ponderaciones[[#This Row],[Universidad]],Ponderaciones[[#This Row],[Carrera]])</f>
        <v>UNIVERSIDAD CATÓLICA DEL MAULEPEDAGOGÍA EN LENGUA CASTELLANA Y COMUNICACIÓN </v>
      </c>
    </row>
    <row r="681" spans="1:14" x14ac:dyDescent="0.25">
      <c r="A681">
        <v>35017</v>
      </c>
      <c r="B681" t="s">
        <v>414</v>
      </c>
      <c r="C681" t="s">
        <v>347</v>
      </c>
      <c r="D681">
        <v>10</v>
      </c>
      <c r="E681">
        <v>40</v>
      </c>
      <c r="F681">
        <v>10</v>
      </c>
      <c r="G681">
        <v>25</v>
      </c>
      <c r="H681" t="s">
        <v>58</v>
      </c>
      <c r="J681">
        <v>10</v>
      </c>
      <c r="K681">
        <v>5</v>
      </c>
      <c r="L681">
        <v>500</v>
      </c>
      <c r="M681" t="s">
        <v>13</v>
      </c>
      <c r="N681" t="str">
        <f>_xlfn.CONCAT(Ponderaciones[[#This Row],[Universidad]],Ponderaciones[[#This Row],[Carrera]])</f>
        <v>UNIVERSIDAD CATÓLICA DEL MAULEPEDAGOGÍA EN MATEMÁTICA Y COMPUTACIÓN </v>
      </c>
    </row>
    <row r="682" spans="1:14" x14ac:dyDescent="0.25">
      <c r="A682">
        <v>35013</v>
      </c>
      <c r="B682" t="s">
        <v>415</v>
      </c>
      <c r="C682" t="s">
        <v>347</v>
      </c>
      <c r="D682">
        <v>10</v>
      </c>
      <c r="E682">
        <v>40</v>
      </c>
      <c r="F682">
        <v>20</v>
      </c>
      <c r="G682">
        <v>10</v>
      </c>
      <c r="H682">
        <v>20</v>
      </c>
      <c r="J682" t="s">
        <v>58</v>
      </c>
      <c r="K682" t="s">
        <v>58</v>
      </c>
      <c r="L682">
        <v>500</v>
      </c>
      <c r="M682" t="s">
        <v>13</v>
      </c>
      <c r="N682" t="str">
        <f>_xlfn.CONCAT(Ponderaciones[[#This Row],[Universidad]],Ponderaciones[[#This Row],[Carrera]])</f>
        <v>UNIVERSIDAD CATÓLICA DEL MAULEPEDAGOGÍA EN RELIGIÓN Y FILOSOFÍA </v>
      </c>
    </row>
    <row r="683" spans="1:14" x14ac:dyDescent="0.25">
      <c r="A683">
        <v>35004</v>
      </c>
      <c r="B683" t="s">
        <v>108</v>
      </c>
      <c r="C683" t="s">
        <v>347</v>
      </c>
      <c r="D683">
        <v>10</v>
      </c>
      <c r="E683">
        <v>40</v>
      </c>
      <c r="F683">
        <v>20</v>
      </c>
      <c r="G683">
        <v>20</v>
      </c>
      <c r="H683">
        <v>10</v>
      </c>
      <c r="I683" t="s">
        <v>47</v>
      </c>
      <c r="J683">
        <v>10</v>
      </c>
      <c r="K683" t="s">
        <v>58</v>
      </c>
      <c r="L683">
        <v>500</v>
      </c>
      <c r="M683" t="s">
        <v>13</v>
      </c>
      <c r="N683" t="str">
        <f>_xlfn.CONCAT(Ponderaciones[[#This Row],[Universidad]],Ponderaciones[[#This Row],[Carrera]])</f>
        <v>UNIVERSIDAD CATÓLICA DEL MAULEPSICOLOGÍA</v>
      </c>
    </row>
    <row r="684" spans="1:14" x14ac:dyDescent="0.25">
      <c r="A684">
        <v>35087</v>
      </c>
      <c r="B684" t="s">
        <v>108</v>
      </c>
      <c r="C684" t="s">
        <v>395</v>
      </c>
      <c r="D684">
        <v>10</v>
      </c>
      <c r="E684">
        <v>40</v>
      </c>
      <c r="F684">
        <v>20</v>
      </c>
      <c r="G684">
        <v>20</v>
      </c>
      <c r="H684">
        <v>10</v>
      </c>
      <c r="I684" t="s">
        <v>47</v>
      </c>
      <c r="J684">
        <v>10</v>
      </c>
      <c r="L684">
        <v>500</v>
      </c>
      <c r="M684" t="s">
        <v>13</v>
      </c>
      <c r="N684" t="str">
        <f>_xlfn.CONCAT(Ponderaciones[[#This Row],[Universidad]],Ponderaciones[[#This Row],[Carrera]])</f>
        <v>UNIVERSIDAD CATÓLICA DEL MAULEPSICOLOGÍA</v>
      </c>
    </row>
    <row r="685" spans="1:14" x14ac:dyDescent="0.25">
      <c r="A685">
        <v>35071</v>
      </c>
      <c r="B685" t="s">
        <v>110</v>
      </c>
      <c r="C685" t="s">
        <v>347</v>
      </c>
      <c r="D685">
        <v>20</v>
      </c>
      <c r="E685">
        <v>30</v>
      </c>
      <c r="F685">
        <v>10</v>
      </c>
      <c r="G685">
        <v>25</v>
      </c>
      <c r="H685" t="s">
        <v>58</v>
      </c>
      <c r="J685">
        <v>15</v>
      </c>
      <c r="K685" t="s">
        <v>58</v>
      </c>
      <c r="L685">
        <v>500</v>
      </c>
      <c r="M685" t="s">
        <v>13</v>
      </c>
      <c r="N685" t="str">
        <f>_xlfn.CONCAT(Ponderaciones[[#This Row],[Universidad]],Ponderaciones[[#This Row],[Carrera]])</f>
        <v>UNIVERSIDAD CATÓLICA DEL MAULEQUÍMICA Y FARMACIA</v>
      </c>
    </row>
    <row r="686" spans="1:14" x14ac:dyDescent="0.25">
      <c r="A686">
        <v>35055</v>
      </c>
      <c r="B686" t="s">
        <v>416</v>
      </c>
      <c r="C686" t="s">
        <v>347</v>
      </c>
      <c r="D686">
        <v>10</v>
      </c>
      <c r="E686">
        <v>40</v>
      </c>
      <c r="F686">
        <v>15</v>
      </c>
      <c r="G686">
        <v>25</v>
      </c>
      <c r="H686">
        <v>10</v>
      </c>
      <c r="J686" t="s">
        <v>58</v>
      </c>
      <c r="K686" t="s">
        <v>58</v>
      </c>
      <c r="L686">
        <v>500</v>
      </c>
      <c r="M686" t="s">
        <v>13</v>
      </c>
      <c r="N686" t="str">
        <f>_xlfn.CONCAT(Ponderaciones[[#This Row],[Universidad]],Ponderaciones[[#This Row],[Carrera]])</f>
        <v xml:space="preserve">UNIVERSIDAD CATÓLICA DEL MAULESOCIOLOGÍA </v>
      </c>
    </row>
    <row r="687" spans="1:14" x14ac:dyDescent="0.25">
      <c r="A687">
        <v>35068</v>
      </c>
      <c r="B687" t="s">
        <v>417</v>
      </c>
      <c r="C687" t="s">
        <v>347</v>
      </c>
      <c r="D687">
        <v>10</v>
      </c>
      <c r="E687">
        <v>40</v>
      </c>
      <c r="F687">
        <v>15</v>
      </c>
      <c r="G687">
        <v>20</v>
      </c>
      <c r="H687" t="s">
        <v>58</v>
      </c>
      <c r="J687">
        <v>15</v>
      </c>
      <c r="K687" t="s">
        <v>58</v>
      </c>
      <c r="L687">
        <v>500</v>
      </c>
      <c r="M687" t="s">
        <v>13</v>
      </c>
      <c r="N687" t="str">
        <f>_xlfn.CONCAT(Ponderaciones[[#This Row],[Universidad]],Ponderaciones[[#This Row],[Carrera]])</f>
        <v>UNIVERSIDAD CATÓLICA DEL MAULETECNOLOGÍA MÉDICA CON MENCIÓN EN: IMAGENOLOGÍA U OFTALMOLOGÍA</v>
      </c>
    </row>
    <row r="688" spans="1:14" x14ac:dyDescent="0.25">
      <c r="A688">
        <v>35080</v>
      </c>
      <c r="B688" t="s">
        <v>113</v>
      </c>
      <c r="C688" t="s">
        <v>395</v>
      </c>
      <c r="D688">
        <v>10</v>
      </c>
      <c r="E688">
        <v>40</v>
      </c>
      <c r="F688">
        <v>20</v>
      </c>
      <c r="G688">
        <v>20</v>
      </c>
      <c r="H688">
        <v>10</v>
      </c>
      <c r="I688" t="s">
        <v>47</v>
      </c>
      <c r="J688">
        <v>10</v>
      </c>
      <c r="K688" t="s">
        <v>58</v>
      </c>
      <c r="L688">
        <v>500</v>
      </c>
      <c r="M688" t="s">
        <v>13</v>
      </c>
      <c r="N688" t="str">
        <f>_xlfn.CONCAT(Ponderaciones[[#This Row],[Universidad]],Ponderaciones[[#This Row],[Carrera]])</f>
        <v>UNIVERSIDAD CATÓLICA DEL MAULETERAPIA OCUPACIONAL</v>
      </c>
    </row>
    <row r="689" spans="1:14" x14ac:dyDescent="0.25">
      <c r="A689">
        <v>35052</v>
      </c>
      <c r="B689" t="s">
        <v>114</v>
      </c>
      <c r="C689" t="s">
        <v>395</v>
      </c>
      <c r="D689">
        <v>10</v>
      </c>
      <c r="E689">
        <v>40</v>
      </c>
      <c r="F689">
        <v>25</v>
      </c>
      <c r="G689">
        <v>10</v>
      </c>
      <c r="H689">
        <v>15</v>
      </c>
      <c r="J689" t="s">
        <v>58</v>
      </c>
      <c r="K689" t="s">
        <v>58</v>
      </c>
      <c r="L689">
        <v>500</v>
      </c>
      <c r="M689" t="s">
        <v>13</v>
      </c>
      <c r="N689" t="str">
        <f>_xlfn.CONCAT(Ponderaciones[[#This Row],[Universidad]],Ponderaciones[[#This Row],[Carrera]])</f>
        <v>UNIVERSIDAD CATÓLICA DEL MAULETRABAJO SOCIAL</v>
      </c>
    </row>
    <row r="690" spans="1:14" x14ac:dyDescent="0.25">
      <c r="A690">
        <v>35066</v>
      </c>
      <c r="B690" t="s">
        <v>114</v>
      </c>
      <c r="C690" t="s">
        <v>347</v>
      </c>
      <c r="D690">
        <v>10</v>
      </c>
      <c r="E690">
        <v>40</v>
      </c>
      <c r="F690">
        <v>25</v>
      </c>
      <c r="G690">
        <v>10</v>
      </c>
      <c r="H690">
        <v>15</v>
      </c>
      <c r="J690" t="s">
        <v>58</v>
      </c>
      <c r="K690" t="s">
        <v>58</v>
      </c>
      <c r="L690">
        <v>500</v>
      </c>
      <c r="M690" t="s">
        <v>13</v>
      </c>
      <c r="N690" t="str">
        <f>_xlfn.CONCAT(Ponderaciones[[#This Row],[Universidad]],Ponderaciones[[#This Row],[Carrera]])</f>
        <v>UNIVERSIDAD CATÓLICA DEL MAULETRABAJO SOCIAL</v>
      </c>
    </row>
    <row r="691" spans="1:14" x14ac:dyDescent="0.25">
      <c r="A691">
        <v>18077</v>
      </c>
      <c r="B691" t="s">
        <v>418</v>
      </c>
      <c r="D691">
        <v>25</v>
      </c>
      <c r="E691">
        <v>25</v>
      </c>
      <c r="F691">
        <v>20</v>
      </c>
      <c r="G691">
        <v>20</v>
      </c>
      <c r="H691" t="s">
        <v>58</v>
      </c>
      <c r="J691">
        <v>10</v>
      </c>
      <c r="K691" t="s">
        <v>58</v>
      </c>
      <c r="L691" t="s">
        <v>58</v>
      </c>
      <c r="M691" t="s">
        <v>14</v>
      </c>
      <c r="N691" t="str">
        <f>_xlfn.CONCAT(Ponderaciones[[#This Row],[Universidad]],Ponderaciones[[#This Row],[Carrera]])</f>
        <v xml:space="preserve">UNIVERSIDAD CATÓLICA DEL NORTEANALISTA QUÍMICO </v>
      </c>
    </row>
    <row r="692" spans="1:14" x14ac:dyDescent="0.25">
      <c r="A692">
        <v>18040</v>
      </c>
      <c r="B692" t="s">
        <v>373</v>
      </c>
      <c r="D692">
        <v>20</v>
      </c>
      <c r="E692">
        <v>25</v>
      </c>
      <c r="F692">
        <v>20</v>
      </c>
      <c r="G692">
        <v>25</v>
      </c>
      <c r="H692">
        <v>10</v>
      </c>
      <c r="I692" t="s">
        <v>47</v>
      </c>
      <c r="J692">
        <v>10</v>
      </c>
      <c r="K692" t="s">
        <v>58</v>
      </c>
      <c r="L692" t="s">
        <v>58</v>
      </c>
      <c r="M692" t="s">
        <v>14</v>
      </c>
      <c r="N692" t="str">
        <f>_xlfn.CONCAT(Ponderaciones[[#This Row],[Universidad]],Ponderaciones[[#This Row],[Carrera]])</f>
        <v xml:space="preserve">UNIVERSIDAD CATÓLICA DEL NORTEARQUITECTURA </v>
      </c>
    </row>
    <row r="693" spans="1:14" x14ac:dyDescent="0.25">
      <c r="A693">
        <v>18080</v>
      </c>
      <c r="B693" t="s">
        <v>419</v>
      </c>
      <c r="D693">
        <v>15</v>
      </c>
      <c r="E693">
        <v>35</v>
      </c>
      <c r="F693">
        <v>20</v>
      </c>
      <c r="G693">
        <v>20</v>
      </c>
      <c r="H693">
        <v>10</v>
      </c>
      <c r="I693" t="s">
        <v>47</v>
      </c>
      <c r="J693">
        <v>10</v>
      </c>
      <c r="K693" t="s">
        <v>58</v>
      </c>
      <c r="L693" t="s">
        <v>58</v>
      </c>
      <c r="M693" t="s">
        <v>14</v>
      </c>
      <c r="N693" t="str">
        <f>_xlfn.CONCAT(Ponderaciones[[#This Row],[Universidad]],Ponderaciones[[#This Row],[Carrera]])</f>
        <v xml:space="preserve">UNIVERSIDAD CATÓLICA DEL NORTEBIOLOGÍA MARINA </v>
      </c>
    </row>
    <row r="694" spans="1:14" x14ac:dyDescent="0.25">
      <c r="A694">
        <v>18056</v>
      </c>
      <c r="B694" t="s">
        <v>420</v>
      </c>
      <c r="D694">
        <v>25</v>
      </c>
      <c r="E694">
        <v>35</v>
      </c>
      <c r="F694">
        <v>10</v>
      </c>
      <c r="G694">
        <v>20</v>
      </c>
      <c r="H694">
        <v>10</v>
      </c>
      <c r="I694" t="s">
        <v>47</v>
      </c>
      <c r="J694">
        <v>10</v>
      </c>
      <c r="K694" t="s">
        <v>58</v>
      </c>
      <c r="L694" t="s">
        <v>58</v>
      </c>
      <c r="M694" t="s">
        <v>14</v>
      </c>
      <c r="N694" t="str">
        <f>_xlfn.CONCAT(Ponderaciones[[#This Row],[Universidad]],Ponderaciones[[#This Row],[Carrera]])</f>
        <v>UNIVERSIDAD CATÓLICA DEL NORTECONTADOR AUDITOR - CONTADOR PÚBLICO</v>
      </c>
    </row>
    <row r="695" spans="1:14" x14ac:dyDescent="0.25">
      <c r="A695">
        <v>18060</v>
      </c>
      <c r="B695" t="s">
        <v>241</v>
      </c>
      <c r="D695">
        <v>15</v>
      </c>
      <c r="E695">
        <v>25</v>
      </c>
      <c r="F695">
        <v>40</v>
      </c>
      <c r="G695">
        <v>10</v>
      </c>
      <c r="H695">
        <v>10</v>
      </c>
      <c r="J695" t="s">
        <v>58</v>
      </c>
      <c r="K695" t="s">
        <v>58</v>
      </c>
      <c r="L695" t="s">
        <v>58</v>
      </c>
      <c r="M695" t="s">
        <v>14</v>
      </c>
      <c r="N695" t="str">
        <f>_xlfn.CONCAT(Ponderaciones[[#This Row],[Universidad]],Ponderaciones[[#This Row],[Carrera]])</f>
        <v xml:space="preserve">UNIVERSIDAD CATÓLICA DEL NORTEDERECHO </v>
      </c>
    </row>
    <row r="696" spans="1:14" x14ac:dyDescent="0.25">
      <c r="A696">
        <v>18083</v>
      </c>
      <c r="B696" t="s">
        <v>241</v>
      </c>
      <c r="D696">
        <v>15</v>
      </c>
      <c r="E696">
        <v>25</v>
      </c>
      <c r="F696">
        <v>40</v>
      </c>
      <c r="G696">
        <v>10</v>
      </c>
      <c r="H696">
        <v>10</v>
      </c>
      <c r="J696" t="s">
        <v>58</v>
      </c>
      <c r="K696" t="s">
        <v>58</v>
      </c>
      <c r="L696" t="s">
        <v>58</v>
      </c>
      <c r="M696" t="s">
        <v>14</v>
      </c>
      <c r="N696" t="str">
        <f>_xlfn.CONCAT(Ponderaciones[[#This Row],[Universidad]],Ponderaciones[[#This Row],[Carrera]])</f>
        <v xml:space="preserve">UNIVERSIDAD CATÓLICA DEL NORTEDERECHO </v>
      </c>
    </row>
    <row r="697" spans="1:14" x14ac:dyDescent="0.25">
      <c r="A697">
        <v>18089</v>
      </c>
      <c r="B697" t="s">
        <v>75</v>
      </c>
      <c r="D697">
        <v>15</v>
      </c>
      <c r="E697">
        <v>20</v>
      </c>
      <c r="F697">
        <v>25</v>
      </c>
      <c r="G697">
        <v>25</v>
      </c>
      <c r="H697" t="s">
        <v>58</v>
      </c>
      <c r="J697">
        <v>15</v>
      </c>
      <c r="K697" t="s">
        <v>58</v>
      </c>
      <c r="L697" t="s">
        <v>58</v>
      </c>
      <c r="M697" t="s">
        <v>14</v>
      </c>
      <c r="N697" t="str">
        <f>_xlfn.CONCAT(Ponderaciones[[#This Row],[Universidad]],Ponderaciones[[#This Row],[Carrera]])</f>
        <v>UNIVERSIDAD CATÓLICA DEL NORTEENFERMERÍA</v>
      </c>
    </row>
    <row r="698" spans="1:14" x14ac:dyDescent="0.25">
      <c r="A698">
        <v>18054</v>
      </c>
      <c r="B698" t="s">
        <v>421</v>
      </c>
      <c r="D698">
        <v>10</v>
      </c>
      <c r="E698">
        <v>25</v>
      </c>
      <c r="F698">
        <v>15</v>
      </c>
      <c r="G698">
        <v>30</v>
      </c>
      <c r="H698" t="s">
        <v>58</v>
      </c>
      <c r="J698">
        <v>10</v>
      </c>
      <c r="K698">
        <v>10</v>
      </c>
      <c r="L698" t="s">
        <v>58</v>
      </c>
      <c r="M698" t="s">
        <v>14</v>
      </c>
      <c r="N698" t="str">
        <f>_xlfn.CONCAT(Ponderaciones[[#This Row],[Universidad]],Ponderaciones[[#This Row],[Carrera]])</f>
        <v xml:space="preserve">UNIVERSIDAD CATÓLICA DEL NORTEGEOLOGÍA </v>
      </c>
    </row>
    <row r="699" spans="1:14" x14ac:dyDescent="0.25">
      <c r="A699">
        <v>18067</v>
      </c>
      <c r="B699" t="s">
        <v>422</v>
      </c>
      <c r="D699">
        <v>10</v>
      </c>
      <c r="E699">
        <v>30</v>
      </c>
      <c r="F699">
        <v>15</v>
      </c>
      <c r="G699">
        <v>30</v>
      </c>
      <c r="H699">
        <v>10</v>
      </c>
      <c r="I699" t="s">
        <v>47</v>
      </c>
      <c r="J699">
        <v>10</v>
      </c>
      <c r="K699">
        <v>5</v>
      </c>
      <c r="L699" t="s">
        <v>58</v>
      </c>
      <c r="M699" t="s">
        <v>14</v>
      </c>
      <c r="N699" t="str">
        <f>_xlfn.CONCAT(Ponderaciones[[#This Row],[Universidad]],Ponderaciones[[#This Row],[Carrera]])</f>
        <v xml:space="preserve">UNIVERSIDAD CATÓLICA DEL NORTEINGENIERÍA CIVIL </v>
      </c>
    </row>
    <row r="700" spans="1:14" x14ac:dyDescent="0.25">
      <c r="A700">
        <v>18065</v>
      </c>
      <c r="B700" t="s">
        <v>423</v>
      </c>
      <c r="D700">
        <v>10</v>
      </c>
      <c r="E700">
        <v>30</v>
      </c>
      <c r="F700">
        <v>15</v>
      </c>
      <c r="G700">
        <v>30</v>
      </c>
      <c r="H700">
        <v>10</v>
      </c>
      <c r="I700" t="s">
        <v>47</v>
      </c>
      <c r="J700">
        <v>10</v>
      </c>
      <c r="K700">
        <v>5</v>
      </c>
      <c r="L700" t="s">
        <v>58</v>
      </c>
      <c r="M700" t="s">
        <v>14</v>
      </c>
      <c r="N700" t="str">
        <f>_xlfn.CONCAT(Ponderaciones[[#This Row],[Universidad]],Ponderaciones[[#This Row],[Carrera]])</f>
        <v xml:space="preserve">UNIVERSIDAD CATÓLICA DEL NORTEINGENIERÍA CIVIL AMBIENTAL </v>
      </c>
    </row>
    <row r="701" spans="1:14" x14ac:dyDescent="0.25">
      <c r="A701">
        <v>18072</v>
      </c>
      <c r="B701" t="s">
        <v>424</v>
      </c>
      <c r="D701">
        <v>15</v>
      </c>
      <c r="E701">
        <v>20</v>
      </c>
      <c r="F701">
        <v>15</v>
      </c>
      <c r="G701">
        <v>35</v>
      </c>
      <c r="H701">
        <v>10</v>
      </c>
      <c r="I701" t="s">
        <v>47</v>
      </c>
      <c r="J701">
        <v>10</v>
      </c>
      <c r="K701">
        <v>5</v>
      </c>
      <c r="L701" t="s">
        <v>58</v>
      </c>
      <c r="M701" t="s">
        <v>14</v>
      </c>
      <c r="N701" t="str">
        <f>_xlfn.CONCAT(Ponderaciones[[#This Row],[Universidad]],Ponderaciones[[#This Row],[Carrera]])</f>
        <v xml:space="preserve">UNIVERSIDAD CATÓLICA DEL NORTEINGENIERÍA CIVIL DE MINAS </v>
      </c>
    </row>
    <row r="702" spans="1:14" x14ac:dyDescent="0.25">
      <c r="A702">
        <v>18203</v>
      </c>
      <c r="B702" t="s">
        <v>275</v>
      </c>
      <c r="D702">
        <v>10</v>
      </c>
      <c r="E702">
        <v>30</v>
      </c>
      <c r="F702">
        <v>15</v>
      </c>
      <c r="G702">
        <v>30</v>
      </c>
      <c r="H702">
        <v>10</v>
      </c>
      <c r="I702" t="s">
        <v>47</v>
      </c>
      <c r="J702">
        <v>10</v>
      </c>
      <c r="K702">
        <v>5</v>
      </c>
      <c r="L702" t="s">
        <v>58</v>
      </c>
      <c r="M702" t="s">
        <v>14</v>
      </c>
      <c r="N702" t="str">
        <f>_xlfn.CONCAT(Ponderaciones[[#This Row],[Universidad]],Ponderaciones[[#This Row],[Carrera]])</f>
        <v xml:space="preserve">UNIVERSIDAD CATÓLICA DEL NORTEINGENIERÍA CIVIL ELECTRÓNICA </v>
      </c>
    </row>
    <row r="703" spans="1:14" x14ac:dyDescent="0.25">
      <c r="A703">
        <v>18068</v>
      </c>
      <c r="B703" t="s">
        <v>276</v>
      </c>
      <c r="D703">
        <v>15</v>
      </c>
      <c r="E703">
        <v>25</v>
      </c>
      <c r="F703">
        <v>15</v>
      </c>
      <c r="G703">
        <v>30</v>
      </c>
      <c r="H703">
        <v>10</v>
      </c>
      <c r="I703" t="s">
        <v>47</v>
      </c>
      <c r="J703">
        <v>10</v>
      </c>
      <c r="K703">
        <v>5</v>
      </c>
      <c r="L703" t="s">
        <v>58</v>
      </c>
      <c r="M703" t="s">
        <v>14</v>
      </c>
      <c r="N703" t="str">
        <f>_xlfn.CONCAT(Ponderaciones[[#This Row],[Universidad]],Ponderaciones[[#This Row],[Carrera]])</f>
        <v>UNIVERSIDAD CATÓLICA DEL NORTEINGENIERÍA CIVIL EN COMPUTACIÓN E INFORMÁTICA</v>
      </c>
    </row>
    <row r="704" spans="1:14" x14ac:dyDescent="0.25">
      <c r="A704">
        <v>18092</v>
      </c>
      <c r="B704" t="s">
        <v>276</v>
      </c>
      <c r="D704">
        <v>15</v>
      </c>
      <c r="E704">
        <v>25</v>
      </c>
      <c r="F704">
        <v>15</v>
      </c>
      <c r="G704">
        <v>30</v>
      </c>
      <c r="H704">
        <v>10</v>
      </c>
      <c r="I704" t="s">
        <v>47</v>
      </c>
      <c r="J704">
        <v>10</v>
      </c>
      <c r="K704">
        <v>5</v>
      </c>
      <c r="L704" t="s">
        <v>58</v>
      </c>
      <c r="M704" t="s">
        <v>14</v>
      </c>
      <c r="N704" t="str">
        <f>_xlfn.CONCAT(Ponderaciones[[#This Row],[Universidad]],Ponderaciones[[#This Row],[Carrera]])</f>
        <v>UNIVERSIDAD CATÓLICA DEL NORTEINGENIERÍA CIVIL EN COMPUTACIÓN E INFORMÁTICA</v>
      </c>
    </row>
    <row r="705" spans="1:14" x14ac:dyDescent="0.25">
      <c r="A705">
        <v>18200</v>
      </c>
      <c r="B705" t="s">
        <v>425</v>
      </c>
      <c r="D705">
        <v>15</v>
      </c>
      <c r="E705">
        <v>25</v>
      </c>
      <c r="F705">
        <v>20</v>
      </c>
      <c r="G705">
        <v>25</v>
      </c>
      <c r="H705">
        <v>10</v>
      </c>
      <c r="I705" t="s">
        <v>47</v>
      </c>
      <c r="J705">
        <v>10</v>
      </c>
      <c r="K705">
        <v>5</v>
      </c>
      <c r="L705" t="s">
        <v>58</v>
      </c>
      <c r="M705" t="s">
        <v>14</v>
      </c>
      <c r="N705" t="str">
        <f>_xlfn.CONCAT(Ponderaciones[[#This Row],[Universidad]],Ponderaciones[[#This Row],[Carrera]])</f>
        <v>UNIVERSIDAD CATÓLICA DEL NORTEINGENIERÍA CIVIL EN CONSTRUCCIÓN</v>
      </c>
    </row>
    <row r="706" spans="1:14" x14ac:dyDescent="0.25">
      <c r="A706">
        <v>18204</v>
      </c>
      <c r="B706" t="s">
        <v>426</v>
      </c>
      <c r="D706">
        <v>15</v>
      </c>
      <c r="E706">
        <v>25</v>
      </c>
      <c r="F706">
        <v>15</v>
      </c>
      <c r="G706">
        <v>30</v>
      </c>
      <c r="H706">
        <v>10</v>
      </c>
      <c r="I706" t="s">
        <v>47</v>
      </c>
      <c r="J706">
        <v>10</v>
      </c>
      <c r="K706">
        <v>5</v>
      </c>
      <c r="L706" t="s">
        <v>58</v>
      </c>
      <c r="M706" t="s">
        <v>14</v>
      </c>
      <c r="N706" t="str">
        <f>_xlfn.CONCAT(Ponderaciones[[#This Row],[Universidad]],Ponderaciones[[#This Row],[Carrera]])</f>
        <v xml:space="preserve">UNIVERSIDAD CATÓLICA DEL NORTEINGENIERÍA CIVIL EN ENERGÍA </v>
      </c>
    </row>
    <row r="707" spans="1:14" x14ac:dyDescent="0.25">
      <c r="A707">
        <v>18062</v>
      </c>
      <c r="B707" t="s">
        <v>138</v>
      </c>
      <c r="D707">
        <v>10</v>
      </c>
      <c r="E707">
        <v>25</v>
      </c>
      <c r="F707">
        <v>15</v>
      </c>
      <c r="G707">
        <v>35</v>
      </c>
      <c r="H707">
        <v>10</v>
      </c>
      <c r="I707" t="s">
        <v>47</v>
      </c>
      <c r="J707">
        <v>10</v>
      </c>
      <c r="K707">
        <v>5</v>
      </c>
      <c r="L707" t="s">
        <v>58</v>
      </c>
      <c r="M707" t="s">
        <v>14</v>
      </c>
      <c r="N707" t="str">
        <f>_xlfn.CONCAT(Ponderaciones[[#This Row],[Universidad]],Ponderaciones[[#This Row],[Carrera]])</f>
        <v xml:space="preserve">UNIVERSIDAD CATÓLICA DEL NORTEINGENIERÍA CIVIL INDUSTRIAL </v>
      </c>
    </row>
    <row r="708" spans="1:14" x14ac:dyDescent="0.25">
      <c r="A708">
        <v>18093</v>
      </c>
      <c r="B708" t="s">
        <v>138</v>
      </c>
      <c r="D708">
        <v>10</v>
      </c>
      <c r="E708">
        <v>25</v>
      </c>
      <c r="F708">
        <v>15</v>
      </c>
      <c r="G708">
        <v>35</v>
      </c>
      <c r="H708">
        <v>10</v>
      </c>
      <c r="I708" t="s">
        <v>47</v>
      </c>
      <c r="J708">
        <v>10</v>
      </c>
      <c r="K708">
        <v>5</v>
      </c>
      <c r="L708" t="s">
        <v>58</v>
      </c>
      <c r="M708" t="s">
        <v>14</v>
      </c>
      <c r="N708" t="str">
        <f>_xlfn.CONCAT(Ponderaciones[[#This Row],[Universidad]],Ponderaciones[[#This Row],[Carrera]])</f>
        <v xml:space="preserve">UNIVERSIDAD CATÓLICA DEL NORTEINGENIERÍA CIVIL INDUSTRIAL </v>
      </c>
    </row>
    <row r="709" spans="1:14" x14ac:dyDescent="0.25">
      <c r="A709">
        <v>18069</v>
      </c>
      <c r="B709" t="s">
        <v>427</v>
      </c>
      <c r="D709">
        <v>10</v>
      </c>
      <c r="E709">
        <v>25</v>
      </c>
      <c r="F709">
        <v>10</v>
      </c>
      <c r="G709">
        <v>40</v>
      </c>
      <c r="H709">
        <v>10</v>
      </c>
      <c r="I709" t="s">
        <v>47</v>
      </c>
      <c r="J709">
        <v>10</v>
      </c>
      <c r="K709">
        <v>5</v>
      </c>
      <c r="L709" t="s">
        <v>58</v>
      </c>
      <c r="M709" t="s">
        <v>14</v>
      </c>
      <c r="N709" t="str">
        <f>_xlfn.CONCAT(Ponderaciones[[#This Row],[Universidad]],Ponderaciones[[#This Row],[Carrera]])</f>
        <v xml:space="preserve">UNIVERSIDAD CATÓLICA DEL NORTEINGENIERÍA CIVIL METALÚRGICA </v>
      </c>
    </row>
    <row r="710" spans="1:14" x14ac:dyDescent="0.25">
      <c r="A710">
        <v>18055</v>
      </c>
      <c r="B710" t="s">
        <v>428</v>
      </c>
      <c r="D710">
        <v>10</v>
      </c>
      <c r="E710">
        <v>30</v>
      </c>
      <c r="F710">
        <v>15</v>
      </c>
      <c r="G710">
        <v>30</v>
      </c>
      <c r="H710">
        <v>10</v>
      </c>
      <c r="I710" t="s">
        <v>47</v>
      </c>
      <c r="J710">
        <v>10</v>
      </c>
      <c r="K710">
        <v>5</v>
      </c>
      <c r="L710" t="s">
        <v>58</v>
      </c>
      <c r="M710" t="s">
        <v>14</v>
      </c>
      <c r="N710" t="str">
        <f>_xlfn.CONCAT(Ponderaciones[[#This Row],[Universidad]],Ponderaciones[[#This Row],[Carrera]])</f>
        <v xml:space="preserve">UNIVERSIDAD CATÓLICA DEL NORTEINGENIERÍA CIVIL PLAN COMÚN, CONDUCENTE A: </v>
      </c>
    </row>
    <row r="711" spans="1:14" x14ac:dyDescent="0.25">
      <c r="A711">
        <v>18070</v>
      </c>
      <c r="B711" t="s">
        <v>429</v>
      </c>
      <c r="D711">
        <v>25</v>
      </c>
      <c r="E711">
        <v>25</v>
      </c>
      <c r="F711">
        <v>10</v>
      </c>
      <c r="G711">
        <v>25</v>
      </c>
      <c r="H711">
        <v>10</v>
      </c>
      <c r="I711" t="s">
        <v>47</v>
      </c>
      <c r="J711">
        <v>10</v>
      </c>
      <c r="K711">
        <v>5</v>
      </c>
      <c r="L711" t="s">
        <v>58</v>
      </c>
      <c r="M711" t="s">
        <v>14</v>
      </c>
      <c r="N711" t="str">
        <f>_xlfn.CONCAT(Ponderaciones[[#This Row],[Universidad]],Ponderaciones[[#This Row],[Carrera]])</f>
        <v xml:space="preserve">UNIVERSIDAD CATÓLICA DEL NORTEINGENIERÍA CIVIL QUÍMICA </v>
      </c>
    </row>
    <row r="712" spans="1:14" x14ac:dyDescent="0.25">
      <c r="A712">
        <v>18046</v>
      </c>
      <c r="B712" t="s">
        <v>251</v>
      </c>
      <c r="D712">
        <v>15</v>
      </c>
      <c r="E712">
        <v>30</v>
      </c>
      <c r="F712">
        <v>15</v>
      </c>
      <c r="G712">
        <v>30</v>
      </c>
      <c r="H712">
        <v>10</v>
      </c>
      <c r="I712" t="s">
        <v>47</v>
      </c>
      <c r="J712">
        <v>10</v>
      </c>
      <c r="K712" t="s">
        <v>58</v>
      </c>
      <c r="L712" t="s">
        <v>58</v>
      </c>
      <c r="M712" t="s">
        <v>14</v>
      </c>
      <c r="N712" t="str">
        <f>_xlfn.CONCAT(Ponderaciones[[#This Row],[Universidad]],Ponderaciones[[#This Row],[Carrera]])</f>
        <v xml:space="preserve">UNIVERSIDAD CATÓLICA DEL NORTEINGENIERÍA COMERCIAL </v>
      </c>
    </row>
    <row r="713" spans="1:14" x14ac:dyDescent="0.25">
      <c r="A713">
        <v>18084</v>
      </c>
      <c r="B713" t="s">
        <v>251</v>
      </c>
      <c r="D713">
        <v>15</v>
      </c>
      <c r="E713">
        <v>30</v>
      </c>
      <c r="F713">
        <v>15</v>
      </c>
      <c r="G713">
        <v>30</v>
      </c>
      <c r="H713">
        <v>10</v>
      </c>
      <c r="I713" t="s">
        <v>47</v>
      </c>
      <c r="J713">
        <v>10</v>
      </c>
      <c r="K713" t="s">
        <v>58</v>
      </c>
      <c r="L713" t="s">
        <v>58</v>
      </c>
      <c r="M713" t="s">
        <v>14</v>
      </c>
      <c r="N713" t="str">
        <f>_xlfn.CONCAT(Ponderaciones[[#This Row],[Universidad]],Ponderaciones[[#This Row],[Carrera]])</f>
        <v xml:space="preserve">UNIVERSIDAD CATÓLICA DEL NORTEINGENIERÍA COMERCIAL </v>
      </c>
    </row>
    <row r="714" spans="1:14" x14ac:dyDescent="0.25">
      <c r="A714">
        <v>18081</v>
      </c>
      <c r="B714" t="s">
        <v>430</v>
      </c>
      <c r="D714">
        <v>20</v>
      </c>
      <c r="E714">
        <v>30</v>
      </c>
      <c r="F714">
        <v>10</v>
      </c>
      <c r="G714">
        <v>30</v>
      </c>
      <c r="H714">
        <v>10</v>
      </c>
      <c r="I714" t="s">
        <v>47</v>
      </c>
      <c r="J714">
        <v>10</v>
      </c>
      <c r="K714" t="s">
        <v>58</v>
      </c>
      <c r="L714" t="s">
        <v>58</v>
      </c>
      <c r="M714" t="s">
        <v>14</v>
      </c>
      <c r="N714" t="str">
        <f>_xlfn.CONCAT(Ponderaciones[[#This Row],[Universidad]],Ponderaciones[[#This Row],[Carrera]])</f>
        <v xml:space="preserve">UNIVERSIDAD CATÓLICA DEL NORTEINGENIERÍA EN ACUICULTURA </v>
      </c>
    </row>
    <row r="715" spans="1:14" x14ac:dyDescent="0.25">
      <c r="A715">
        <v>18057</v>
      </c>
      <c r="B715" t="s">
        <v>257</v>
      </c>
      <c r="D715">
        <v>15</v>
      </c>
      <c r="E715">
        <v>25</v>
      </c>
      <c r="F715">
        <v>15</v>
      </c>
      <c r="G715">
        <v>30</v>
      </c>
      <c r="H715">
        <v>10</v>
      </c>
      <c r="I715" t="s">
        <v>47</v>
      </c>
      <c r="J715">
        <v>10</v>
      </c>
      <c r="K715">
        <v>5</v>
      </c>
      <c r="L715" t="s">
        <v>58</v>
      </c>
      <c r="M715" t="s">
        <v>14</v>
      </c>
      <c r="N715" t="str">
        <f>_xlfn.CONCAT(Ponderaciones[[#This Row],[Universidad]],Ponderaciones[[#This Row],[Carrera]])</f>
        <v>UNIVERSIDAD CATÓLICA DEL NORTEINGENIERÍA EN COMPUTACIÓN E INFORMÁTICA</v>
      </c>
    </row>
    <row r="716" spans="1:14" x14ac:dyDescent="0.25">
      <c r="A716">
        <v>18041</v>
      </c>
      <c r="B716" t="s">
        <v>146</v>
      </c>
      <c r="D716">
        <v>15</v>
      </c>
      <c r="E716">
        <v>40</v>
      </c>
      <c r="F716">
        <v>10</v>
      </c>
      <c r="G716">
        <v>20</v>
      </c>
      <c r="H716">
        <v>10</v>
      </c>
      <c r="I716" t="s">
        <v>47</v>
      </c>
      <c r="J716">
        <v>10</v>
      </c>
      <c r="K716">
        <v>5</v>
      </c>
      <c r="L716" t="s">
        <v>58</v>
      </c>
      <c r="M716" t="s">
        <v>14</v>
      </c>
      <c r="N716" t="str">
        <f>_xlfn.CONCAT(Ponderaciones[[#This Row],[Universidad]],Ponderaciones[[#This Row],[Carrera]])</f>
        <v>UNIVERSIDAD CATÓLICA DEL NORTEINGENIERÍA EN CONSTRUCCIÓN</v>
      </c>
    </row>
    <row r="717" spans="1:14" x14ac:dyDescent="0.25">
      <c r="A717">
        <v>18071</v>
      </c>
      <c r="B717" t="s">
        <v>280</v>
      </c>
      <c r="D717">
        <v>15</v>
      </c>
      <c r="E717">
        <v>35</v>
      </c>
      <c r="F717">
        <v>10</v>
      </c>
      <c r="G717">
        <v>30</v>
      </c>
      <c r="H717">
        <v>10</v>
      </c>
      <c r="I717" t="s">
        <v>47</v>
      </c>
      <c r="J717">
        <v>10</v>
      </c>
      <c r="K717" t="s">
        <v>58</v>
      </c>
      <c r="L717" t="s">
        <v>58</v>
      </c>
      <c r="M717" t="s">
        <v>14</v>
      </c>
      <c r="N717" t="str">
        <f>_xlfn.CONCAT(Ponderaciones[[#This Row],[Universidad]],Ponderaciones[[#This Row],[Carrera]])</f>
        <v>UNIVERSIDAD CATÓLICA DEL NORTEINGENIERÍA EN INFORMACIÓN Y CONTROL DE GESTIÓN</v>
      </c>
    </row>
    <row r="718" spans="1:14" x14ac:dyDescent="0.25">
      <c r="A718">
        <v>18094</v>
      </c>
      <c r="B718" t="s">
        <v>280</v>
      </c>
      <c r="D718">
        <v>15</v>
      </c>
      <c r="E718">
        <v>35</v>
      </c>
      <c r="F718">
        <v>10</v>
      </c>
      <c r="G718">
        <v>30</v>
      </c>
      <c r="H718">
        <v>10</v>
      </c>
      <c r="I718" t="s">
        <v>47</v>
      </c>
      <c r="J718">
        <v>10</v>
      </c>
      <c r="K718" t="s">
        <v>58</v>
      </c>
      <c r="L718" t="s">
        <v>58</v>
      </c>
      <c r="M718" t="s">
        <v>14</v>
      </c>
      <c r="N718" t="str">
        <f>_xlfn.CONCAT(Ponderaciones[[#This Row],[Universidad]],Ponderaciones[[#This Row],[Carrera]])</f>
        <v>UNIVERSIDAD CATÓLICA DEL NORTEINGENIERÍA EN INFORMACIÓN Y CONTROL DE GESTIÓN</v>
      </c>
    </row>
    <row r="719" spans="1:14" x14ac:dyDescent="0.25">
      <c r="A719">
        <v>18058</v>
      </c>
      <c r="B719" t="s">
        <v>431</v>
      </c>
      <c r="D719">
        <v>15</v>
      </c>
      <c r="E719">
        <v>30</v>
      </c>
      <c r="F719">
        <v>10</v>
      </c>
      <c r="G719">
        <v>30</v>
      </c>
      <c r="H719">
        <v>10</v>
      </c>
      <c r="I719" t="s">
        <v>47</v>
      </c>
      <c r="J719">
        <v>10</v>
      </c>
      <c r="K719">
        <v>5</v>
      </c>
      <c r="L719" t="s">
        <v>58</v>
      </c>
      <c r="M719" t="s">
        <v>14</v>
      </c>
      <c r="N719" t="str">
        <f>_xlfn.CONCAT(Ponderaciones[[#This Row],[Universidad]],Ponderaciones[[#This Row],[Carrera]])</f>
        <v xml:space="preserve">UNIVERSIDAD CATÓLICA DEL NORTEINGENIERÍA EN METALURGIA </v>
      </c>
    </row>
    <row r="720" spans="1:14" x14ac:dyDescent="0.25">
      <c r="A720">
        <v>18086</v>
      </c>
      <c r="B720" t="s">
        <v>432</v>
      </c>
      <c r="D720">
        <v>20</v>
      </c>
      <c r="E720">
        <v>30</v>
      </c>
      <c r="F720">
        <v>10</v>
      </c>
      <c r="G720">
        <v>25</v>
      </c>
      <c r="H720">
        <v>10</v>
      </c>
      <c r="I720" t="s">
        <v>47</v>
      </c>
      <c r="J720">
        <v>10</v>
      </c>
      <c r="K720">
        <v>5</v>
      </c>
      <c r="L720" t="s">
        <v>58</v>
      </c>
      <c r="M720" t="s">
        <v>14</v>
      </c>
      <c r="N720" t="str">
        <f>_xlfn.CONCAT(Ponderaciones[[#This Row],[Universidad]],Ponderaciones[[#This Row],[Carrera]])</f>
        <v>UNIVERSIDAD CATÓLICA DEL NORTEINGENIERÍA EN PREVENCIÓN DE RIESGOS Y MEDIOAMBIENTE</v>
      </c>
    </row>
    <row r="721" spans="1:14" x14ac:dyDescent="0.25">
      <c r="A721">
        <v>18095</v>
      </c>
      <c r="B721" t="s">
        <v>433</v>
      </c>
      <c r="D721">
        <v>15</v>
      </c>
      <c r="E721">
        <v>20</v>
      </c>
      <c r="F721">
        <v>15</v>
      </c>
      <c r="G721">
        <v>35</v>
      </c>
      <c r="H721">
        <v>10</v>
      </c>
      <c r="I721" t="s">
        <v>47</v>
      </c>
      <c r="J721">
        <v>10</v>
      </c>
      <c r="K721">
        <v>5</v>
      </c>
      <c r="L721" t="s">
        <v>58</v>
      </c>
      <c r="M721" t="s">
        <v>14</v>
      </c>
      <c r="N721" t="str">
        <f>_xlfn.CONCAT(Ponderaciones[[#This Row],[Universidad]],Ponderaciones[[#This Row],[Carrera]])</f>
        <v>UNIVERSIDAD CATÓLICA DEL NORTEINGENIERÍA EN TECNOLOGÍAS DE INFORMACIÓN</v>
      </c>
    </row>
    <row r="722" spans="1:14" x14ac:dyDescent="0.25">
      <c r="A722">
        <v>18090</v>
      </c>
      <c r="B722" t="s">
        <v>352</v>
      </c>
      <c r="D722">
        <v>15</v>
      </c>
      <c r="E722">
        <v>20</v>
      </c>
      <c r="F722">
        <v>25</v>
      </c>
      <c r="G722">
        <v>25</v>
      </c>
      <c r="H722" t="s">
        <v>58</v>
      </c>
      <c r="J722">
        <v>15</v>
      </c>
      <c r="K722" t="s">
        <v>58</v>
      </c>
      <c r="L722" t="s">
        <v>58</v>
      </c>
      <c r="M722" t="s">
        <v>14</v>
      </c>
      <c r="N722" t="str">
        <f>_xlfn.CONCAT(Ponderaciones[[#This Row],[Universidad]],Ponderaciones[[#This Row],[Carrera]])</f>
        <v xml:space="preserve">UNIVERSIDAD CATÓLICA DEL NORTEKINESIOLOGÍA </v>
      </c>
    </row>
    <row r="723" spans="1:14" x14ac:dyDescent="0.25">
      <c r="A723">
        <v>18064</v>
      </c>
      <c r="B723" t="s">
        <v>434</v>
      </c>
      <c r="D723">
        <v>15</v>
      </c>
      <c r="E723">
        <v>25</v>
      </c>
      <c r="F723">
        <v>20</v>
      </c>
      <c r="G723">
        <v>25</v>
      </c>
      <c r="H723" t="s">
        <v>58</v>
      </c>
      <c r="J723">
        <v>10</v>
      </c>
      <c r="K723">
        <v>5</v>
      </c>
      <c r="L723" t="s">
        <v>58</v>
      </c>
      <c r="M723" t="s">
        <v>14</v>
      </c>
      <c r="N723" t="str">
        <f>_xlfn.CONCAT(Ponderaciones[[#This Row],[Universidad]],Ponderaciones[[#This Row],[Carrera]])</f>
        <v>UNIVERSIDAD CATÓLICA DEL NORTELICENCIATURA EN FÍSICA CON MENCIÓN EN ASTRONOMÍA</v>
      </c>
    </row>
    <row r="724" spans="1:14" x14ac:dyDescent="0.25">
      <c r="A724">
        <v>18074</v>
      </c>
      <c r="B724" t="s">
        <v>435</v>
      </c>
      <c r="D724">
        <v>10</v>
      </c>
      <c r="E724">
        <v>40</v>
      </c>
      <c r="F724">
        <v>10</v>
      </c>
      <c r="G724">
        <v>30</v>
      </c>
      <c r="H724" t="s">
        <v>58</v>
      </c>
      <c r="J724">
        <v>10</v>
      </c>
      <c r="K724" t="s">
        <v>58</v>
      </c>
      <c r="L724" t="s">
        <v>58</v>
      </c>
      <c r="M724" t="s">
        <v>14</v>
      </c>
      <c r="N724" t="str">
        <f>_xlfn.CONCAT(Ponderaciones[[#This Row],[Universidad]],Ponderaciones[[#This Row],[Carrera]])</f>
        <v xml:space="preserve">UNIVERSIDAD CATÓLICA DEL NORTELICENCIATURA EN MATEMÁTICA </v>
      </c>
    </row>
    <row r="725" spans="1:14" x14ac:dyDescent="0.25">
      <c r="A725">
        <v>18087</v>
      </c>
      <c r="B725" t="s">
        <v>436</v>
      </c>
      <c r="D725">
        <v>10</v>
      </c>
      <c r="E725">
        <v>20</v>
      </c>
      <c r="F725">
        <v>25</v>
      </c>
      <c r="G725">
        <v>25</v>
      </c>
      <c r="H725" t="s">
        <v>58</v>
      </c>
      <c r="J725">
        <v>20</v>
      </c>
      <c r="K725" t="s">
        <v>58</v>
      </c>
      <c r="L725" t="s">
        <v>58</v>
      </c>
      <c r="M725" t="s">
        <v>14</v>
      </c>
      <c r="N725" t="str">
        <f>_xlfn.CONCAT(Ponderaciones[[#This Row],[Universidad]],Ponderaciones[[#This Row],[Carrera]])</f>
        <v xml:space="preserve">UNIVERSIDAD CATÓLICA DEL NORTEMEDICINA </v>
      </c>
    </row>
    <row r="726" spans="1:14" x14ac:dyDescent="0.25">
      <c r="A726">
        <v>18091</v>
      </c>
      <c r="B726" t="s">
        <v>354</v>
      </c>
      <c r="D726">
        <v>15</v>
      </c>
      <c r="E726">
        <v>20</v>
      </c>
      <c r="F726">
        <v>25</v>
      </c>
      <c r="G726">
        <v>25</v>
      </c>
      <c r="H726" t="s">
        <v>58</v>
      </c>
      <c r="J726">
        <v>15</v>
      </c>
      <c r="K726" t="s">
        <v>58</v>
      </c>
      <c r="L726" t="s">
        <v>58</v>
      </c>
      <c r="M726" t="s">
        <v>14</v>
      </c>
      <c r="N726" t="str">
        <f>_xlfn.CONCAT(Ponderaciones[[#This Row],[Universidad]],Ponderaciones[[#This Row],[Carrera]])</f>
        <v xml:space="preserve">UNIVERSIDAD CATÓLICA DEL NORTENUTRICIÓN Y DIETÉTICA </v>
      </c>
    </row>
    <row r="727" spans="1:14" x14ac:dyDescent="0.25">
      <c r="A727">
        <v>18073</v>
      </c>
      <c r="B727" t="s">
        <v>437</v>
      </c>
      <c r="D727">
        <v>20</v>
      </c>
      <c r="E727">
        <v>30</v>
      </c>
      <c r="F727">
        <v>20</v>
      </c>
      <c r="G727">
        <v>20</v>
      </c>
      <c r="H727">
        <v>10</v>
      </c>
      <c r="I727" t="s">
        <v>47</v>
      </c>
      <c r="J727">
        <v>10</v>
      </c>
      <c r="K727" t="s">
        <v>58</v>
      </c>
      <c r="L727" t="s">
        <v>126</v>
      </c>
      <c r="M727" t="s">
        <v>14</v>
      </c>
      <c r="N727" t="str">
        <f>_xlfn.CONCAT(Ponderaciones[[#This Row],[Universidad]],Ponderaciones[[#This Row],[Carrera]])</f>
        <v xml:space="preserve">UNIVERSIDAD CATÓLICA DEL NORTEPEDAGOGÍA EN EDUCACIÓN BÁSICA CON ESPECIALIZACIÓN </v>
      </c>
    </row>
    <row r="728" spans="1:14" x14ac:dyDescent="0.25">
      <c r="A728">
        <v>18096</v>
      </c>
      <c r="B728" t="s">
        <v>438</v>
      </c>
      <c r="D728">
        <v>20</v>
      </c>
      <c r="E728">
        <v>20</v>
      </c>
      <c r="F728">
        <v>25</v>
      </c>
      <c r="G728">
        <v>25</v>
      </c>
      <c r="H728">
        <v>10</v>
      </c>
      <c r="I728" t="s">
        <v>47</v>
      </c>
      <c r="J728">
        <v>10</v>
      </c>
      <c r="K728" t="s">
        <v>58</v>
      </c>
      <c r="L728" t="s">
        <v>126</v>
      </c>
      <c r="M728" t="s">
        <v>14</v>
      </c>
      <c r="N728" t="str">
        <f>_xlfn.CONCAT(Ponderaciones[[#This Row],[Universidad]],Ponderaciones[[#This Row],[Carrera]])</f>
        <v>UNIVERSIDAD CATÓLICA DEL NORTEPEDAGOGÍA EN EDUCACIÓN DIFERENCIAL CON MENCIÓN EN DESARROLLO EMOCIONAL Y COGNITIVO</v>
      </c>
    </row>
    <row r="729" spans="1:14" x14ac:dyDescent="0.25">
      <c r="A729">
        <v>18202</v>
      </c>
      <c r="B729" t="s">
        <v>438</v>
      </c>
      <c r="D729">
        <v>20</v>
      </c>
      <c r="E729">
        <v>20</v>
      </c>
      <c r="F729">
        <v>25</v>
      </c>
      <c r="G729">
        <v>25</v>
      </c>
      <c r="H729">
        <v>10</v>
      </c>
      <c r="I729" t="s">
        <v>47</v>
      </c>
      <c r="J729">
        <v>10</v>
      </c>
      <c r="K729" t="s">
        <v>58</v>
      </c>
      <c r="L729" t="s">
        <v>126</v>
      </c>
      <c r="M729" t="s">
        <v>14</v>
      </c>
      <c r="N729" t="str">
        <f>_xlfn.CONCAT(Ponderaciones[[#This Row],[Universidad]],Ponderaciones[[#This Row],[Carrera]])</f>
        <v>UNIVERSIDAD CATÓLICA DEL NORTEPEDAGOGÍA EN EDUCACIÓN DIFERENCIAL CON MENCIÓN EN DESARROLLO EMOCIONAL Y COGNITIVO</v>
      </c>
    </row>
    <row r="730" spans="1:14" x14ac:dyDescent="0.25">
      <c r="A730">
        <v>18201</v>
      </c>
      <c r="B730" t="s">
        <v>439</v>
      </c>
      <c r="D730">
        <v>10</v>
      </c>
      <c r="E730">
        <v>40</v>
      </c>
      <c r="F730">
        <v>30</v>
      </c>
      <c r="G730">
        <v>10</v>
      </c>
      <c r="H730">
        <v>10</v>
      </c>
      <c r="I730" t="s">
        <v>47</v>
      </c>
      <c r="J730">
        <v>10</v>
      </c>
      <c r="K730" t="s">
        <v>58</v>
      </c>
      <c r="L730" t="s">
        <v>126</v>
      </c>
      <c r="M730" t="s">
        <v>14</v>
      </c>
      <c r="N730" t="str">
        <f>_xlfn.CONCAT(Ponderaciones[[#This Row],[Universidad]],Ponderaciones[[#This Row],[Carrera]])</f>
        <v>UNIVERSIDAD CATÓLICA DEL NORTEPEDAGOGÍA EN EDUCACIÓN PARVULARIA CON MENCIÓN EN DESARROLLO EMOCIONAL Y COGNITIVO</v>
      </c>
    </row>
    <row r="731" spans="1:14" x14ac:dyDescent="0.25">
      <c r="A731">
        <v>18085</v>
      </c>
      <c r="B731" t="s">
        <v>440</v>
      </c>
      <c r="D731">
        <v>20</v>
      </c>
      <c r="E731">
        <v>30</v>
      </c>
      <c r="F731">
        <v>25</v>
      </c>
      <c r="G731">
        <v>15</v>
      </c>
      <c r="H731">
        <v>10</v>
      </c>
      <c r="I731" t="s">
        <v>47</v>
      </c>
      <c r="J731">
        <v>10</v>
      </c>
      <c r="K731" t="s">
        <v>58</v>
      </c>
      <c r="L731" t="s">
        <v>126</v>
      </c>
      <c r="M731" t="s">
        <v>14</v>
      </c>
      <c r="N731" t="str">
        <f>_xlfn.CONCAT(Ponderaciones[[#This Row],[Universidad]],Ponderaciones[[#This Row],[Carrera]])</f>
        <v>UNIVERSIDAD CATÓLICA DEL NORTEPEDAGOGÍA EN FILOSOFÍA Y RELIGIÓN</v>
      </c>
    </row>
    <row r="732" spans="1:14" x14ac:dyDescent="0.25">
      <c r="A732">
        <v>18066</v>
      </c>
      <c r="B732" t="s">
        <v>212</v>
      </c>
      <c r="D732">
        <v>15</v>
      </c>
      <c r="E732">
        <v>25</v>
      </c>
      <c r="F732">
        <v>35</v>
      </c>
      <c r="G732">
        <v>15</v>
      </c>
      <c r="H732">
        <v>10</v>
      </c>
      <c r="J732" t="s">
        <v>58</v>
      </c>
      <c r="K732" t="s">
        <v>58</v>
      </c>
      <c r="L732" t="s">
        <v>126</v>
      </c>
      <c r="M732" t="s">
        <v>14</v>
      </c>
      <c r="N732" t="str">
        <f>_xlfn.CONCAT(Ponderaciones[[#This Row],[Universidad]],Ponderaciones[[#This Row],[Carrera]])</f>
        <v xml:space="preserve">UNIVERSIDAD CATÓLICA DEL NORTEPEDAGOGÍA EN INGLÉS </v>
      </c>
    </row>
    <row r="733" spans="1:14" x14ac:dyDescent="0.25">
      <c r="A733">
        <v>18075</v>
      </c>
      <c r="B733" t="s">
        <v>441</v>
      </c>
      <c r="D733">
        <v>15</v>
      </c>
      <c r="E733">
        <v>25</v>
      </c>
      <c r="F733">
        <v>15</v>
      </c>
      <c r="G733">
        <v>30</v>
      </c>
      <c r="H733" t="s">
        <v>58</v>
      </c>
      <c r="J733">
        <v>10</v>
      </c>
      <c r="K733">
        <v>5</v>
      </c>
      <c r="L733" t="s">
        <v>126</v>
      </c>
      <c r="M733" t="s">
        <v>14</v>
      </c>
      <c r="N733" t="str">
        <f>_xlfn.CONCAT(Ponderaciones[[#This Row],[Universidad]],Ponderaciones[[#This Row],[Carrera]])</f>
        <v>UNIVERSIDAD CATÓLICA DEL NORTEPEDAGOGÍA EN MATEMÁTICA EN EDUCACIÓN MEDIA</v>
      </c>
    </row>
    <row r="734" spans="1:14" x14ac:dyDescent="0.25">
      <c r="A734">
        <v>18039</v>
      </c>
      <c r="B734" t="s">
        <v>442</v>
      </c>
      <c r="D734">
        <v>20</v>
      </c>
      <c r="E734">
        <v>30</v>
      </c>
      <c r="F734">
        <v>30</v>
      </c>
      <c r="G734">
        <v>10</v>
      </c>
      <c r="H734">
        <v>10</v>
      </c>
      <c r="J734" t="s">
        <v>58</v>
      </c>
      <c r="K734" t="s">
        <v>58</v>
      </c>
      <c r="L734" t="s">
        <v>58</v>
      </c>
      <c r="M734" t="s">
        <v>14</v>
      </c>
      <c r="N734" t="str">
        <f>_xlfn.CONCAT(Ponderaciones[[#This Row],[Universidad]],Ponderaciones[[#This Row],[Carrera]])</f>
        <v xml:space="preserve">UNIVERSIDAD CATÓLICA DEL NORTEPERIODISMO </v>
      </c>
    </row>
    <row r="735" spans="1:14" x14ac:dyDescent="0.25">
      <c r="A735">
        <v>18061</v>
      </c>
      <c r="B735" t="s">
        <v>363</v>
      </c>
      <c r="D735">
        <v>20</v>
      </c>
      <c r="E735">
        <v>30</v>
      </c>
      <c r="F735">
        <v>25</v>
      </c>
      <c r="G735">
        <v>15</v>
      </c>
      <c r="H735">
        <v>10</v>
      </c>
      <c r="I735" t="s">
        <v>47</v>
      </c>
      <c r="J735">
        <v>10</v>
      </c>
      <c r="K735" t="s">
        <v>58</v>
      </c>
      <c r="L735" t="s">
        <v>58</v>
      </c>
      <c r="M735" t="s">
        <v>14</v>
      </c>
      <c r="N735" t="str">
        <f>_xlfn.CONCAT(Ponderaciones[[#This Row],[Universidad]],Ponderaciones[[#This Row],[Carrera]])</f>
        <v xml:space="preserve">UNIVERSIDAD CATÓLICA DEL NORTEPSICOLOGÍA </v>
      </c>
    </row>
    <row r="736" spans="1:14" x14ac:dyDescent="0.25">
      <c r="A736">
        <v>18079</v>
      </c>
      <c r="B736" t="s">
        <v>443</v>
      </c>
      <c r="D736">
        <v>25</v>
      </c>
      <c r="E736">
        <v>25</v>
      </c>
      <c r="F736">
        <v>15</v>
      </c>
      <c r="G736">
        <v>25</v>
      </c>
      <c r="H736" t="s">
        <v>58</v>
      </c>
      <c r="J736">
        <v>10</v>
      </c>
      <c r="K736" t="s">
        <v>58</v>
      </c>
      <c r="L736" t="s">
        <v>58</v>
      </c>
      <c r="M736" t="s">
        <v>14</v>
      </c>
      <c r="N736" t="str">
        <f>_xlfn.CONCAT(Ponderaciones[[#This Row],[Universidad]],Ponderaciones[[#This Row],[Carrera]])</f>
        <v xml:space="preserve">UNIVERSIDAD CATÓLICA DEL NORTEQUÍMICA INDUSTRIAL </v>
      </c>
    </row>
    <row r="737" spans="1:14" x14ac:dyDescent="0.25">
      <c r="A737">
        <v>18063</v>
      </c>
      <c r="B737" t="s">
        <v>444</v>
      </c>
      <c r="D737">
        <v>20</v>
      </c>
      <c r="E737">
        <v>20</v>
      </c>
      <c r="F737">
        <v>20</v>
      </c>
      <c r="G737">
        <v>25</v>
      </c>
      <c r="H737" t="s">
        <v>58</v>
      </c>
      <c r="J737">
        <v>15</v>
      </c>
      <c r="K737" t="s">
        <v>58</v>
      </c>
      <c r="L737" t="s">
        <v>58</v>
      </c>
      <c r="M737" t="s">
        <v>14</v>
      </c>
      <c r="N737" t="str">
        <f>_xlfn.CONCAT(Ponderaciones[[#This Row],[Universidad]],Ponderaciones[[#This Row],[Carrera]])</f>
        <v xml:space="preserve">UNIVERSIDAD CATÓLICA DEL NORTEQUÍMICA Y FARMACIA </v>
      </c>
    </row>
    <row r="738" spans="1:14" x14ac:dyDescent="0.25">
      <c r="A738">
        <v>46313</v>
      </c>
      <c r="B738" t="s">
        <v>59</v>
      </c>
      <c r="C738" t="s">
        <v>445</v>
      </c>
      <c r="D738">
        <v>30</v>
      </c>
      <c r="E738">
        <v>40</v>
      </c>
      <c r="F738">
        <v>10</v>
      </c>
      <c r="G738">
        <v>10</v>
      </c>
      <c r="H738">
        <v>10</v>
      </c>
      <c r="I738" t="s">
        <v>47</v>
      </c>
      <c r="J738">
        <v>10</v>
      </c>
      <c r="K738" t="s">
        <v>58</v>
      </c>
      <c r="L738" t="s">
        <v>58</v>
      </c>
      <c r="M738" t="s">
        <v>15</v>
      </c>
      <c r="N738" t="str">
        <f>_xlfn.CONCAT(Ponderaciones[[#This Row],[Universidad]],Ponderaciones[[#This Row],[Carrera]])</f>
        <v>UNIVERSIDAD CATÓLICA SILVA HENRÍQUEZADMINISTRACIÓN PÚBLICA</v>
      </c>
    </row>
    <row r="739" spans="1:14" x14ac:dyDescent="0.25">
      <c r="A739">
        <v>46500</v>
      </c>
      <c r="B739" t="s">
        <v>375</v>
      </c>
      <c r="C739" t="s">
        <v>445</v>
      </c>
      <c r="D739">
        <v>30</v>
      </c>
      <c r="E739">
        <v>40</v>
      </c>
      <c r="F739">
        <v>10</v>
      </c>
      <c r="G739">
        <v>10</v>
      </c>
      <c r="H739">
        <v>10</v>
      </c>
      <c r="I739" t="s">
        <v>47</v>
      </c>
      <c r="J739">
        <v>10</v>
      </c>
      <c r="K739" t="s">
        <v>58</v>
      </c>
      <c r="L739" t="s">
        <v>58</v>
      </c>
      <c r="M739" t="s">
        <v>15</v>
      </c>
      <c r="N739" t="str">
        <f>_xlfn.CONCAT(Ponderaciones[[#This Row],[Universidad]],Ponderaciones[[#This Row],[Carrera]])</f>
        <v>UNIVERSIDAD CATÓLICA SILVA HENRÍQUEZBACHILLERATO EN CIENCIAS Y HUMANIDADES</v>
      </c>
    </row>
    <row r="740" spans="1:14" x14ac:dyDescent="0.25">
      <c r="A740">
        <v>46304</v>
      </c>
      <c r="B740" t="s">
        <v>216</v>
      </c>
      <c r="C740" t="s">
        <v>445</v>
      </c>
      <c r="D740">
        <v>30</v>
      </c>
      <c r="E740">
        <v>40</v>
      </c>
      <c r="F740">
        <v>10</v>
      </c>
      <c r="G740">
        <v>10</v>
      </c>
      <c r="H740">
        <v>10</v>
      </c>
      <c r="I740" t="s">
        <v>47</v>
      </c>
      <c r="J740">
        <v>10</v>
      </c>
      <c r="K740" t="s">
        <v>58</v>
      </c>
      <c r="L740" t="s">
        <v>58</v>
      </c>
      <c r="M740" t="s">
        <v>15</v>
      </c>
      <c r="N740" t="str">
        <f>_xlfn.CONCAT(Ponderaciones[[#This Row],[Universidad]],Ponderaciones[[#This Row],[Carrera]])</f>
        <v>UNIVERSIDAD CATÓLICA SILVA HENRÍQUEZCONTADOR PÚBLICO Y AUDITOR</v>
      </c>
    </row>
    <row r="741" spans="1:14" x14ac:dyDescent="0.25">
      <c r="A741">
        <v>46306</v>
      </c>
      <c r="B741" t="s">
        <v>73</v>
      </c>
      <c r="C741" t="s">
        <v>445</v>
      </c>
      <c r="D741">
        <v>30</v>
      </c>
      <c r="E741">
        <v>40</v>
      </c>
      <c r="F741">
        <v>10</v>
      </c>
      <c r="G741">
        <v>10</v>
      </c>
      <c r="H741">
        <v>10</v>
      </c>
      <c r="J741" t="s">
        <v>58</v>
      </c>
      <c r="K741" t="s">
        <v>58</v>
      </c>
      <c r="L741" t="s">
        <v>58</v>
      </c>
      <c r="M741" t="s">
        <v>15</v>
      </c>
      <c r="N741" t="str">
        <f>_xlfn.CONCAT(Ponderaciones[[#This Row],[Universidad]],Ponderaciones[[#This Row],[Carrera]])</f>
        <v>UNIVERSIDAD CATÓLICA SILVA HENRÍQUEZDERECHO</v>
      </c>
    </row>
    <row r="742" spans="1:14" x14ac:dyDescent="0.25">
      <c r="A742">
        <v>46103</v>
      </c>
      <c r="B742" t="s">
        <v>206</v>
      </c>
      <c r="C742" t="s">
        <v>445</v>
      </c>
      <c r="D742">
        <v>30</v>
      </c>
      <c r="E742">
        <v>40</v>
      </c>
      <c r="F742">
        <v>10</v>
      </c>
      <c r="G742">
        <v>10</v>
      </c>
      <c r="H742">
        <v>10</v>
      </c>
      <c r="I742" t="s">
        <v>47</v>
      </c>
      <c r="J742">
        <v>10</v>
      </c>
      <c r="K742" t="s">
        <v>58</v>
      </c>
      <c r="L742" t="s">
        <v>58</v>
      </c>
      <c r="M742" t="s">
        <v>15</v>
      </c>
      <c r="N742" t="str">
        <f>_xlfn.CONCAT(Ponderaciones[[#This Row],[Universidad]],Ponderaciones[[#This Row],[Carrera]])</f>
        <v>UNIVERSIDAD CATÓLICA SILVA HENRÍQUEZEDUCACIÓN PARVULARIA</v>
      </c>
    </row>
    <row r="743" spans="1:14" x14ac:dyDescent="0.25">
      <c r="A743">
        <v>46403</v>
      </c>
      <c r="B743" t="s">
        <v>75</v>
      </c>
      <c r="C743" t="s">
        <v>446</v>
      </c>
      <c r="D743">
        <v>30</v>
      </c>
      <c r="E743">
        <v>40</v>
      </c>
      <c r="F743">
        <v>10</v>
      </c>
      <c r="G743">
        <v>10</v>
      </c>
      <c r="H743" t="s">
        <v>58</v>
      </c>
      <c r="J743">
        <v>10</v>
      </c>
      <c r="K743" t="s">
        <v>58</v>
      </c>
      <c r="L743" t="s">
        <v>58</v>
      </c>
      <c r="M743" t="s">
        <v>15</v>
      </c>
      <c r="N743" t="str">
        <f>_xlfn.CONCAT(Ponderaciones[[#This Row],[Universidad]],Ponderaciones[[#This Row],[Carrera]])</f>
        <v>UNIVERSIDAD CATÓLICA SILVA HENRÍQUEZENFERMERÍA</v>
      </c>
    </row>
    <row r="744" spans="1:14" x14ac:dyDescent="0.25">
      <c r="A744">
        <v>46120</v>
      </c>
      <c r="B744" t="s">
        <v>245</v>
      </c>
      <c r="C744" t="s">
        <v>446</v>
      </c>
      <c r="D744">
        <v>30</v>
      </c>
      <c r="E744">
        <v>40</v>
      </c>
      <c r="F744">
        <v>10</v>
      </c>
      <c r="G744">
        <v>10</v>
      </c>
      <c r="H744">
        <v>10</v>
      </c>
      <c r="I744" t="s">
        <v>47</v>
      </c>
      <c r="J744">
        <v>10</v>
      </c>
      <c r="K744" t="s">
        <v>58</v>
      </c>
      <c r="L744" t="s">
        <v>58</v>
      </c>
      <c r="M744" t="s">
        <v>15</v>
      </c>
      <c r="N744" t="str">
        <f>_xlfn.CONCAT(Ponderaciones[[#This Row],[Universidad]],Ponderaciones[[#This Row],[Carrera]])</f>
        <v>UNIVERSIDAD CATÓLICA SILVA HENRÍQUEZENTRENADOR DEPORTIVO</v>
      </c>
    </row>
    <row r="745" spans="1:14" x14ac:dyDescent="0.25">
      <c r="A745">
        <v>46402</v>
      </c>
      <c r="B745" t="s">
        <v>349</v>
      </c>
      <c r="C745" t="s">
        <v>446</v>
      </c>
      <c r="D745">
        <v>30</v>
      </c>
      <c r="E745">
        <v>40</v>
      </c>
      <c r="F745">
        <v>10</v>
      </c>
      <c r="G745">
        <v>10</v>
      </c>
      <c r="H745">
        <v>10</v>
      </c>
      <c r="I745" t="s">
        <v>47</v>
      </c>
      <c r="J745">
        <v>10</v>
      </c>
      <c r="K745" t="s">
        <v>58</v>
      </c>
      <c r="L745" t="s">
        <v>58</v>
      </c>
      <c r="M745" t="s">
        <v>15</v>
      </c>
      <c r="N745" t="str">
        <f>_xlfn.CONCAT(Ponderaciones[[#This Row],[Universidad]],Ponderaciones[[#This Row],[Carrera]])</f>
        <v xml:space="preserve">UNIVERSIDAD CATÓLICA SILVA HENRÍQUEZFONOAUDIOLOGÍA </v>
      </c>
    </row>
    <row r="746" spans="1:14" x14ac:dyDescent="0.25">
      <c r="A746">
        <v>46501</v>
      </c>
      <c r="B746" t="s">
        <v>276</v>
      </c>
      <c r="C746" t="s">
        <v>445</v>
      </c>
      <c r="D746">
        <v>25</v>
      </c>
      <c r="E746">
        <v>40</v>
      </c>
      <c r="F746">
        <v>10</v>
      </c>
      <c r="G746">
        <v>10</v>
      </c>
      <c r="H746">
        <v>10</v>
      </c>
      <c r="I746" t="s">
        <v>47</v>
      </c>
      <c r="J746">
        <v>10</v>
      </c>
      <c r="K746">
        <v>5</v>
      </c>
      <c r="L746" t="s">
        <v>58</v>
      </c>
      <c r="M746" t="s">
        <v>15</v>
      </c>
      <c r="N746" t="str">
        <f>_xlfn.CONCAT(Ponderaciones[[#This Row],[Universidad]],Ponderaciones[[#This Row],[Carrera]])</f>
        <v>UNIVERSIDAD CATÓLICA SILVA HENRÍQUEZINGENIERÍA CIVIL EN COMPUTACIÓN E INFORMÁTICA</v>
      </c>
    </row>
    <row r="747" spans="1:14" x14ac:dyDescent="0.25">
      <c r="A747">
        <v>46502</v>
      </c>
      <c r="B747" t="s">
        <v>201</v>
      </c>
      <c r="C747" t="s">
        <v>445</v>
      </c>
      <c r="D747">
        <v>25</v>
      </c>
      <c r="E747">
        <v>40</v>
      </c>
      <c r="F747">
        <v>10</v>
      </c>
      <c r="G747">
        <v>10</v>
      </c>
      <c r="H747">
        <v>10</v>
      </c>
      <c r="I747" t="s">
        <v>47</v>
      </c>
      <c r="J747">
        <v>10</v>
      </c>
      <c r="K747">
        <v>5</v>
      </c>
      <c r="L747" t="s">
        <v>58</v>
      </c>
      <c r="M747" t="s">
        <v>15</v>
      </c>
      <c r="N747" t="str">
        <f>_xlfn.CONCAT(Ponderaciones[[#This Row],[Universidad]],Ponderaciones[[#This Row],[Carrera]])</f>
        <v>UNIVERSIDAD CATÓLICA SILVA HENRÍQUEZINGENIERÍA CIVIL INDUSTRIAL</v>
      </c>
    </row>
    <row r="748" spans="1:14" x14ac:dyDescent="0.25">
      <c r="A748">
        <v>46303</v>
      </c>
      <c r="B748" t="s">
        <v>83</v>
      </c>
      <c r="C748" t="s">
        <v>445</v>
      </c>
      <c r="D748">
        <v>30</v>
      </c>
      <c r="E748">
        <v>40</v>
      </c>
      <c r="F748">
        <v>10</v>
      </c>
      <c r="G748">
        <v>10</v>
      </c>
      <c r="H748">
        <v>10</v>
      </c>
      <c r="I748" t="s">
        <v>47</v>
      </c>
      <c r="J748">
        <v>10</v>
      </c>
      <c r="K748" t="s">
        <v>58</v>
      </c>
      <c r="L748" t="s">
        <v>58</v>
      </c>
      <c r="M748" t="s">
        <v>15</v>
      </c>
      <c r="N748" t="str">
        <f>_xlfn.CONCAT(Ponderaciones[[#This Row],[Universidad]],Ponderaciones[[#This Row],[Carrera]])</f>
        <v>UNIVERSIDAD CATÓLICA SILVA HENRÍQUEZINGENIERÍA COMERCIAL</v>
      </c>
    </row>
    <row r="749" spans="1:14" x14ac:dyDescent="0.25">
      <c r="A749">
        <v>46504</v>
      </c>
      <c r="B749" t="s">
        <v>351</v>
      </c>
      <c r="C749" t="s">
        <v>445</v>
      </c>
      <c r="D749">
        <v>30</v>
      </c>
      <c r="E749">
        <v>40</v>
      </c>
      <c r="F749">
        <v>10</v>
      </c>
      <c r="G749">
        <v>10</v>
      </c>
      <c r="H749">
        <v>10</v>
      </c>
      <c r="I749" t="s">
        <v>47</v>
      </c>
      <c r="J749">
        <v>10</v>
      </c>
      <c r="K749" t="s">
        <v>58</v>
      </c>
      <c r="L749" t="s">
        <v>58</v>
      </c>
      <c r="M749" t="s">
        <v>15</v>
      </c>
      <c r="N749" t="str">
        <f>_xlfn.CONCAT(Ponderaciones[[#This Row],[Universidad]],Ponderaciones[[#This Row],[Carrera]])</f>
        <v>UNIVERSIDAD CATÓLICA SILVA HENRÍQUEZINGENIERÍA EN CONTROL DE GESTIÓN</v>
      </c>
    </row>
    <row r="750" spans="1:14" x14ac:dyDescent="0.25">
      <c r="A750">
        <v>46401</v>
      </c>
      <c r="B750" t="s">
        <v>85</v>
      </c>
      <c r="C750" t="s">
        <v>446</v>
      </c>
      <c r="D750">
        <v>30</v>
      </c>
      <c r="E750">
        <v>40</v>
      </c>
      <c r="F750">
        <v>10</v>
      </c>
      <c r="G750">
        <v>10</v>
      </c>
      <c r="H750" t="s">
        <v>58</v>
      </c>
      <c r="J750">
        <v>10</v>
      </c>
      <c r="K750" t="s">
        <v>58</v>
      </c>
      <c r="L750" t="s">
        <v>58</v>
      </c>
      <c r="M750" t="s">
        <v>15</v>
      </c>
      <c r="N750" t="str">
        <f>_xlfn.CONCAT(Ponderaciones[[#This Row],[Universidad]],Ponderaciones[[#This Row],[Carrera]])</f>
        <v>UNIVERSIDAD CATÓLICA SILVA HENRÍQUEZKINESIOLOGÍA</v>
      </c>
    </row>
    <row r="751" spans="1:14" x14ac:dyDescent="0.25">
      <c r="A751">
        <v>46405</v>
      </c>
      <c r="B751" t="s">
        <v>95</v>
      </c>
      <c r="C751" t="s">
        <v>446</v>
      </c>
      <c r="D751">
        <v>30</v>
      </c>
      <c r="E751">
        <v>40</v>
      </c>
      <c r="F751">
        <v>10</v>
      </c>
      <c r="G751">
        <v>10</v>
      </c>
      <c r="H751">
        <v>10</v>
      </c>
      <c r="I751" t="s">
        <v>47</v>
      </c>
      <c r="J751">
        <v>10</v>
      </c>
      <c r="K751" t="s">
        <v>58</v>
      </c>
      <c r="L751" t="s">
        <v>58</v>
      </c>
      <c r="M751" t="s">
        <v>15</v>
      </c>
      <c r="N751" t="str">
        <f>_xlfn.CONCAT(Ponderaciones[[#This Row],[Universidad]],Ponderaciones[[#This Row],[Carrera]])</f>
        <v>UNIVERSIDAD CATÓLICA SILVA HENRÍQUEZNUTRICIÓN Y DIETÉTICA</v>
      </c>
    </row>
    <row r="752" spans="1:14" x14ac:dyDescent="0.25">
      <c r="A752">
        <v>46105</v>
      </c>
      <c r="B752" t="s">
        <v>447</v>
      </c>
      <c r="C752" t="s">
        <v>445</v>
      </c>
      <c r="D752">
        <v>30</v>
      </c>
      <c r="E752">
        <v>40</v>
      </c>
      <c r="F752">
        <v>10</v>
      </c>
      <c r="G752">
        <v>10</v>
      </c>
      <c r="H752">
        <v>10</v>
      </c>
      <c r="J752" t="s">
        <v>58</v>
      </c>
      <c r="K752" t="s">
        <v>58</v>
      </c>
      <c r="L752" t="s">
        <v>58</v>
      </c>
      <c r="M752" t="s">
        <v>15</v>
      </c>
      <c r="N752" t="str">
        <f>_xlfn.CONCAT(Ponderaciones[[#This Row],[Universidad]],Ponderaciones[[#This Row],[Carrera]])</f>
        <v xml:space="preserve">UNIVERSIDAD CATÓLICA SILVA HENRÍQUEZPEDAGOGÍA EN CASTELLANO </v>
      </c>
    </row>
    <row r="753" spans="1:14" x14ac:dyDescent="0.25">
      <c r="A753">
        <v>46110</v>
      </c>
      <c r="B753" t="s">
        <v>448</v>
      </c>
      <c r="C753" t="s">
        <v>449</v>
      </c>
      <c r="D753">
        <v>30</v>
      </c>
      <c r="E753">
        <v>40</v>
      </c>
      <c r="F753">
        <v>10</v>
      </c>
      <c r="G753">
        <v>10</v>
      </c>
      <c r="H753">
        <v>10</v>
      </c>
      <c r="I753" t="s">
        <v>47</v>
      </c>
      <c r="J753">
        <v>10</v>
      </c>
      <c r="K753" t="s">
        <v>58</v>
      </c>
      <c r="L753" t="s">
        <v>58</v>
      </c>
      <c r="M753" t="s">
        <v>15</v>
      </c>
      <c r="N753" t="str">
        <f>_xlfn.CONCAT(Ponderaciones[[#This Row],[Universidad]],Ponderaciones[[#This Row],[Carrera]])</f>
        <v>UNIVERSIDAD CATÓLICA SILVA HENRÍQUEZPEDAGOGÍA EN EDUCACIÓN ARTÍSTICA MENCIÓN ARTES MUSICALES O ARTES VISUALES</v>
      </c>
    </row>
    <row r="754" spans="1:14" x14ac:dyDescent="0.25">
      <c r="A754">
        <v>46101</v>
      </c>
      <c r="B754" t="s">
        <v>356</v>
      </c>
      <c r="C754" t="s">
        <v>445</v>
      </c>
      <c r="D754">
        <v>30</v>
      </c>
      <c r="E754">
        <v>40</v>
      </c>
      <c r="F754">
        <v>10</v>
      </c>
      <c r="G754">
        <v>10</v>
      </c>
      <c r="H754">
        <v>10</v>
      </c>
      <c r="I754" t="s">
        <v>47</v>
      </c>
      <c r="J754">
        <v>10</v>
      </c>
      <c r="K754" t="s">
        <v>58</v>
      </c>
      <c r="L754" t="s">
        <v>58</v>
      </c>
      <c r="M754" t="s">
        <v>15</v>
      </c>
      <c r="N754" t="str">
        <f>_xlfn.CONCAT(Ponderaciones[[#This Row],[Universidad]],Ponderaciones[[#This Row],[Carrera]])</f>
        <v>UNIVERSIDAD CATÓLICA SILVA HENRÍQUEZPEDAGOGÍA EN EDUCACIÓN BÁSICA</v>
      </c>
    </row>
    <row r="755" spans="1:14" x14ac:dyDescent="0.25">
      <c r="A755">
        <v>46104</v>
      </c>
      <c r="B755" t="s">
        <v>380</v>
      </c>
      <c r="C755" t="s">
        <v>445</v>
      </c>
      <c r="D755">
        <v>30</v>
      </c>
      <c r="E755">
        <v>40</v>
      </c>
      <c r="F755">
        <v>10</v>
      </c>
      <c r="G755">
        <v>10</v>
      </c>
      <c r="H755">
        <v>10</v>
      </c>
      <c r="I755" t="s">
        <v>47</v>
      </c>
      <c r="J755">
        <v>10</v>
      </c>
      <c r="K755" t="s">
        <v>58</v>
      </c>
      <c r="L755" t="s">
        <v>58</v>
      </c>
      <c r="M755" t="s">
        <v>15</v>
      </c>
      <c r="N755" t="str">
        <f>_xlfn.CONCAT(Ponderaciones[[#This Row],[Universidad]],Ponderaciones[[#This Row],[Carrera]])</f>
        <v>UNIVERSIDAD CATÓLICA SILVA HENRÍQUEZPEDAGOGÍA EN EDUCACIÓN DIFERENCIAL</v>
      </c>
    </row>
    <row r="756" spans="1:14" x14ac:dyDescent="0.25">
      <c r="A756">
        <v>46107</v>
      </c>
      <c r="B756" t="s">
        <v>164</v>
      </c>
      <c r="C756" t="s">
        <v>446</v>
      </c>
      <c r="D756">
        <v>30</v>
      </c>
      <c r="E756">
        <v>40</v>
      </c>
      <c r="F756">
        <v>10</v>
      </c>
      <c r="G756">
        <v>10</v>
      </c>
      <c r="H756">
        <v>10</v>
      </c>
      <c r="I756" t="s">
        <v>47</v>
      </c>
      <c r="J756">
        <v>10</v>
      </c>
      <c r="K756" t="s">
        <v>58</v>
      </c>
      <c r="L756" t="s">
        <v>58</v>
      </c>
      <c r="M756" t="s">
        <v>15</v>
      </c>
      <c r="N756" t="str">
        <f>_xlfn.CONCAT(Ponderaciones[[#This Row],[Universidad]],Ponderaciones[[#This Row],[Carrera]])</f>
        <v>UNIVERSIDAD CATÓLICA SILVA HENRÍQUEZPEDAGOGÍA EN EDUCACIÓN FÍSICA</v>
      </c>
    </row>
    <row r="757" spans="1:14" x14ac:dyDescent="0.25">
      <c r="A757">
        <v>46106</v>
      </c>
      <c r="B757" t="s">
        <v>450</v>
      </c>
      <c r="C757" t="s">
        <v>445</v>
      </c>
      <c r="D757">
        <v>30</v>
      </c>
      <c r="E757">
        <v>40</v>
      </c>
      <c r="F757">
        <v>10</v>
      </c>
      <c r="G757">
        <v>10</v>
      </c>
      <c r="H757">
        <v>10</v>
      </c>
      <c r="J757" t="s">
        <v>58</v>
      </c>
      <c r="K757" t="s">
        <v>58</v>
      </c>
      <c r="L757" t="s">
        <v>58</v>
      </c>
      <c r="M757" t="s">
        <v>15</v>
      </c>
      <c r="N757" t="str">
        <f>_xlfn.CONCAT(Ponderaciones[[#This Row],[Universidad]],Ponderaciones[[#This Row],[Carrera]])</f>
        <v>UNIVERSIDAD CATÓLICA SILVA HENRÍQUEZPEDAGOGÍA EN HISTORIA Y GEOGRAFÍA</v>
      </c>
    </row>
    <row r="758" spans="1:14" x14ac:dyDescent="0.25">
      <c r="A758">
        <v>46505</v>
      </c>
      <c r="B758" t="s">
        <v>169</v>
      </c>
      <c r="C758" t="s">
        <v>445</v>
      </c>
      <c r="D758">
        <v>25</v>
      </c>
      <c r="E758">
        <v>40</v>
      </c>
      <c r="F758">
        <v>10</v>
      </c>
      <c r="G758">
        <v>10</v>
      </c>
      <c r="H758">
        <v>10</v>
      </c>
      <c r="I758" t="s">
        <v>47</v>
      </c>
      <c r="J758">
        <v>10</v>
      </c>
      <c r="K758">
        <v>5</v>
      </c>
      <c r="L758" t="s">
        <v>58</v>
      </c>
      <c r="M758" t="s">
        <v>15</v>
      </c>
      <c r="N758" t="str">
        <f>_xlfn.CONCAT(Ponderaciones[[#This Row],[Universidad]],Ponderaciones[[#This Row],[Carrera]])</f>
        <v>UNIVERSIDAD CATÓLICA SILVA HENRÍQUEZPEDAGOGÍA EN MATEMÁTICAS</v>
      </c>
    </row>
    <row r="759" spans="1:14" x14ac:dyDescent="0.25">
      <c r="A759">
        <v>46305</v>
      </c>
      <c r="B759" t="s">
        <v>108</v>
      </c>
      <c r="C759" t="s">
        <v>445</v>
      </c>
      <c r="D759">
        <v>30</v>
      </c>
      <c r="E759">
        <v>40</v>
      </c>
      <c r="F759">
        <v>10</v>
      </c>
      <c r="G759">
        <v>10</v>
      </c>
      <c r="H759">
        <v>10</v>
      </c>
      <c r="I759" t="s">
        <v>47</v>
      </c>
      <c r="J759">
        <v>10</v>
      </c>
      <c r="K759" t="s">
        <v>58</v>
      </c>
      <c r="L759" t="s">
        <v>58</v>
      </c>
      <c r="M759" t="s">
        <v>15</v>
      </c>
      <c r="N759" t="str">
        <f>_xlfn.CONCAT(Ponderaciones[[#This Row],[Universidad]],Ponderaciones[[#This Row],[Carrera]])</f>
        <v>UNIVERSIDAD CATÓLICA SILVA HENRÍQUEZPSICOLOGÍA</v>
      </c>
    </row>
    <row r="760" spans="1:14" x14ac:dyDescent="0.25">
      <c r="A760">
        <v>46302</v>
      </c>
      <c r="B760" t="s">
        <v>111</v>
      </c>
      <c r="C760" t="s">
        <v>445</v>
      </c>
      <c r="D760">
        <v>30</v>
      </c>
      <c r="E760">
        <v>40</v>
      </c>
      <c r="F760">
        <v>10</v>
      </c>
      <c r="G760">
        <v>10</v>
      </c>
      <c r="H760">
        <v>10</v>
      </c>
      <c r="I760" t="s">
        <v>47</v>
      </c>
      <c r="J760">
        <v>10</v>
      </c>
      <c r="K760" t="s">
        <v>58</v>
      </c>
      <c r="L760" t="s">
        <v>58</v>
      </c>
      <c r="M760" t="s">
        <v>15</v>
      </c>
      <c r="N760" t="str">
        <f>_xlfn.CONCAT(Ponderaciones[[#This Row],[Universidad]],Ponderaciones[[#This Row],[Carrera]])</f>
        <v>UNIVERSIDAD CATÓLICA SILVA HENRÍQUEZSOCIOLOGÍA</v>
      </c>
    </row>
    <row r="761" spans="1:14" x14ac:dyDescent="0.25">
      <c r="A761">
        <v>46406</v>
      </c>
      <c r="B761" t="s">
        <v>113</v>
      </c>
      <c r="C761" t="s">
        <v>446</v>
      </c>
      <c r="D761">
        <v>30</v>
      </c>
      <c r="E761">
        <v>40</v>
      </c>
      <c r="F761">
        <v>10</v>
      </c>
      <c r="G761">
        <v>10</v>
      </c>
      <c r="H761">
        <v>10</v>
      </c>
      <c r="I761" t="s">
        <v>47</v>
      </c>
      <c r="J761">
        <v>10</v>
      </c>
      <c r="K761" t="s">
        <v>58</v>
      </c>
      <c r="L761" t="s">
        <v>58</v>
      </c>
      <c r="M761" t="s">
        <v>15</v>
      </c>
      <c r="N761" t="str">
        <f>_xlfn.CONCAT(Ponderaciones[[#This Row],[Universidad]],Ponderaciones[[#This Row],[Carrera]])</f>
        <v>UNIVERSIDAD CATÓLICA SILVA HENRÍQUEZTERAPIA OCUPACIONAL</v>
      </c>
    </row>
    <row r="762" spans="1:14" x14ac:dyDescent="0.25">
      <c r="A762">
        <v>46301</v>
      </c>
      <c r="B762" t="s">
        <v>114</v>
      </c>
      <c r="C762" t="s">
        <v>445</v>
      </c>
      <c r="D762">
        <v>30</v>
      </c>
      <c r="E762">
        <v>40</v>
      </c>
      <c r="F762">
        <v>10</v>
      </c>
      <c r="G762">
        <v>10</v>
      </c>
      <c r="H762">
        <v>10</v>
      </c>
      <c r="I762" t="s">
        <v>47</v>
      </c>
      <c r="J762">
        <v>10</v>
      </c>
      <c r="K762" t="s">
        <v>58</v>
      </c>
      <c r="L762" t="s">
        <v>58</v>
      </c>
      <c r="M762" t="s">
        <v>15</v>
      </c>
      <c r="N762" t="str">
        <f>_xlfn.CONCAT(Ponderaciones[[#This Row],[Universidad]],Ponderaciones[[#This Row],[Carrera]])</f>
        <v>UNIVERSIDAD CATÓLICA SILVA HENRÍQUEZTRABAJO SOCIAL</v>
      </c>
    </row>
    <row r="763" spans="1:14" x14ac:dyDescent="0.25">
      <c r="A763">
        <v>51100</v>
      </c>
      <c r="B763" t="s">
        <v>59</v>
      </c>
      <c r="C763" t="s">
        <v>57</v>
      </c>
      <c r="D763">
        <v>10</v>
      </c>
      <c r="E763">
        <v>40</v>
      </c>
      <c r="F763">
        <v>20</v>
      </c>
      <c r="G763">
        <v>10</v>
      </c>
      <c r="H763">
        <v>20</v>
      </c>
      <c r="I763" t="s">
        <v>47</v>
      </c>
      <c r="J763">
        <v>20</v>
      </c>
      <c r="K763" t="s">
        <v>58</v>
      </c>
      <c r="L763" t="s">
        <v>58</v>
      </c>
      <c r="M763" t="s">
        <v>16</v>
      </c>
      <c r="N763" t="str">
        <f>_xlfn.CONCAT(Ponderaciones[[#This Row],[Universidad]],Ponderaciones[[#This Row],[Carrera]])</f>
        <v>UNIVERSIDAD CENTRAL DE CHILEADMINISTRACIÓN PÚBLICA</v>
      </c>
    </row>
    <row r="764" spans="1:14" x14ac:dyDescent="0.25">
      <c r="A764">
        <v>51200</v>
      </c>
      <c r="B764" t="s">
        <v>59</v>
      </c>
      <c r="C764" t="s">
        <v>451</v>
      </c>
      <c r="D764">
        <v>10</v>
      </c>
      <c r="E764">
        <v>40</v>
      </c>
      <c r="F764">
        <v>20</v>
      </c>
      <c r="G764">
        <v>10</v>
      </c>
      <c r="H764">
        <v>20</v>
      </c>
      <c r="I764" t="s">
        <v>47</v>
      </c>
      <c r="J764">
        <v>20</v>
      </c>
      <c r="K764" t="s">
        <v>58</v>
      </c>
      <c r="L764" t="s">
        <v>58</v>
      </c>
      <c r="M764" t="s">
        <v>16</v>
      </c>
      <c r="N764" t="str">
        <f>_xlfn.CONCAT(Ponderaciones[[#This Row],[Universidad]],Ponderaciones[[#This Row],[Carrera]])</f>
        <v>UNIVERSIDAD CENTRAL DE CHILEADMINISTRACIÓN PÚBLICA</v>
      </c>
    </row>
    <row r="765" spans="1:14" x14ac:dyDescent="0.25">
      <c r="A765">
        <v>51110</v>
      </c>
      <c r="B765" t="s">
        <v>62</v>
      </c>
      <c r="C765" t="s">
        <v>57</v>
      </c>
      <c r="D765">
        <v>10</v>
      </c>
      <c r="E765">
        <v>40</v>
      </c>
      <c r="F765">
        <v>15</v>
      </c>
      <c r="G765">
        <v>25</v>
      </c>
      <c r="H765">
        <v>10</v>
      </c>
      <c r="I765" t="s">
        <v>47</v>
      </c>
      <c r="J765">
        <v>10</v>
      </c>
      <c r="K765" t="s">
        <v>58</v>
      </c>
      <c r="L765" t="s">
        <v>58</v>
      </c>
      <c r="M765" t="s">
        <v>16</v>
      </c>
      <c r="N765" t="str">
        <f>_xlfn.CONCAT(Ponderaciones[[#This Row],[Universidad]],Ponderaciones[[#This Row],[Carrera]])</f>
        <v>UNIVERSIDAD CENTRAL DE CHILEARQUITECTURA</v>
      </c>
    </row>
    <row r="766" spans="1:14" x14ac:dyDescent="0.25">
      <c r="A766">
        <v>51210</v>
      </c>
      <c r="B766" t="s">
        <v>62</v>
      </c>
      <c r="C766" t="s">
        <v>451</v>
      </c>
      <c r="D766">
        <v>10</v>
      </c>
      <c r="E766">
        <v>40</v>
      </c>
      <c r="F766">
        <v>15</v>
      </c>
      <c r="G766">
        <v>25</v>
      </c>
      <c r="H766">
        <v>10</v>
      </c>
      <c r="I766" t="s">
        <v>47</v>
      </c>
      <c r="J766">
        <v>10</v>
      </c>
      <c r="K766" t="s">
        <v>58</v>
      </c>
      <c r="L766" t="s">
        <v>58</v>
      </c>
      <c r="M766" t="s">
        <v>16</v>
      </c>
      <c r="N766" t="str">
        <f>_xlfn.CONCAT(Ponderaciones[[#This Row],[Universidad]],Ponderaciones[[#This Row],[Carrera]])</f>
        <v>UNIVERSIDAD CENTRAL DE CHILEARQUITECTURA</v>
      </c>
    </row>
    <row r="767" spans="1:14" x14ac:dyDescent="0.25">
      <c r="A767">
        <v>51111</v>
      </c>
      <c r="B767" t="s">
        <v>452</v>
      </c>
      <c r="C767" t="s">
        <v>57</v>
      </c>
      <c r="D767">
        <v>10</v>
      </c>
      <c r="E767">
        <v>40</v>
      </c>
      <c r="F767">
        <v>20</v>
      </c>
      <c r="G767">
        <v>10</v>
      </c>
      <c r="H767">
        <v>20</v>
      </c>
      <c r="I767" t="s">
        <v>47</v>
      </c>
      <c r="J767">
        <v>20</v>
      </c>
      <c r="K767" t="s">
        <v>58</v>
      </c>
      <c r="L767" t="s">
        <v>58</v>
      </c>
      <c r="M767" t="s">
        <v>16</v>
      </c>
      <c r="N767" t="str">
        <f>_xlfn.CONCAT(Ponderaciones[[#This Row],[Universidad]],Ponderaciones[[#This Row],[Carrera]])</f>
        <v>UNIVERSIDAD CENTRAL DE CHILEARQUITECTURA DEL PAISAJE</v>
      </c>
    </row>
    <row r="768" spans="1:14" x14ac:dyDescent="0.25">
      <c r="A768">
        <v>51101</v>
      </c>
      <c r="B768" t="s">
        <v>68</v>
      </c>
      <c r="C768" t="s">
        <v>57</v>
      </c>
      <c r="D768">
        <v>10</v>
      </c>
      <c r="E768">
        <v>40</v>
      </c>
      <c r="F768">
        <v>25</v>
      </c>
      <c r="G768">
        <v>10</v>
      </c>
      <c r="H768">
        <v>15</v>
      </c>
      <c r="I768" t="s">
        <v>47</v>
      </c>
      <c r="J768">
        <v>15</v>
      </c>
      <c r="K768" t="s">
        <v>58</v>
      </c>
      <c r="L768" t="s">
        <v>58</v>
      </c>
      <c r="M768" t="s">
        <v>16</v>
      </c>
      <c r="N768" t="str">
        <f>_xlfn.CONCAT(Ponderaciones[[#This Row],[Universidad]],Ponderaciones[[#This Row],[Carrera]])</f>
        <v>UNIVERSIDAD CENTRAL DE CHILECIENCIA POLÍTICA</v>
      </c>
    </row>
    <row r="769" spans="1:14" x14ac:dyDescent="0.25">
      <c r="A769">
        <v>51161</v>
      </c>
      <c r="B769" t="s">
        <v>122</v>
      </c>
      <c r="C769" t="s">
        <v>57</v>
      </c>
      <c r="D769">
        <v>10</v>
      </c>
      <c r="E769">
        <v>40</v>
      </c>
      <c r="F769">
        <v>10</v>
      </c>
      <c r="G769">
        <v>30</v>
      </c>
      <c r="H769">
        <v>10</v>
      </c>
      <c r="I769" t="s">
        <v>47</v>
      </c>
      <c r="J769">
        <v>10</v>
      </c>
      <c r="K769" t="s">
        <v>58</v>
      </c>
      <c r="L769" t="s">
        <v>58</v>
      </c>
      <c r="M769" t="s">
        <v>16</v>
      </c>
      <c r="N769" t="str">
        <f>_xlfn.CONCAT(Ponderaciones[[#This Row],[Universidad]],Ponderaciones[[#This Row],[Carrera]])</f>
        <v>UNIVERSIDAD CENTRAL DE CHILECONTADOR AUDITOR</v>
      </c>
    </row>
    <row r="770" spans="1:14" x14ac:dyDescent="0.25">
      <c r="A770">
        <v>51130</v>
      </c>
      <c r="B770" t="s">
        <v>73</v>
      </c>
      <c r="C770" t="s">
        <v>57</v>
      </c>
      <c r="D770">
        <v>10</v>
      </c>
      <c r="E770">
        <v>40</v>
      </c>
      <c r="F770">
        <v>30</v>
      </c>
      <c r="G770">
        <v>10</v>
      </c>
      <c r="H770">
        <v>10</v>
      </c>
      <c r="I770" t="s">
        <v>47</v>
      </c>
      <c r="J770">
        <v>10</v>
      </c>
      <c r="K770" t="s">
        <v>58</v>
      </c>
      <c r="L770" t="s">
        <v>58</v>
      </c>
      <c r="M770" t="s">
        <v>16</v>
      </c>
      <c r="N770" t="str">
        <f>_xlfn.CONCAT(Ponderaciones[[#This Row],[Universidad]],Ponderaciones[[#This Row],[Carrera]])</f>
        <v>UNIVERSIDAD CENTRAL DE CHILEDERECHO</v>
      </c>
    </row>
    <row r="771" spans="1:14" x14ac:dyDescent="0.25">
      <c r="A771">
        <v>51230</v>
      </c>
      <c r="B771" t="s">
        <v>73</v>
      </c>
      <c r="C771" t="s">
        <v>451</v>
      </c>
      <c r="D771">
        <v>10</v>
      </c>
      <c r="E771">
        <v>40</v>
      </c>
      <c r="F771">
        <v>30</v>
      </c>
      <c r="G771">
        <v>10</v>
      </c>
      <c r="H771">
        <v>10</v>
      </c>
      <c r="I771" t="s">
        <v>47</v>
      </c>
      <c r="J771">
        <v>10</v>
      </c>
      <c r="K771" t="s">
        <v>58</v>
      </c>
      <c r="L771" t="s">
        <v>58</v>
      </c>
      <c r="M771" t="s">
        <v>16</v>
      </c>
      <c r="N771" t="str">
        <f>_xlfn.CONCAT(Ponderaciones[[#This Row],[Universidad]],Ponderaciones[[#This Row],[Carrera]])</f>
        <v>UNIVERSIDAD CENTRAL DE CHILEDERECHO</v>
      </c>
    </row>
    <row r="772" spans="1:14" x14ac:dyDescent="0.25">
      <c r="A772">
        <v>51180</v>
      </c>
      <c r="B772" t="s">
        <v>125</v>
      </c>
      <c r="C772" t="s">
        <v>57</v>
      </c>
      <c r="D772">
        <v>10</v>
      </c>
      <c r="E772">
        <v>40</v>
      </c>
      <c r="F772">
        <v>20</v>
      </c>
      <c r="G772">
        <v>20</v>
      </c>
      <c r="H772">
        <v>10</v>
      </c>
      <c r="I772" t="s">
        <v>47</v>
      </c>
      <c r="J772">
        <v>10</v>
      </c>
      <c r="K772" t="s">
        <v>58</v>
      </c>
      <c r="L772" t="s">
        <v>126</v>
      </c>
      <c r="M772" t="s">
        <v>16</v>
      </c>
      <c r="N772" t="str">
        <f>_xlfn.CONCAT(Ponderaciones[[#This Row],[Universidad]],Ponderaciones[[#This Row],[Carrera]])</f>
        <v xml:space="preserve">UNIVERSIDAD CENTRAL DE CHILEEDUCACIÓN PARVULARIA </v>
      </c>
    </row>
    <row r="773" spans="1:14" x14ac:dyDescent="0.25">
      <c r="A773">
        <v>51150</v>
      </c>
      <c r="B773" t="s">
        <v>75</v>
      </c>
      <c r="C773" t="s">
        <v>57</v>
      </c>
      <c r="D773">
        <v>10</v>
      </c>
      <c r="E773">
        <v>35</v>
      </c>
      <c r="F773">
        <v>20</v>
      </c>
      <c r="G773">
        <v>25</v>
      </c>
      <c r="H773">
        <v>10</v>
      </c>
      <c r="I773" t="s">
        <v>47</v>
      </c>
      <c r="J773">
        <v>10</v>
      </c>
      <c r="K773" t="s">
        <v>58</v>
      </c>
      <c r="L773" t="s">
        <v>58</v>
      </c>
      <c r="M773" t="s">
        <v>16</v>
      </c>
      <c r="N773" t="str">
        <f>_xlfn.CONCAT(Ponderaciones[[#This Row],[Universidad]],Ponderaciones[[#This Row],[Carrera]])</f>
        <v>UNIVERSIDAD CENTRAL DE CHILEENFERMERÍA</v>
      </c>
    </row>
    <row r="774" spans="1:14" x14ac:dyDescent="0.25">
      <c r="A774">
        <v>51250</v>
      </c>
      <c r="B774" t="s">
        <v>75</v>
      </c>
      <c r="C774" t="s">
        <v>451</v>
      </c>
      <c r="D774">
        <v>10</v>
      </c>
      <c r="E774">
        <v>35</v>
      </c>
      <c r="F774">
        <v>20</v>
      </c>
      <c r="G774">
        <v>25</v>
      </c>
      <c r="H774">
        <v>10</v>
      </c>
      <c r="I774" t="s">
        <v>47</v>
      </c>
      <c r="J774">
        <v>10</v>
      </c>
      <c r="K774" t="s">
        <v>58</v>
      </c>
      <c r="L774" t="s">
        <v>58</v>
      </c>
      <c r="M774" t="s">
        <v>16</v>
      </c>
      <c r="N774" t="str">
        <f>_xlfn.CONCAT(Ponderaciones[[#This Row],[Universidad]],Ponderaciones[[#This Row],[Carrera]])</f>
        <v>UNIVERSIDAD CENTRAL DE CHILEENFERMERÍA</v>
      </c>
    </row>
    <row r="775" spans="1:14" x14ac:dyDescent="0.25">
      <c r="A775">
        <v>51170</v>
      </c>
      <c r="B775" t="s">
        <v>246</v>
      </c>
      <c r="C775" t="s">
        <v>57</v>
      </c>
      <c r="D775">
        <v>10</v>
      </c>
      <c r="E775">
        <v>40</v>
      </c>
      <c r="F775">
        <v>10</v>
      </c>
      <c r="G775">
        <v>30</v>
      </c>
      <c r="H775">
        <v>10</v>
      </c>
      <c r="I775" t="s">
        <v>47</v>
      </c>
      <c r="J775">
        <v>10</v>
      </c>
      <c r="K775" t="s">
        <v>58</v>
      </c>
      <c r="L775" t="s">
        <v>58</v>
      </c>
      <c r="M775" t="s">
        <v>16</v>
      </c>
      <c r="N775" t="str">
        <f>_xlfn.CONCAT(Ponderaciones[[#This Row],[Universidad]],Ponderaciones[[#This Row],[Carrera]])</f>
        <v>UNIVERSIDAD CENTRAL DE CHILEGEOLOGÍA</v>
      </c>
    </row>
    <row r="776" spans="1:14" x14ac:dyDescent="0.25">
      <c r="A776">
        <v>51270</v>
      </c>
      <c r="B776" t="s">
        <v>246</v>
      </c>
      <c r="C776" t="s">
        <v>451</v>
      </c>
      <c r="D776">
        <v>10</v>
      </c>
      <c r="E776">
        <v>40</v>
      </c>
      <c r="F776">
        <v>10</v>
      </c>
      <c r="G776">
        <v>30</v>
      </c>
      <c r="H776">
        <v>10</v>
      </c>
      <c r="I776" t="s">
        <v>47</v>
      </c>
      <c r="J776">
        <v>10</v>
      </c>
      <c r="K776" t="s">
        <v>58</v>
      </c>
      <c r="L776" t="s">
        <v>58</v>
      </c>
      <c r="M776" t="s">
        <v>16</v>
      </c>
      <c r="N776" t="str">
        <f>_xlfn.CONCAT(Ponderaciones[[#This Row],[Universidad]],Ponderaciones[[#This Row],[Carrera]])</f>
        <v>UNIVERSIDAD CENTRAL DE CHILEGEOLOGÍA</v>
      </c>
    </row>
    <row r="777" spans="1:14" x14ac:dyDescent="0.25">
      <c r="A777">
        <v>51175</v>
      </c>
      <c r="B777" t="s">
        <v>248</v>
      </c>
      <c r="C777" t="s">
        <v>57</v>
      </c>
      <c r="D777">
        <v>10</v>
      </c>
      <c r="E777">
        <v>40</v>
      </c>
      <c r="F777">
        <v>10</v>
      </c>
      <c r="G777">
        <v>25</v>
      </c>
      <c r="H777">
        <v>10</v>
      </c>
      <c r="I777" t="s">
        <v>47</v>
      </c>
      <c r="J777">
        <v>10</v>
      </c>
      <c r="K777">
        <v>5</v>
      </c>
      <c r="L777" t="s">
        <v>58</v>
      </c>
      <c r="M777" t="s">
        <v>16</v>
      </c>
      <c r="N777" t="str">
        <f>_xlfn.CONCAT(Ponderaciones[[#This Row],[Universidad]],Ponderaciones[[#This Row],[Carrera]])</f>
        <v>UNIVERSIDAD CENTRAL DE CHILEINGENIERÍA CIVIL EN MINAS</v>
      </c>
    </row>
    <row r="778" spans="1:14" x14ac:dyDescent="0.25">
      <c r="A778">
        <v>51275</v>
      </c>
      <c r="B778" t="s">
        <v>248</v>
      </c>
      <c r="C778" t="s">
        <v>451</v>
      </c>
      <c r="D778">
        <v>10</v>
      </c>
      <c r="E778">
        <v>40</v>
      </c>
      <c r="F778">
        <v>10</v>
      </c>
      <c r="G778">
        <v>25</v>
      </c>
      <c r="H778">
        <v>10</v>
      </c>
      <c r="I778" t="s">
        <v>47</v>
      </c>
      <c r="J778">
        <v>10</v>
      </c>
      <c r="K778">
        <v>5</v>
      </c>
      <c r="L778" t="s">
        <v>58</v>
      </c>
      <c r="M778" t="s">
        <v>16</v>
      </c>
      <c r="N778" t="str">
        <f>_xlfn.CONCAT(Ponderaciones[[#This Row],[Universidad]],Ponderaciones[[#This Row],[Carrera]])</f>
        <v>UNIVERSIDAD CENTRAL DE CHILEINGENIERÍA CIVIL EN MINAS</v>
      </c>
    </row>
    <row r="779" spans="1:14" x14ac:dyDescent="0.25">
      <c r="A779">
        <v>51171</v>
      </c>
      <c r="B779" t="s">
        <v>386</v>
      </c>
      <c r="C779" t="s">
        <v>57</v>
      </c>
      <c r="D779">
        <v>10</v>
      </c>
      <c r="E779">
        <v>40</v>
      </c>
      <c r="F779">
        <v>10</v>
      </c>
      <c r="G779">
        <v>25</v>
      </c>
      <c r="H779">
        <v>10</v>
      </c>
      <c r="I779" t="s">
        <v>47</v>
      </c>
      <c r="J779">
        <v>10</v>
      </c>
      <c r="K779">
        <v>5</v>
      </c>
      <c r="L779" t="s">
        <v>58</v>
      </c>
      <c r="M779" t="s">
        <v>16</v>
      </c>
      <c r="N779" t="str">
        <f>_xlfn.CONCAT(Ponderaciones[[#This Row],[Universidad]],Ponderaciones[[#This Row],[Carrera]])</f>
        <v>UNIVERSIDAD CENTRAL DE CHILEINGENIERÍA CIVIL EN OBRAS CIVILES</v>
      </c>
    </row>
    <row r="780" spans="1:14" x14ac:dyDescent="0.25">
      <c r="A780">
        <v>51174</v>
      </c>
      <c r="B780" t="s">
        <v>201</v>
      </c>
      <c r="C780" t="s">
        <v>57</v>
      </c>
      <c r="D780">
        <v>10</v>
      </c>
      <c r="E780">
        <v>40</v>
      </c>
      <c r="F780">
        <v>10</v>
      </c>
      <c r="G780">
        <v>25</v>
      </c>
      <c r="H780">
        <v>10</v>
      </c>
      <c r="I780" t="s">
        <v>47</v>
      </c>
      <c r="J780">
        <v>10</v>
      </c>
      <c r="K780">
        <v>5</v>
      </c>
      <c r="L780" t="s">
        <v>58</v>
      </c>
      <c r="M780" t="s">
        <v>16</v>
      </c>
      <c r="N780" t="str">
        <f>_xlfn.CONCAT(Ponderaciones[[#This Row],[Universidad]],Ponderaciones[[#This Row],[Carrera]])</f>
        <v>UNIVERSIDAD CENTRAL DE CHILEINGENIERÍA CIVIL INDUSTRIAL</v>
      </c>
    </row>
    <row r="781" spans="1:14" x14ac:dyDescent="0.25">
      <c r="A781">
        <v>51274</v>
      </c>
      <c r="B781" t="s">
        <v>201</v>
      </c>
      <c r="C781" t="s">
        <v>451</v>
      </c>
      <c r="D781">
        <v>10</v>
      </c>
      <c r="E781">
        <v>40</v>
      </c>
      <c r="F781">
        <v>10</v>
      </c>
      <c r="G781">
        <v>25</v>
      </c>
      <c r="H781">
        <v>10</v>
      </c>
      <c r="I781" t="s">
        <v>47</v>
      </c>
      <c r="J781">
        <v>10</v>
      </c>
      <c r="K781">
        <v>5</v>
      </c>
      <c r="L781" t="s">
        <v>58</v>
      </c>
      <c r="M781" t="s">
        <v>16</v>
      </c>
      <c r="N781" t="str">
        <f>_xlfn.CONCAT(Ponderaciones[[#This Row],[Universidad]],Ponderaciones[[#This Row],[Carrera]])</f>
        <v>UNIVERSIDAD CENTRAL DE CHILEINGENIERÍA CIVIL INDUSTRIAL</v>
      </c>
    </row>
    <row r="782" spans="1:14" x14ac:dyDescent="0.25">
      <c r="A782">
        <v>51160</v>
      </c>
      <c r="B782" t="s">
        <v>83</v>
      </c>
      <c r="C782" t="s">
        <v>57</v>
      </c>
      <c r="D782">
        <v>10</v>
      </c>
      <c r="E782">
        <v>40</v>
      </c>
      <c r="F782">
        <v>10</v>
      </c>
      <c r="G782">
        <v>30</v>
      </c>
      <c r="H782">
        <v>10</v>
      </c>
      <c r="I782" t="s">
        <v>47</v>
      </c>
      <c r="J782">
        <v>10</v>
      </c>
      <c r="K782" t="s">
        <v>58</v>
      </c>
      <c r="L782" t="s">
        <v>58</v>
      </c>
      <c r="M782" t="s">
        <v>16</v>
      </c>
      <c r="N782" t="str">
        <f>_xlfn.CONCAT(Ponderaciones[[#This Row],[Universidad]],Ponderaciones[[#This Row],[Carrera]])</f>
        <v>UNIVERSIDAD CENTRAL DE CHILEINGENIERÍA COMERCIAL</v>
      </c>
    </row>
    <row r="783" spans="1:14" x14ac:dyDescent="0.25">
      <c r="A783">
        <v>51260</v>
      </c>
      <c r="B783" t="s">
        <v>83</v>
      </c>
      <c r="C783" t="s">
        <v>451</v>
      </c>
      <c r="D783">
        <v>10</v>
      </c>
      <c r="E783">
        <v>40</v>
      </c>
      <c r="F783">
        <v>10</v>
      </c>
      <c r="G783">
        <v>30</v>
      </c>
      <c r="H783">
        <v>10</v>
      </c>
      <c r="I783" t="s">
        <v>47</v>
      </c>
      <c r="J783">
        <v>10</v>
      </c>
      <c r="K783" t="s">
        <v>58</v>
      </c>
      <c r="L783" t="s">
        <v>58</v>
      </c>
      <c r="M783" t="s">
        <v>16</v>
      </c>
      <c r="N783" t="str">
        <f>_xlfn.CONCAT(Ponderaciones[[#This Row],[Universidad]],Ponderaciones[[#This Row],[Carrera]])</f>
        <v>UNIVERSIDAD CENTRAL DE CHILEINGENIERÍA COMERCIAL</v>
      </c>
    </row>
    <row r="784" spans="1:14" x14ac:dyDescent="0.25">
      <c r="A784">
        <v>51163</v>
      </c>
      <c r="B784" t="s">
        <v>252</v>
      </c>
      <c r="C784" t="s">
        <v>57</v>
      </c>
      <c r="D784">
        <v>10</v>
      </c>
      <c r="E784">
        <v>40</v>
      </c>
      <c r="F784">
        <v>10</v>
      </c>
      <c r="G784">
        <v>30</v>
      </c>
      <c r="H784">
        <v>10</v>
      </c>
      <c r="I784" t="s">
        <v>47</v>
      </c>
      <c r="J784">
        <v>10</v>
      </c>
      <c r="K784" t="s">
        <v>58</v>
      </c>
      <c r="L784" t="s">
        <v>58</v>
      </c>
      <c r="M784" t="s">
        <v>16</v>
      </c>
      <c r="N784" t="str">
        <f>_xlfn.CONCAT(Ponderaciones[[#This Row],[Universidad]],Ponderaciones[[#This Row],[Carrera]])</f>
        <v>UNIVERSIDAD CENTRAL DE CHILEINGENIERÍA EN ADMINISTRACIÓN DE EMPRESAS</v>
      </c>
    </row>
    <row r="785" spans="1:14" x14ac:dyDescent="0.25">
      <c r="A785">
        <v>51172</v>
      </c>
      <c r="B785" t="s">
        <v>146</v>
      </c>
      <c r="C785" t="s">
        <v>57</v>
      </c>
      <c r="D785">
        <v>10</v>
      </c>
      <c r="E785">
        <v>40</v>
      </c>
      <c r="F785">
        <v>10</v>
      </c>
      <c r="G785">
        <v>25</v>
      </c>
      <c r="H785">
        <v>10</v>
      </c>
      <c r="I785" t="s">
        <v>47</v>
      </c>
      <c r="J785">
        <v>10</v>
      </c>
      <c r="K785">
        <v>5</v>
      </c>
      <c r="L785" t="s">
        <v>58</v>
      </c>
      <c r="M785" t="s">
        <v>16</v>
      </c>
      <c r="N785" t="str">
        <f>_xlfn.CONCAT(Ponderaciones[[#This Row],[Universidad]],Ponderaciones[[#This Row],[Carrera]])</f>
        <v>UNIVERSIDAD CENTRAL DE CHILEINGENIERÍA EN CONSTRUCCIÓN</v>
      </c>
    </row>
    <row r="786" spans="1:14" x14ac:dyDescent="0.25">
      <c r="A786">
        <v>51165</v>
      </c>
      <c r="B786" t="s">
        <v>280</v>
      </c>
      <c r="C786" t="s">
        <v>57</v>
      </c>
      <c r="D786">
        <v>10</v>
      </c>
      <c r="E786">
        <v>40</v>
      </c>
      <c r="F786">
        <v>20</v>
      </c>
      <c r="G786">
        <v>20</v>
      </c>
      <c r="H786">
        <v>10</v>
      </c>
      <c r="I786" t="s">
        <v>47</v>
      </c>
      <c r="J786">
        <v>10</v>
      </c>
      <c r="K786" t="s">
        <v>58</v>
      </c>
      <c r="L786" t="s">
        <v>58</v>
      </c>
      <c r="M786" t="s">
        <v>16</v>
      </c>
      <c r="N786" t="str">
        <f>_xlfn.CONCAT(Ponderaciones[[#This Row],[Universidad]],Ponderaciones[[#This Row],[Carrera]])</f>
        <v>UNIVERSIDAD CENTRAL DE CHILEINGENIERÍA EN INFORMACIÓN Y CONTROL DE GESTIÓN</v>
      </c>
    </row>
    <row r="787" spans="1:14" x14ac:dyDescent="0.25">
      <c r="A787">
        <v>51154</v>
      </c>
      <c r="B787" t="s">
        <v>85</v>
      </c>
      <c r="C787" t="s">
        <v>57</v>
      </c>
      <c r="D787">
        <v>10</v>
      </c>
      <c r="E787">
        <v>40</v>
      </c>
      <c r="F787">
        <v>20</v>
      </c>
      <c r="G787">
        <v>20</v>
      </c>
      <c r="H787">
        <v>10</v>
      </c>
      <c r="I787" t="s">
        <v>47</v>
      </c>
      <c r="J787">
        <v>10</v>
      </c>
      <c r="K787" t="s">
        <v>58</v>
      </c>
      <c r="L787" t="s">
        <v>58</v>
      </c>
      <c r="M787" t="s">
        <v>16</v>
      </c>
      <c r="N787" t="str">
        <f>_xlfn.CONCAT(Ponderaciones[[#This Row],[Universidad]],Ponderaciones[[#This Row],[Carrera]])</f>
        <v>UNIVERSIDAD CENTRAL DE CHILEKINESIOLOGÍA</v>
      </c>
    </row>
    <row r="788" spans="1:14" x14ac:dyDescent="0.25">
      <c r="A788">
        <v>51254</v>
      </c>
      <c r="B788" t="s">
        <v>85</v>
      </c>
      <c r="C788" t="s">
        <v>451</v>
      </c>
      <c r="D788">
        <v>10</v>
      </c>
      <c r="E788">
        <v>40</v>
      </c>
      <c r="F788">
        <v>20</v>
      </c>
      <c r="G788">
        <v>20</v>
      </c>
      <c r="H788">
        <v>10</v>
      </c>
      <c r="I788" t="s">
        <v>47</v>
      </c>
      <c r="J788">
        <v>10</v>
      </c>
      <c r="K788" t="s">
        <v>58</v>
      </c>
      <c r="L788" t="s">
        <v>58</v>
      </c>
      <c r="M788" t="s">
        <v>16</v>
      </c>
      <c r="N788" t="str">
        <f>_xlfn.CONCAT(Ponderaciones[[#This Row],[Universidad]],Ponderaciones[[#This Row],[Carrera]])</f>
        <v>UNIVERSIDAD CENTRAL DE CHILEKINESIOLOGÍA</v>
      </c>
    </row>
    <row r="789" spans="1:14" x14ac:dyDescent="0.25">
      <c r="A789">
        <v>51276</v>
      </c>
      <c r="B789" t="s">
        <v>264</v>
      </c>
      <c r="C789" t="s">
        <v>451</v>
      </c>
      <c r="D789">
        <v>10</v>
      </c>
      <c r="E789">
        <v>40</v>
      </c>
      <c r="F789">
        <v>10</v>
      </c>
      <c r="G789">
        <v>25</v>
      </c>
      <c r="H789">
        <v>10</v>
      </c>
      <c r="I789" t="s">
        <v>47</v>
      </c>
      <c r="J789">
        <v>10</v>
      </c>
      <c r="K789">
        <v>5</v>
      </c>
      <c r="L789" t="s">
        <v>58</v>
      </c>
      <c r="M789" t="s">
        <v>16</v>
      </c>
      <c r="N789" t="str">
        <f>_xlfn.CONCAT(Ponderaciones[[#This Row],[Universidad]],Ponderaciones[[#This Row],[Carrera]])</f>
        <v>UNIVERSIDAD CENTRAL DE CHILELICENCIATURA EN ASTRONOMÍA</v>
      </c>
    </row>
    <row r="790" spans="1:14" x14ac:dyDescent="0.25">
      <c r="A790">
        <v>51156</v>
      </c>
      <c r="B790" t="s">
        <v>436</v>
      </c>
      <c r="C790" t="s">
        <v>57</v>
      </c>
      <c r="D790">
        <v>10</v>
      </c>
      <c r="E790">
        <v>25</v>
      </c>
      <c r="F790">
        <v>20</v>
      </c>
      <c r="G790">
        <v>25</v>
      </c>
      <c r="H790" t="s">
        <v>58</v>
      </c>
      <c r="J790">
        <v>20</v>
      </c>
      <c r="K790" t="s">
        <v>58</v>
      </c>
      <c r="L790" t="s">
        <v>58</v>
      </c>
      <c r="M790" t="s">
        <v>16</v>
      </c>
      <c r="N790" t="str">
        <f>_xlfn.CONCAT(Ponderaciones[[#This Row],[Universidad]],Ponderaciones[[#This Row],[Carrera]])</f>
        <v xml:space="preserve">UNIVERSIDAD CENTRAL DE CHILEMEDICINA </v>
      </c>
    </row>
    <row r="791" spans="1:14" x14ac:dyDescent="0.25">
      <c r="A791">
        <v>51173</v>
      </c>
      <c r="B791" t="s">
        <v>276</v>
      </c>
      <c r="C791" t="s">
        <v>57</v>
      </c>
      <c r="D791">
        <v>10</v>
      </c>
      <c r="E791">
        <v>40</v>
      </c>
      <c r="F791">
        <v>10</v>
      </c>
      <c r="G791">
        <v>25</v>
      </c>
      <c r="H791">
        <v>10</v>
      </c>
      <c r="I791" t="s">
        <v>47</v>
      </c>
      <c r="J791">
        <v>10</v>
      </c>
      <c r="K791">
        <v>5</v>
      </c>
      <c r="L791" t="s">
        <v>58</v>
      </c>
      <c r="M791" t="s">
        <v>16</v>
      </c>
      <c r="N791" t="str">
        <f>_xlfn.CONCAT(Ponderaciones[[#This Row],[Universidad]],Ponderaciones[[#This Row],[Carrera]])</f>
        <v>UNIVERSIDAD CENTRAL DE CHILEINGENIERÍA CIVIL EN COMPUTACIÓN E INFORMÁTICA</v>
      </c>
    </row>
    <row r="792" spans="1:14" x14ac:dyDescent="0.25">
      <c r="A792">
        <v>51273</v>
      </c>
      <c r="B792" t="s">
        <v>276</v>
      </c>
      <c r="C792" t="s">
        <v>451</v>
      </c>
      <c r="D792">
        <v>10</v>
      </c>
      <c r="E792">
        <v>40</v>
      </c>
      <c r="F792">
        <v>10</v>
      </c>
      <c r="G792">
        <v>25</v>
      </c>
      <c r="H792">
        <v>10</v>
      </c>
      <c r="I792" t="s">
        <v>47</v>
      </c>
      <c r="J792">
        <v>10</v>
      </c>
      <c r="K792">
        <v>5</v>
      </c>
      <c r="L792" t="s">
        <v>58</v>
      </c>
      <c r="M792" t="s">
        <v>16</v>
      </c>
      <c r="N792" t="str">
        <f>_xlfn.CONCAT(Ponderaciones[[#This Row],[Universidad]],Ponderaciones[[#This Row],[Carrera]])</f>
        <v>UNIVERSIDAD CENTRAL DE CHILEINGENIERÍA CIVIL EN COMPUTACIÓN E INFORMÁTICA</v>
      </c>
    </row>
    <row r="793" spans="1:14" x14ac:dyDescent="0.25">
      <c r="A793">
        <v>51153</v>
      </c>
      <c r="B793" t="s">
        <v>95</v>
      </c>
      <c r="C793" t="s">
        <v>57</v>
      </c>
      <c r="D793">
        <v>10</v>
      </c>
      <c r="E793">
        <v>40</v>
      </c>
      <c r="F793">
        <v>20</v>
      </c>
      <c r="G793">
        <v>20</v>
      </c>
      <c r="H793">
        <v>10</v>
      </c>
      <c r="I793" t="s">
        <v>47</v>
      </c>
      <c r="J793">
        <v>10</v>
      </c>
      <c r="K793" t="s">
        <v>58</v>
      </c>
      <c r="L793" t="s">
        <v>58</v>
      </c>
      <c r="M793" t="s">
        <v>16</v>
      </c>
      <c r="N793" t="str">
        <f>_xlfn.CONCAT(Ponderaciones[[#This Row],[Universidad]],Ponderaciones[[#This Row],[Carrera]])</f>
        <v>UNIVERSIDAD CENTRAL DE CHILENUTRICIÓN Y DIETÉTICA</v>
      </c>
    </row>
    <row r="794" spans="1:14" x14ac:dyDescent="0.25">
      <c r="A794">
        <v>51253</v>
      </c>
      <c r="B794" t="s">
        <v>95</v>
      </c>
      <c r="C794" t="s">
        <v>451</v>
      </c>
      <c r="D794">
        <v>10</v>
      </c>
      <c r="E794">
        <v>40</v>
      </c>
      <c r="F794">
        <v>20</v>
      </c>
      <c r="G794">
        <v>20</v>
      </c>
      <c r="H794">
        <v>10</v>
      </c>
      <c r="I794" t="s">
        <v>47</v>
      </c>
      <c r="J794">
        <v>10</v>
      </c>
      <c r="K794" t="s">
        <v>58</v>
      </c>
      <c r="L794" t="s">
        <v>58</v>
      </c>
      <c r="M794" t="s">
        <v>16</v>
      </c>
      <c r="N794" t="str">
        <f>_xlfn.CONCAT(Ponderaciones[[#This Row],[Universidad]],Ponderaciones[[#This Row],[Carrera]])</f>
        <v>UNIVERSIDAD CENTRAL DE CHILENUTRICIÓN Y DIETÉTICA</v>
      </c>
    </row>
    <row r="795" spans="1:14" x14ac:dyDescent="0.25">
      <c r="A795">
        <v>51255</v>
      </c>
      <c r="B795" t="s">
        <v>355</v>
      </c>
      <c r="C795" t="s">
        <v>451</v>
      </c>
      <c r="D795">
        <v>10</v>
      </c>
      <c r="E795">
        <v>40</v>
      </c>
      <c r="F795">
        <v>20</v>
      </c>
      <c r="G795">
        <v>20</v>
      </c>
      <c r="H795">
        <v>10</v>
      </c>
      <c r="I795" t="s">
        <v>47</v>
      </c>
      <c r="J795">
        <v>10</v>
      </c>
      <c r="K795" t="s">
        <v>58</v>
      </c>
      <c r="L795" t="s">
        <v>58</v>
      </c>
      <c r="M795" t="s">
        <v>16</v>
      </c>
      <c r="N795" t="str">
        <f>_xlfn.CONCAT(Ponderaciones[[#This Row],[Universidad]],Ponderaciones[[#This Row],[Carrera]])</f>
        <v>UNIVERSIDAD CENTRAL DE CHILEOBSTETRICIA Y PUERICULTURA</v>
      </c>
    </row>
    <row r="796" spans="1:14" x14ac:dyDescent="0.25">
      <c r="A796">
        <v>51182</v>
      </c>
      <c r="B796" t="s">
        <v>453</v>
      </c>
      <c r="C796" t="s">
        <v>57</v>
      </c>
      <c r="D796">
        <v>10</v>
      </c>
      <c r="E796">
        <v>40</v>
      </c>
      <c r="F796">
        <v>20</v>
      </c>
      <c r="G796">
        <v>20</v>
      </c>
      <c r="H796">
        <v>10</v>
      </c>
      <c r="I796" t="s">
        <v>47</v>
      </c>
      <c r="J796">
        <v>10</v>
      </c>
      <c r="K796" t="s">
        <v>58</v>
      </c>
      <c r="L796" t="s">
        <v>126</v>
      </c>
      <c r="M796" t="s">
        <v>16</v>
      </c>
      <c r="N796" t="str">
        <f>_xlfn.CONCAT(Ponderaciones[[#This Row],[Universidad]],Ponderaciones[[#This Row],[Carrera]])</f>
        <v xml:space="preserve">UNIVERSIDAD CENTRAL DE CHILEPEDAGOGÍA EN EDUCACIÓN DIFERENCIAL </v>
      </c>
    </row>
    <row r="797" spans="1:14" x14ac:dyDescent="0.25">
      <c r="A797">
        <v>51282</v>
      </c>
      <c r="B797" t="s">
        <v>453</v>
      </c>
      <c r="C797" t="s">
        <v>451</v>
      </c>
      <c r="D797">
        <v>10</v>
      </c>
      <c r="E797">
        <v>40</v>
      </c>
      <c r="F797">
        <v>20</v>
      </c>
      <c r="G797">
        <v>20</v>
      </c>
      <c r="H797">
        <v>10</v>
      </c>
      <c r="I797" t="s">
        <v>47</v>
      </c>
      <c r="J797">
        <v>10</v>
      </c>
      <c r="K797" t="s">
        <v>58</v>
      </c>
      <c r="L797" t="s">
        <v>126</v>
      </c>
      <c r="M797" t="s">
        <v>16</v>
      </c>
      <c r="N797" t="str">
        <f>_xlfn.CONCAT(Ponderaciones[[#This Row],[Universidad]],Ponderaciones[[#This Row],[Carrera]])</f>
        <v xml:space="preserve">UNIVERSIDAD CENTRAL DE CHILEPEDAGOGÍA EN EDUCACIÓN DIFERENCIAL </v>
      </c>
    </row>
    <row r="798" spans="1:14" x14ac:dyDescent="0.25">
      <c r="A798">
        <v>51184</v>
      </c>
      <c r="B798" t="s">
        <v>210</v>
      </c>
      <c r="C798" t="s">
        <v>57</v>
      </c>
      <c r="D798">
        <v>10</v>
      </c>
      <c r="E798">
        <v>40</v>
      </c>
      <c r="F798">
        <v>20</v>
      </c>
      <c r="G798">
        <v>20</v>
      </c>
      <c r="H798">
        <v>10</v>
      </c>
      <c r="I798" t="s">
        <v>47</v>
      </c>
      <c r="J798">
        <v>10</v>
      </c>
      <c r="K798" t="s">
        <v>58</v>
      </c>
      <c r="L798" t="s">
        <v>126</v>
      </c>
      <c r="M798" t="s">
        <v>16</v>
      </c>
      <c r="N798" t="str">
        <f>_xlfn.CONCAT(Ponderaciones[[#This Row],[Universidad]],Ponderaciones[[#This Row],[Carrera]])</f>
        <v xml:space="preserve">UNIVERSIDAD CENTRAL DE CHILEPEDAGOGÍA EN EDUCACIÓN FÍSICA </v>
      </c>
    </row>
    <row r="799" spans="1:14" x14ac:dyDescent="0.25">
      <c r="A799">
        <v>51284</v>
      </c>
      <c r="B799" t="s">
        <v>454</v>
      </c>
      <c r="C799" t="s">
        <v>451</v>
      </c>
      <c r="D799">
        <v>10</v>
      </c>
      <c r="E799">
        <v>40</v>
      </c>
      <c r="F799">
        <v>20</v>
      </c>
      <c r="G799">
        <v>20</v>
      </c>
      <c r="H799">
        <v>10</v>
      </c>
      <c r="I799" t="s">
        <v>47</v>
      </c>
      <c r="J799">
        <v>10</v>
      </c>
      <c r="K799" t="s">
        <v>58</v>
      </c>
      <c r="L799" t="s">
        <v>126</v>
      </c>
      <c r="M799" t="s">
        <v>16</v>
      </c>
      <c r="N799" t="str">
        <f>_xlfn.CONCAT(Ponderaciones[[#This Row],[Universidad]],Ponderaciones[[#This Row],[Carrera]])</f>
        <v xml:space="preserve">UNIVERSIDAD CENTRAL DE CHILEPEDAGOGÍA EN EDUCACIÓN FÍSICA  </v>
      </c>
    </row>
    <row r="800" spans="1:14" x14ac:dyDescent="0.25">
      <c r="A800">
        <v>51181</v>
      </c>
      <c r="B800" t="s">
        <v>455</v>
      </c>
      <c r="C800" t="s">
        <v>57</v>
      </c>
      <c r="D800">
        <v>10</v>
      </c>
      <c r="E800">
        <v>40</v>
      </c>
      <c r="F800">
        <v>20</v>
      </c>
      <c r="G800">
        <v>20</v>
      </c>
      <c r="H800">
        <v>10</v>
      </c>
      <c r="I800" t="s">
        <v>47</v>
      </c>
      <c r="J800">
        <v>10</v>
      </c>
      <c r="K800" t="s">
        <v>58</v>
      </c>
      <c r="L800" t="s">
        <v>126</v>
      </c>
      <c r="M800" t="s">
        <v>16</v>
      </c>
      <c r="N800" t="str">
        <f>_xlfn.CONCAT(Ponderaciones[[#This Row],[Universidad]],Ponderaciones[[#This Row],[Carrera]])</f>
        <v xml:space="preserve">UNIVERSIDAD CENTRAL DE CHILEPEDAGOGÍA EN EDUCACIÓN GENERAL BÁSICA </v>
      </c>
    </row>
    <row r="801" spans="1:14" x14ac:dyDescent="0.25">
      <c r="A801">
        <v>51186</v>
      </c>
      <c r="B801" t="s">
        <v>456</v>
      </c>
      <c r="C801" t="s">
        <v>57</v>
      </c>
      <c r="D801">
        <v>10</v>
      </c>
      <c r="E801">
        <v>40</v>
      </c>
      <c r="F801">
        <v>30</v>
      </c>
      <c r="G801">
        <v>10</v>
      </c>
      <c r="H801">
        <v>10</v>
      </c>
      <c r="I801" t="s">
        <v>47</v>
      </c>
      <c r="J801">
        <v>10</v>
      </c>
      <c r="K801" t="s">
        <v>58</v>
      </c>
      <c r="L801" t="s">
        <v>126</v>
      </c>
      <c r="M801" t="s">
        <v>16</v>
      </c>
      <c r="N801" t="str">
        <f>_xlfn.CONCAT(Ponderaciones[[#This Row],[Universidad]],Ponderaciones[[#This Row],[Carrera]])</f>
        <v xml:space="preserve">UNIVERSIDAD CENTRAL DE CHILEPEDAGOGÍA EN LENGUAJE Y COMUNICACIÓN </v>
      </c>
    </row>
    <row r="802" spans="1:14" x14ac:dyDescent="0.25">
      <c r="A802">
        <v>51185</v>
      </c>
      <c r="B802" t="s">
        <v>457</v>
      </c>
      <c r="C802" t="s">
        <v>57</v>
      </c>
      <c r="D802">
        <v>10</v>
      </c>
      <c r="E802">
        <v>40</v>
      </c>
      <c r="F802">
        <v>10</v>
      </c>
      <c r="G802">
        <v>25</v>
      </c>
      <c r="H802">
        <v>10</v>
      </c>
      <c r="I802" t="s">
        <v>47</v>
      </c>
      <c r="J802">
        <v>10</v>
      </c>
      <c r="K802">
        <v>5</v>
      </c>
      <c r="L802" t="s">
        <v>126</v>
      </c>
      <c r="M802" t="s">
        <v>16</v>
      </c>
      <c r="N802" t="str">
        <f>_xlfn.CONCAT(Ponderaciones[[#This Row],[Universidad]],Ponderaciones[[#This Row],[Carrera]])</f>
        <v xml:space="preserve">UNIVERSIDAD CENTRAL DE CHILEPEDAGOGÍA EN MATEMÁTICA Y ESTADÍSTICA </v>
      </c>
    </row>
    <row r="803" spans="1:14" x14ac:dyDescent="0.25">
      <c r="A803">
        <v>51120</v>
      </c>
      <c r="B803" t="s">
        <v>172</v>
      </c>
      <c r="C803" t="s">
        <v>57</v>
      </c>
      <c r="D803">
        <v>10</v>
      </c>
      <c r="E803">
        <v>40</v>
      </c>
      <c r="F803">
        <v>30</v>
      </c>
      <c r="G803">
        <v>10</v>
      </c>
      <c r="H803">
        <v>10</v>
      </c>
      <c r="I803" t="s">
        <v>47</v>
      </c>
      <c r="J803">
        <v>10</v>
      </c>
      <c r="K803" t="s">
        <v>58</v>
      </c>
      <c r="L803" t="s">
        <v>58</v>
      </c>
      <c r="M803" t="s">
        <v>16</v>
      </c>
      <c r="N803" t="str">
        <f>_xlfn.CONCAT(Ponderaciones[[#This Row],[Universidad]],Ponderaciones[[#This Row],[Carrera]])</f>
        <v>UNIVERSIDAD CENTRAL DE CHILEPERIODISMO</v>
      </c>
    </row>
    <row r="804" spans="1:14" x14ac:dyDescent="0.25">
      <c r="A804">
        <v>51140</v>
      </c>
      <c r="B804" t="s">
        <v>108</v>
      </c>
      <c r="C804" t="s">
        <v>57</v>
      </c>
      <c r="D804">
        <v>10</v>
      </c>
      <c r="E804">
        <v>40</v>
      </c>
      <c r="F804">
        <v>30</v>
      </c>
      <c r="G804">
        <v>10</v>
      </c>
      <c r="H804">
        <v>10</v>
      </c>
      <c r="I804" t="s">
        <v>47</v>
      </c>
      <c r="J804">
        <v>10</v>
      </c>
      <c r="K804" t="s">
        <v>58</v>
      </c>
      <c r="L804" t="s">
        <v>58</v>
      </c>
      <c r="M804" t="s">
        <v>16</v>
      </c>
      <c r="N804" t="str">
        <f>_xlfn.CONCAT(Ponderaciones[[#This Row],[Universidad]],Ponderaciones[[#This Row],[Carrera]])</f>
        <v>UNIVERSIDAD CENTRAL DE CHILEPSICOLOGÍA</v>
      </c>
    </row>
    <row r="805" spans="1:14" x14ac:dyDescent="0.25">
      <c r="A805">
        <v>51240</v>
      </c>
      <c r="B805" t="s">
        <v>108</v>
      </c>
      <c r="C805" t="s">
        <v>451</v>
      </c>
      <c r="D805">
        <v>10</v>
      </c>
      <c r="E805">
        <v>40</v>
      </c>
      <c r="F805">
        <v>30</v>
      </c>
      <c r="G805">
        <v>10</v>
      </c>
      <c r="H805">
        <v>10</v>
      </c>
      <c r="I805" t="s">
        <v>47</v>
      </c>
      <c r="J805">
        <v>10</v>
      </c>
      <c r="K805" t="s">
        <v>58</v>
      </c>
      <c r="L805" t="s">
        <v>58</v>
      </c>
      <c r="M805" t="s">
        <v>16</v>
      </c>
      <c r="N805" t="str">
        <f>_xlfn.CONCAT(Ponderaciones[[#This Row],[Universidad]],Ponderaciones[[#This Row],[Carrera]])</f>
        <v>UNIVERSIDAD CENTRAL DE CHILEPSICOLOGÍA</v>
      </c>
    </row>
    <row r="806" spans="1:14" x14ac:dyDescent="0.25">
      <c r="A806">
        <v>51121</v>
      </c>
      <c r="B806" t="s">
        <v>174</v>
      </c>
      <c r="C806" t="s">
        <v>57</v>
      </c>
      <c r="D806">
        <v>10</v>
      </c>
      <c r="E806">
        <v>40</v>
      </c>
      <c r="F806">
        <v>30</v>
      </c>
      <c r="G806">
        <v>10</v>
      </c>
      <c r="H806">
        <v>10</v>
      </c>
      <c r="I806" t="s">
        <v>47</v>
      </c>
      <c r="J806">
        <v>10</v>
      </c>
      <c r="K806" t="s">
        <v>58</v>
      </c>
      <c r="L806" t="s">
        <v>58</v>
      </c>
      <c r="M806" t="s">
        <v>16</v>
      </c>
      <c r="N806" t="str">
        <f>_xlfn.CONCAT(Ponderaciones[[#This Row],[Universidad]],Ponderaciones[[#This Row],[Carrera]])</f>
        <v>UNIVERSIDAD CENTRAL DE CHILEPUBLICIDAD</v>
      </c>
    </row>
    <row r="807" spans="1:14" x14ac:dyDescent="0.25">
      <c r="A807">
        <v>51141</v>
      </c>
      <c r="B807" t="s">
        <v>111</v>
      </c>
      <c r="C807" t="s">
        <v>57</v>
      </c>
      <c r="D807">
        <v>10</v>
      </c>
      <c r="E807">
        <v>40</v>
      </c>
      <c r="F807">
        <v>20</v>
      </c>
      <c r="G807">
        <v>10</v>
      </c>
      <c r="H807">
        <v>20</v>
      </c>
      <c r="I807" t="s">
        <v>47</v>
      </c>
      <c r="J807">
        <v>20</v>
      </c>
      <c r="K807" t="s">
        <v>58</v>
      </c>
      <c r="L807" t="s">
        <v>58</v>
      </c>
      <c r="M807" t="s">
        <v>16</v>
      </c>
      <c r="N807" t="str">
        <f>_xlfn.CONCAT(Ponderaciones[[#This Row],[Universidad]],Ponderaciones[[#This Row],[Carrera]])</f>
        <v>UNIVERSIDAD CENTRAL DE CHILESOCIOLOGÍA</v>
      </c>
    </row>
    <row r="808" spans="1:14" x14ac:dyDescent="0.25">
      <c r="A808">
        <v>51241</v>
      </c>
      <c r="B808" t="s">
        <v>111</v>
      </c>
      <c r="C808" t="s">
        <v>451</v>
      </c>
      <c r="D808">
        <v>10</v>
      </c>
      <c r="E808">
        <v>40</v>
      </c>
      <c r="F808">
        <v>20</v>
      </c>
      <c r="G808">
        <v>10</v>
      </c>
      <c r="H808">
        <v>20</v>
      </c>
      <c r="I808" t="s">
        <v>47</v>
      </c>
      <c r="J808">
        <v>20</v>
      </c>
      <c r="K808" t="s">
        <v>58</v>
      </c>
      <c r="L808" t="s">
        <v>58</v>
      </c>
      <c r="M808" t="s">
        <v>16</v>
      </c>
      <c r="N808" t="str">
        <f>_xlfn.CONCAT(Ponderaciones[[#This Row],[Universidad]],Ponderaciones[[#This Row],[Carrera]])</f>
        <v>UNIVERSIDAD CENTRAL DE CHILESOCIOLOGÍA</v>
      </c>
    </row>
    <row r="809" spans="1:14" x14ac:dyDescent="0.25">
      <c r="A809">
        <v>51151</v>
      </c>
      <c r="B809" t="s">
        <v>191</v>
      </c>
      <c r="C809" t="s">
        <v>57</v>
      </c>
      <c r="D809">
        <v>10</v>
      </c>
      <c r="E809">
        <v>35</v>
      </c>
      <c r="F809">
        <v>15</v>
      </c>
      <c r="G809">
        <v>30</v>
      </c>
      <c r="H809">
        <v>10</v>
      </c>
      <c r="I809" t="s">
        <v>47</v>
      </c>
      <c r="J809">
        <v>10</v>
      </c>
      <c r="K809" t="s">
        <v>58</v>
      </c>
      <c r="L809" t="s">
        <v>58</v>
      </c>
      <c r="M809" t="s">
        <v>16</v>
      </c>
      <c r="N809" t="str">
        <f>_xlfn.CONCAT(Ponderaciones[[#This Row],[Universidad]],Ponderaciones[[#This Row],[Carrera]])</f>
        <v>UNIVERSIDAD CENTRAL DE CHILETECNOLOGÍA MÉDICA</v>
      </c>
    </row>
    <row r="810" spans="1:14" x14ac:dyDescent="0.25">
      <c r="A810">
        <v>51152</v>
      </c>
      <c r="B810" t="s">
        <v>113</v>
      </c>
      <c r="C810" t="s">
        <v>57</v>
      </c>
      <c r="D810">
        <v>10</v>
      </c>
      <c r="E810">
        <v>40</v>
      </c>
      <c r="F810">
        <v>25</v>
      </c>
      <c r="G810">
        <v>15</v>
      </c>
      <c r="H810">
        <v>10</v>
      </c>
      <c r="I810" t="s">
        <v>47</v>
      </c>
      <c r="J810">
        <v>10</v>
      </c>
      <c r="K810" t="s">
        <v>58</v>
      </c>
      <c r="L810" t="s">
        <v>58</v>
      </c>
      <c r="M810" t="s">
        <v>16</v>
      </c>
      <c r="N810" t="str">
        <f>_xlfn.CONCAT(Ponderaciones[[#This Row],[Universidad]],Ponderaciones[[#This Row],[Carrera]])</f>
        <v>UNIVERSIDAD CENTRAL DE CHILETERAPIA OCUPACIONAL</v>
      </c>
    </row>
    <row r="811" spans="1:14" x14ac:dyDescent="0.25">
      <c r="A811">
        <v>51252</v>
      </c>
      <c r="B811" t="s">
        <v>113</v>
      </c>
      <c r="C811" t="s">
        <v>451</v>
      </c>
      <c r="D811">
        <v>10</v>
      </c>
      <c r="E811">
        <v>40</v>
      </c>
      <c r="F811">
        <v>25</v>
      </c>
      <c r="G811">
        <v>15</v>
      </c>
      <c r="H811">
        <v>10</v>
      </c>
      <c r="I811" t="s">
        <v>47</v>
      </c>
      <c r="J811">
        <v>10</v>
      </c>
      <c r="K811" t="s">
        <v>58</v>
      </c>
      <c r="L811" t="s">
        <v>58</v>
      </c>
      <c r="M811" t="s">
        <v>16</v>
      </c>
      <c r="N811" t="str">
        <f>_xlfn.CONCAT(Ponderaciones[[#This Row],[Universidad]],Ponderaciones[[#This Row],[Carrera]])</f>
        <v>UNIVERSIDAD CENTRAL DE CHILETERAPIA OCUPACIONAL</v>
      </c>
    </row>
    <row r="812" spans="1:14" x14ac:dyDescent="0.25">
      <c r="A812">
        <v>51142</v>
      </c>
      <c r="B812" t="s">
        <v>114</v>
      </c>
      <c r="C812" t="s">
        <v>57</v>
      </c>
      <c r="D812">
        <v>10</v>
      </c>
      <c r="E812">
        <v>40</v>
      </c>
      <c r="F812">
        <v>25</v>
      </c>
      <c r="G812">
        <v>10</v>
      </c>
      <c r="H812">
        <v>15</v>
      </c>
      <c r="I812" t="s">
        <v>47</v>
      </c>
      <c r="J812">
        <v>15</v>
      </c>
      <c r="K812" t="s">
        <v>58</v>
      </c>
      <c r="L812" t="s">
        <v>58</v>
      </c>
      <c r="M812" t="s">
        <v>16</v>
      </c>
      <c r="N812" t="str">
        <f>_xlfn.CONCAT(Ponderaciones[[#This Row],[Universidad]],Ponderaciones[[#This Row],[Carrera]])</f>
        <v>UNIVERSIDAD CENTRAL DE CHILETRABAJO SOCIAL</v>
      </c>
    </row>
    <row r="813" spans="1:14" x14ac:dyDescent="0.25">
      <c r="A813">
        <v>51242</v>
      </c>
      <c r="B813" t="s">
        <v>114</v>
      </c>
      <c r="C813" t="s">
        <v>451</v>
      </c>
      <c r="D813">
        <v>10</v>
      </c>
      <c r="E813">
        <v>40</v>
      </c>
      <c r="F813">
        <v>25</v>
      </c>
      <c r="G813">
        <v>10</v>
      </c>
      <c r="H813">
        <v>15</v>
      </c>
      <c r="I813" t="s">
        <v>47</v>
      </c>
      <c r="J813">
        <v>15</v>
      </c>
      <c r="K813" t="s">
        <v>58</v>
      </c>
      <c r="L813" t="s">
        <v>58</v>
      </c>
      <c r="M813" t="s">
        <v>16</v>
      </c>
      <c r="N813" t="str">
        <f>_xlfn.CONCAT(Ponderaciones[[#This Row],[Universidad]],Ponderaciones[[#This Row],[Carrera]])</f>
        <v>UNIVERSIDAD CENTRAL DE CHILETRABAJO SOCIAL</v>
      </c>
    </row>
    <row r="814" spans="1:14" x14ac:dyDescent="0.25">
      <c r="A814">
        <v>24046</v>
      </c>
      <c r="B814" t="s">
        <v>59</v>
      </c>
      <c r="C814" t="s">
        <v>458</v>
      </c>
      <c r="D814">
        <v>10</v>
      </c>
      <c r="E814">
        <v>40</v>
      </c>
      <c r="F814">
        <v>25</v>
      </c>
      <c r="G814">
        <v>15</v>
      </c>
      <c r="H814">
        <v>10</v>
      </c>
      <c r="I814" t="s">
        <v>47</v>
      </c>
      <c r="J814">
        <v>10</v>
      </c>
      <c r="K814" t="s">
        <v>58</v>
      </c>
      <c r="L814" t="s">
        <v>58</v>
      </c>
      <c r="M814" t="s">
        <v>17</v>
      </c>
      <c r="N814" t="str">
        <f>_xlfn.CONCAT(Ponderaciones[[#This Row],[Universidad]],Ponderaciones[[#This Row],[Carrera]])</f>
        <v>UNIVERSIDAD DE ANTOFAGASTAADMINISTRACIÓN PÚBLICA</v>
      </c>
    </row>
    <row r="815" spans="1:14" x14ac:dyDescent="0.25">
      <c r="A815">
        <v>24090</v>
      </c>
      <c r="B815" t="s">
        <v>459</v>
      </c>
      <c r="C815" t="s">
        <v>458</v>
      </c>
      <c r="D815">
        <v>10</v>
      </c>
      <c r="E815">
        <v>40</v>
      </c>
      <c r="F815">
        <v>30</v>
      </c>
      <c r="G815">
        <v>10</v>
      </c>
      <c r="H815">
        <v>10</v>
      </c>
      <c r="I815" t="s">
        <v>47</v>
      </c>
      <c r="J815">
        <v>10</v>
      </c>
      <c r="K815" t="s">
        <v>58</v>
      </c>
      <c r="L815" t="s">
        <v>58</v>
      </c>
      <c r="M815" t="s">
        <v>17</v>
      </c>
      <c r="N815" t="str">
        <f>_xlfn.CONCAT(Ponderaciones[[#This Row],[Universidad]],Ponderaciones[[#This Row],[Carrera]])</f>
        <v>UNIVERSIDAD DE ANTOFAGASTAARTES ESCÉNICAS</v>
      </c>
    </row>
    <row r="816" spans="1:14" x14ac:dyDescent="0.25">
      <c r="A816">
        <v>24060</v>
      </c>
      <c r="B816" t="s">
        <v>120</v>
      </c>
      <c r="C816" t="s">
        <v>458</v>
      </c>
      <c r="D816">
        <v>10</v>
      </c>
      <c r="E816">
        <v>40</v>
      </c>
      <c r="F816">
        <v>20</v>
      </c>
      <c r="G816">
        <v>20</v>
      </c>
      <c r="H816">
        <v>10</v>
      </c>
      <c r="I816" t="s">
        <v>47</v>
      </c>
      <c r="J816">
        <v>10</v>
      </c>
      <c r="K816" t="s">
        <v>58</v>
      </c>
      <c r="L816" t="s">
        <v>58</v>
      </c>
      <c r="M816" t="s">
        <v>17</v>
      </c>
      <c r="N816" t="str">
        <f>_xlfn.CONCAT(Ponderaciones[[#This Row],[Universidad]],Ponderaciones[[#This Row],[Carrera]])</f>
        <v>UNIVERSIDAD DE ANTOFAGASTABACHILLERATO EN CIENCIAS</v>
      </c>
    </row>
    <row r="817" spans="1:14" x14ac:dyDescent="0.25">
      <c r="A817">
        <v>24067</v>
      </c>
      <c r="B817" t="s">
        <v>237</v>
      </c>
      <c r="C817" t="s">
        <v>458</v>
      </c>
      <c r="D817">
        <v>10</v>
      </c>
      <c r="E817">
        <v>40</v>
      </c>
      <c r="F817">
        <v>20</v>
      </c>
      <c r="G817">
        <v>20</v>
      </c>
      <c r="H817" t="s">
        <v>58</v>
      </c>
      <c r="J817">
        <v>10</v>
      </c>
      <c r="K817" t="s">
        <v>58</v>
      </c>
      <c r="L817" t="s">
        <v>58</v>
      </c>
      <c r="M817" t="s">
        <v>17</v>
      </c>
      <c r="N817" t="str">
        <f>_xlfn.CONCAT(Ponderaciones[[#This Row],[Universidad]],Ponderaciones[[#This Row],[Carrera]])</f>
        <v xml:space="preserve">UNIVERSIDAD DE ANTOFAGASTABACHILLERATO EN CIENCIAS DE LA SALUD </v>
      </c>
    </row>
    <row r="818" spans="1:14" x14ac:dyDescent="0.25">
      <c r="A818">
        <v>24091</v>
      </c>
      <c r="B818" t="s">
        <v>460</v>
      </c>
      <c r="C818" t="s">
        <v>458</v>
      </c>
      <c r="D818">
        <v>10</v>
      </c>
      <c r="E818">
        <v>40</v>
      </c>
      <c r="F818">
        <v>20</v>
      </c>
      <c r="G818">
        <v>20</v>
      </c>
      <c r="H818">
        <v>10</v>
      </c>
      <c r="I818" t="s">
        <v>47</v>
      </c>
      <c r="J818">
        <v>10</v>
      </c>
      <c r="K818" t="s">
        <v>58</v>
      </c>
      <c r="L818" t="s">
        <v>58</v>
      </c>
      <c r="M818" t="s">
        <v>17</v>
      </c>
      <c r="N818" t="str">
        <f>_xlfn.CONCAT(Ponderaciones[[#This Row],[Universidad]],Ponderaciones[[#This Row],[Carrera]])</f>
        <v>UNIVERSIDAD DE ANTOFAGASTABACHILLERATO EN CIENCIAS SOCIALES Y ARTES</v>
      </c>
    </row>
    <row r="819" spans="1:14" x14ac:dyDescent="0.25">
      <c r="A819">
        <v>24083</v>
      </c>
      <c r="B819" t="s">
        <v>66</v>
      </c>
      <c r="C819" t="s">
        <v>458</v>
      </c>
      <c r="D819">
        <v>10</v>
      </c>
      <c r="E819">
        <v>40</v>
      </c>
      <c r="F819">
        <v>20</v>
      </c>
      <c r="G819">
        <v>20</v>
      </c>
      <c r="H819">
        <v>10</v>
      </c>
      <c r="I819" t="s">
        <v>47</v>
      </c>
      <c r="J819">
        <v>10</v>
      </c>
      <c r="K819" t="s">
        <v>58</v>
      </c>
      <c r="L819" t="s">
        <v>58</v>
      </c>
      <c r="M819" t="s">
        <v>17</v>
      </c>
      <c r="N819" t="str">
        <f>_xlfn.CONCAT(Ponderaciones[[#This Row],[Universidad]],Ponderaciones[[#This Row],[Carrera]])</f>
        <v>UNIVERSIDAD DE ANTOFAGASTABIOLOGÍA MARINA</v>
      </c>
    </row>
    <row r="820" spans="1:14" x14ac:dyDescent="0.25">
      <c r="A820">
        <v>24058</v>
      </c>
      <c r="B820" t="s">
        <v>67</v>
      </c>
      <c r="C820" t="s">
        <v>458</v>
      </c>
      <c r="D820">
        <v>10</v>
      </c>
      <c r="E820">
        <v>40</v>
      </c>
      <c r="F820">
        <v>20</v>
      </c>
      <c r="G820">
        <v>20</v>
      </c>
      <c r="H820" t="s">
        <v>58</v>
      </c>
      <c r="J820">
        <v>10</v>
      </c>
      <c r="K820" t="s">
        <v>58</v>
      </c>
      <c r="L820" t="s">
        <v>58</v>
      </c>
      <c r="M820" t="s">
        <v>17</v>
      </c>
      <c r="N820" t="str">
        <f>_xlfn.CONCAT(Ponderaciones[[#This Row],[Universidad]],Ponderaciones[[#This Row],[Carrera]])</f>
        <v>UNIVERSIDAD DE ANTOFAGASTABIOQUÍMICA</v>
      </c>
    </row>
    <row r="821" spans="1:14" x14ac:dyDescent="0.25">
      <c r="A821">
        <v>24040</v>
      </c>
      <c r="B821" t="s">
        <v>241</v>
      </c>
      <c r="C821" t="s">
        <v>458</v>
      </c>
      <c r="D821">
        <v>15</v>
      </c>
      <c r="E821">
        <v>40</v>
      </c>
      <c r="F821">
        <v>20</v>
      </c>
      <c r="G821">
        <v>10</v>
      </c>
      <c r="H821">
        <v>15</v>
      </c>
      <c r="J821" t="s">
        <v>58</v>
      </c>
      <c r="K821" t="s">
        <v>58</v>
      </c>
      <c r="L821" t="s">
        <v>58</v>
      </c>
      <c r="M821" t="s">
        <v>17</v>
      </c>
      <c r="N821" t="str">
        <f>_xlfn.CONCAT(Ponderaciones[[#This Row],[Universidad]],Ponderaciones[[#This Row],[Carrera]])</f>
        <v xml:space="preserve">UNIVERSIDAD DE ANTOFAGASTADERECHO </v>
      </c>
    </row>
    <row r="822" spans="1:14" x14ac:dyDescent="0.25">
      <c r="A822">
        <v>24084</v>
      </c>
      <c r="B822" t="s">
        <v>461</v>
      </c>
      <c r="C822" t="s">
        <v>458</v>
      </c>
      <c r="D822">
        <v>10</v>
      </c>
      <c r="E822">
        <v>40</v>
      </c>
      <c r="F822">
        <v>25</v>
      </c>
      <c r="G822">
        <v>15</v>
      </c>
      <c r="H822">
        <v>10</v>
      </c>
      <c r="I822" t="s">
        <v>47</v>
      </c>
      <c r="J822">
        <v>10</v>
      </c>
      <c r="K822" t="s">
        <v>58</v>
      </c>
      <c r="L822" t="s">
        <v>58</v>
      </c>
      <c r="M822" t="s">
        <v>17</v>
      </c>
      <c r="N822" t="str">
        <f>_xlfn.CONCAT(Ponderaciones[[#This Row],[Universidad]],Ponderaciones[[#This Row],[Carrera]])</f>
        <v>UNIVERSIDAD DE ANTOFAGASTADISEÑO GRÁFICO, MENCIÓN DISEÑO ESTRATÉGICO</v>
      </c>
    </row>
    <row r="823" spans="1:14" x14ac:dyDescent="0.25">
      <c r="A823">
        <v>24003</v>
      </c>
      <c r="B823" t="s">
        <v>75</v>
      </c>
      <c r="C823" t="s">
        <v>458</v>
      </c>
      <c r="D823">
        <v>10</v>
      </c>
      <c r="E823">
        <v>40</v>
      </c>
      <c r="F823">
        <v>20</v>
      </c>
      <c r="G823">
        <v>20</v>
      </c>
      <c r="H823" t="s">
        <v>58</v>
      </c>
      <c r="J823">
        <v>10</v>
      </c>
      <c r="K823" t="s">
        <v>58</v>
      </c>
      <c r="L823" t="s">
        <v>58</v>
      </c>
      <c r="M823" t="s">
        <v>17</v>
      </c>
      <c r="N823" t="str">
        <f>_xlfn.CONCAT(Ponderaciones[[#This Row],[Universidad]],Ponderaciones[[#This Row],[Carrera]])</f>
        <v>UNIVERSIDAD DE ANTOFAGASTAENFERMERÍA</v>
      </c>
    </row>
    <row r="824" spans="1:14" x14ac:dyDescent="0.25">
      <c r="A824">
        <v>24086</v>
      </c>
      <c r="B824" t="s">
        <v>79</v>
      </c>
      <c r="C824" t="s">
        <v>458</v>
      </c>
      <c r="D824">
        <v>10</v>
      </c>
      <c r="E824">
        <v>40</v>
      </c>
      <c r="F824">
        <v>20</v>
      </c>
      <c r="G824">
        <v>20</v>
      </c>
      <c r="H824" t="s">
        <v>58</v>
      </c>
      <c r="J824">
        <v>10</v>
      </c>
      <c r="K824" t="s">
        <v>58</v>
      </c>
      <c r="L824" t="s">
        <v>58</v>
      </c>
      <c r="M824" t="s">
        <v>17</v>
      </c>
      <c r="N824" t="str">
        <f>_xlfn.CONCAT(Ponderaciones[[#This Row],[Universidad]],Ponderaciones[[#This Row],[Carrera]])</f>
        <v>UNIVERSIDAD DE ANTOFAGASTAFONOAUDIOLOGÍA</v>
      </c>
    </row>
    <row r="825" spans="1:14" x14ac:dyDescent="0.25">
      <c r="A825">
        <v>24093</v>
      </c>
      <c r="B825" t="s">
        <v>462</v>
      </c>
      <c r="C825" t="s">
        <v>458</v>
      </c>
      <c r="D825">
        <v>10</v>
      </c>
      <c r="E825">
        <v>40</v>
      </c>
      <c r="F825">
        <v>15</v>
      </c>
      <c r="G825">
        <v>20</v>
      </c>
      <c r="H825">
        <v>10</v>
      </c>
      <c r="I825" t="s">
        <v>47</v>
      </c>
      <c r="J825">
        <v>10</v>
      </c>
      <c r="K825">
        <v>5</v>
      </c>
      <c r="L825" t="s">
        <v>58</v>
      </c>
      <c r="M825" t="s">
        <v>17</v>
      </c>
      <c r="N825" t="str">
        <f>_xlfn.CONCAT(Ponderaciones[[#This Row],[Universidad]],Ponderaciones[[#This Row],[Carrera]])</f>
        <v xml:space="preserve">UNIVERSIDAD DE ANTOFAGASTAINGENIERÍA CIVIL ELÉCTRICA </v>
      </c>
    </row>
    <row r="826" spans="1:14" x14ac:dyDescent="0.25">
      <c r="A826">
        <v>24096</v>
      </c>
      <c r="B826" t="s">
        <v>463</v>
      </c>
      <c r="C826" t="s">
        <v>458</v>
      </c>
      <c r="D826">
        <v>10</v>
      </c>
      <c r="E826">
        <v>40</v>
      </c>
      <c r="F826">
        <v>15</v>
      </c>
      <c r="G826">
        <v>20</v>
      </c>
      <c r="H826">
        <v>10</v>
      </c>
      <c r="I826" t="s">
        <v>47</v>
      </c>
      <c r="J826">
        <v>10</v>
      </c>
      <c r="K826">
        <v>5</v>
      </c>
      <c r="L826" t="s">
        <v>58</v>
      </c>
      <c r="M826" t="s">
        <v>17</v>
      </c>
      <c r="N826" t="str">
        <f>_xlfn.CONCAT(Ponderaciones[[#This Row],[Universidad]],Ponderaciones[[#This Row],[Carrera]])</f>
        <v>UNIVERSIDAD DE ANTOFAGASTAINGENIERÍA CIVIL EN GEOMENSURA Y GEOMÁTICA</v>
      </c>
    </row>
    <row r="827" spans="1:14" x14ac:dyDescent="0.25">
      <c r="A827">
        <v>24095</v>
      </c>
      <c r="B827" t="s">
        <v>464</v>
      </c>
      <c r="C827" t="s">
        <v>458</v>
      </c>
      <c r="D827">
        <v>10</v>
      </c>
      <c r="E827">
        <v>40</v>
      </c>
      <c r="F827">
        <v>15</v>
      </c>
      <c r="G827">
        <v>20</v>
      </c>
      <c r="H827">
        <v>10</v>
      </c>
      <c r="I827" t="s">
        <v>47</v>
      </c>
      <c r="J827">
        <v>10</v>
      </c>
      <c r="K827">
        <v>5</v>
      </c>
      <c r="L827" t="s">
        <v>58</v>
      </c>
      <c r="M827" t="s">
        <v>17</v>
      </c>
      <c r="N827" t="str">
        <f>_xlfn.CONCAT(Ponderaciones[[#This Row],[Universidad]],Ponderaciones[[#This Row],[Carrera]])</f>
        <v xml:space="preserve">UNIVERSIDAD DE ANTOFAGASTAINGENIERÍA CIVIL EN MINAS  </v>
      </c>
    </row>
    <row r="828" spans="1:14" x14ac:dyDescent="0.25">
      <c r="A828">
        <v>24068</v>
      </c>
      <c r="B828" t="s">
        <v>465</v>
      </c>
      <c r="C828" t="s">
        <v>458</v>
      </c>
      <c r="D828">
        <v>10</v>
      </c>
      <c r="E828">
        <v>40</v>
      </c>
      <c r="F828">
        <v>15</v>
      </c>
      <c r="G828">
        <v>20</v>
      </c>
      <c r="H828">
        <v>10</v>
      </c>
      <c r="I828" t="s">
        <v>47</v>
      </c>
      <c r="J828">
        <v>10</v>
      </c>
      <c r="K828">
        <v>5</v>
      </c>
      <c r="L828" t="s">
        <v>58</v>
      </c>
      <c r="M828" t="s">
        <v>17</v>
      </c>
      <c r="N828" t="str">
        <f>_xlfn.CONCAT(Ponderaciones[[#This Row],[Universidad]],Ponderaciones[[#This Row],[Carrera]])</f>
        <v xml:space="preserve">UNIVERSIDAD DE ANTOFAGASTAINGENIERÍA CIVIL EN PROCESOS DE MINERALES </v>
      </c>
    </row>
    <row r="829" spans="1:14" x14ac:dyDescent="0.25">
      <c r="A829">
        <v>24070</v>
      </c>
      <c r="B829" t="s">
        <v>201</v>
      </c>
      <c r="C829" t="s">
        <v>458</v>
      </c>
      <c r="D829">
        <v>10</v>
      </c>
      <c r="E829">
        <v>40</v>
      </c>
      <c r="F829">
        <v>15</v>
      </c>
      <c r="G829">
        <v>20</v>
      </c>
      <c r="H829">
        <v>10</v>
      </c>
      <c r="I829" t="s">
        <v>47</v>
      </c>
      <c r="J829">
        <v>10</v>
      </c>
      <c r="K829">
        <v>5</v>
      </c>
      <c r="L829" t="s">
        <v>58</v>
      </c>
      <c r="M829" t="s">
        <v>17</v>
      </c>
      <c r="N829" t="str">
        <f>_xlfn.CONCAT(Ponderaciones[[#This Row],[Universidad]],Ponderaciones[[#This Row],[Carrera]])</f>
        <v>UNIVERSIDAD DE ANTOFAGASTAINGENIERÍA CIVIL INDUSTRIAL</v>
      </c>
    </row>
    <row r="830" spans="1:14" x14ac:dyDescent="0.25">
      <c r="A830">
        <v>24094</v>
      </c>
      <c r="B830" t="s">
        <v>466</v>
      </c>
      <c r="C830" t="s">
        <v>458</v>
      </c>
      <c r="D830">
        <v>10</v>
      </c>
      <c r="E830">
        <v>40</v>
      </c>
      <c r="F830">
        <v>15</v>
      </c>
      <c r="G830">
        <v>20</v>
      </c>
      <c r="H830">
        <v>10</v>
      </c>
      <c r="I830" t="s">
        <v>47</v>
      </c>
      <c r="J830">
        <v>10</v>
      </c>
      <c r="K830">
        <v>5</v>
      </c>
      <c r="L830" t="s">
        <v>58</v>
      </c>
      <c r="M830" t="s">
        <v>17</v>
      </c>
      <c r="N830" t="str">
        <f>_xlfn.CONCAT(Ponderaciones[[#This Row],[Universidad]],Ponderaciones[[#This Row],[Carrera]])</f>
        <v xml:space="preserve">UNIVERSIDAD DE ANTOFAGASTAINGENIERÍA CIVIL MECÁNICA  </v>
      </c>
    </row>
    <row r="831" spans="1:14" x14ac:dyDescent="0.25">
      <c r="A831">
        <v>24069</v>
      </c>
      <c r="B831" t="s">
        <v>467</v>
      </c>
      <c r="C831" t="s">
        <v>458</v>
      </c>
      <c r="D831">
        <v>10</v>
      </c>
      <c r="E831">
        <v>40</v>
      </c>
      <c r="F831">
        <v>15</v>
      </c>
      <c r="G831">
        <v>25</v>
      </c>
      <c r="H831">
        <v>10</v>
      </c>
      <c r="I831" t="s">
        <v>47</v>
      </c>
      <c r="J831">
        <v>10</v>
      </c>
      <c r="K831" t="s">
        <v>58</v>
      </c>
      <c r="L831" t="s">
        <v>58</v>
      </c>
      <c r="M831" t="s">
        <v>17</v>
      </c>
      <c r="N831" t="str">
        <f>_xlfn.CONCAT(Ponderaciones[[#This Row],[Universidad]],Ponderaciones[[#This Row],[Carrera]])</f>
        <v xml:space="preserve">UNIVERSIDAD DE ANTOFAGASTAINGENIERÍA COMERCIAL, MENCIÓN NEGOCIOS MINEROS  </v>
      </c>
    </row>
    <row r="832" spans="1:14" x14ac:dyDescent="0.25">
      <c r="A832">
        <v>24097</v>
      </c>
      <c r="B832" t="s">
        <v>256</v>
      </c>
      <c r="C832" t="s">
        <v>458</v>
      </c>
      <c r="D832">
        <v>10</v>
      </c>
      <c r="E832">
        <v>40</v>
      </c>
      <c r="F832">
        <v>20</v>
      </c>
      <c r="G832">
        <v>15</v>
      </c>
      <c r="H832">
        <v>10</v>
      </c>
      <c r="I832" t="s">
        <v>47</v>
      </c>
      <c r="J832">
        <v>10</v>
      </c>
      <c r="K832">
        <v>5</v>
      </c>
      <c r="L832" t="s">
        <v>58</v>
      </c>
      <c r="M832" t="s">
        <v>17</v>
      </c>
      <c r="N832" t="str">
        <f>_xlfn.CONCAT(Ponderaciones[[#This Row],[Universidad]],Ponderaciones[[#This Row],[Carrera]])</f>
        <v>UNIVERSIDAD DE ANTOFAGASTAINGENIERÍA EN BIOTECNOLOGÍA</v>
      </c>
    </row>
    <row r="833" spans="1:14" x14ac:dyDescent="0.25">
      <c r="A833">
        <v>24011</v>
      </c>
      <c r="B833" t="s">
        <v>352</v>
      </c>
      <c r="C833" t="s">
        <v>458</v>
      </c>
      <c r="D833">
        <v>10</v>
      </c>
      <c r="E833">
        <v>40</v>
      </c>
      <c r="F833">
        <v>20</v>
      </c>
      <c r="G833">
        <v>20</v>
      </c>
      <c r="H833" t="s">
        <v>58</v>
      </c>
      <c r="J833">
        <v>10</v>
      </c>
      <c r="K833" t="s">
        <v>58</v>
      </c>
      <c r="L833" t="s">
        <v>58</v>
      </c>
      <c r="M833" t="s">
        <v>17</v>
      </c>
      <c r="N833" t="str">
        <f>_xlfn.CONCAT(Ponderaciones[[#This Row],[Universidad]],Ponderaciones[[#This Row],[Carrera]])</f>
        <v xml:space="preserve">UNIVERSIDAD DE ANTOFAGASTAKINESIOLOGÍA </v>
      </c>
    </row>
    <row r="834" spans="1:14" x14ac:dyDescent="0.25">
      <c r="A834">
        <v>24111</v>
      </c>
      <c r="B834" t="s">
        <v>468</v>
      </c>
      <c r="C834" t="s">
        <v>458</v>
      </c>
      <c r="D834">
        <v>10</v>
      </c>
      <c r="E834">
        <v>40</v>
      </c>
      <c r="F834">
        <v>15</v>
      </c>
      <c r="G834">
        <v>20</v>
      </c>
      <c r="H834">
        <v>10</v>
      </c>
      <c r="I834" t="s">
        <v>47</v>
      </c>
      <c r="J834">
        <v>10</v>
      </c>
      <c r="K834">
        <v>5</v>
      </c>
      <c r="L834" t="s">
        <v>58</v>
      </c>
      <c r="M834" t="s">
        <v>17</v>
      </c>
      <c r="N834" t="str">
        <f>_xlfn.CONCAT(Ponderaciones[[#This Row],[Universidad]],Ponderaciones[[#This Row],[Carrera]])</f>
        <v>UNIVERSIDAD DE ANTOFAGASTALICENCIATURA EN CIENCIAS, MENCIÓN FÍSICA Y ASTROFÍSICA</v>
      </c>
    </row>
    <row r="835" spans="1:14" x14ac:dyDescent="0.25">
      <c r="A835">
        <v>24047</v>
      </c>
      <c r="B835" t="s">
        <v>93</v>
      </c>
      <c r="C835" t="s">
        <v>458</v>
      </c>
      <c r="D835">
        <v>10</v>
      </c>
      <c r="E835">
        <v>40</v>
      </c>
      <c r="F835">
        <v>20</v>
      </c>
      <c r="G835">
        <v>20</v>
      </c>
      <c r="H835" t="s">
        <v>58</v>
      </c>
      <c r="J835">
        <v>10</v>
      </c>
      <c r="K835" t="s">
        <v>58</v>
      </c>
      <c r="L835" t="s">
        <v>58</v>
      </c>
      <c r="M835" t="s">
        <v>17</v>
      </c>
      <c r="N835" t="str">
        <f>_xlfn.CONCAT(Ponderaciones[[#This Row],[Universidad]],Ponderaciones[[#This Row],[Carrera]])</f>
        <v>UNIVERSIDAD DE ANTOFAGASTAMEDICINA</v>
      </c>
    </row>
    <row r="836" spans="1:14" x14ac:dyDescent="0.25">
      <c r="A836">
        <v>24089</v>
      </c>
      <c r="B836" t="s">
        <v>469</v>
      </c>
      <c r="C836" t="s">
        <v>458</v>
      </c>
      <c r="D836">
        <v>10</v>
      </c>
      <c r="E836">
        <v>40</v>
      </c>
      <c r="F836">
        <v>30</v>
      </c>
      <c r="G836">
        <v>10</v>
      </c>
      <c r="H836">
        <v>10</v>
      </c>
      <c r="I836" t="s">
        <v>47</v>
      </c>
      <c r="J836">
        <v>10</v>
      </c>
      <c r="K836" t="s">
        <v>58</v>
      </c>
      <c r="L836" t="s">
        <v>58</v>
      </c>
      <c r="M836" t="s">
        <v>17</v>
      </c>
      <c r="N836" t="str">
        <f>_xlfn.CONCAT(Ponderaciones[[#This Row],[Universidad]],Ponderaciones[[#This Row],[Carrera]])</f>
        <v xml:space="preserve">UNIVERSIDAD DE ANTOFAGASTAMÚSICA </v>
      </c>
    </row>
    <row r="837" spans="1:14" x14ac:dyDescent="0.25">
      <c r="A837">
        <v>24065</v>
      </c>
      <c r="B837" t="s">
        <v>95</v>
      </c>
      <c r="C837" t="s">
        <v>458</v>
      </c>
      <c r="D837">
        <v>10</v>
      </c>
      <c r="E837">
        <v>40</v>
      </c>
      <c r="F837">
        <v>20</v>
      </c>
      <c r="G837">
        <v>20</v>
      </c>
      <c r="H837" t="s">
        <v>58</v>
      </c>
      <c r="J837">
        <v>10</v>
      </c>
      <c r="K837" t="s">
        <v>58</v>
      </c>
      <c r="L837" t="s">
        <v>58</v>
      </c>
      <c r="M837" t="s">
        <v>17</v>
      </c>
      <c r="N837" t="str">
        <f>_xlfn.CONCAT(Ponderaciones[[#This Row],[Universidad]],Ponderaciones[[#This Row],[Carrera]])</f>
        <v>UNIVERSIDAD DE ANTOFAGASTANUTRICIÓN Y DIETÉTICA</v>
      </c>
    </row>
    <row r="838" spans="1:14" x14ac:dyDescent="0.25">
      <c r="A838">
        <v>24013</v>
      </c>
      <c r="B838" t="s">
        <v>208</v>
      </c>
      <c r="C838" t="s">
        <v>458</v>
      </c>
      <c r="D838">
        <v>10</v>
      </c>
      <c r="E838">
        <v>40</v>
      </c>
      <c r="F838">
        <v>20</v>
      </c>
      <c r="G838">
        <v>20</v>
      </c>
      <c r="H838" t="s">
        <v>58</v>
      </c>
      <c r="J838">
        <v>10</v>
      </c>
      <c r="K838" t="s">
        <v>58</v>
      </c>
      <c r="L838" t="s">
        <v>58</v>
      </c>
      <c r="M838" t="s">
        <v>17</v>
      </c>
      <c r="N838" t="str">
        <f>_xlfn.CONCAT(Ponderaciones[[#This Row],[Universidad]],Ponderaciones[[#This Row],[Carrera]])</f>
        <v xml:space="preserve">UNIVERSIDAD DE ANTOFAGASTAOBSTETRICIA Y PUERICULTURA </v>
      </c>
    </row>
    <row r="839" spans="1:14" x14ac:dyDescent="0.25">
      <c r="A839">
        <v>24048</v>
      </c>
      <c r="B839" t="s">
        <v>470</v>
      </c>
      <c r="C839" t="s">
        <v>458</v>
      </c>
      <c r="D839">
        <v>10</v>
      </c>
      <c r="E839">
        <v>40</v>
      </c>
      <c r="F839">
        <v>20</v>
      </c>
      <c r="G839">
        <v>20</v>
      </c>
      <c r="H839" t="s">
        <v>58</v>
      </c>
      <c r="J839">
        <v>10</v>
      </c>
      <c r="K839" t="s">
        <v>58</v>
      </c>
      <c r="L839" t="s">
        <v>58</v>
      </c>
      <c r="M839" t="s">
        <v>17</v>
      </c>
      <c r="N839" t="str">
        <f>_xlfn.CONCAT(Ponderaciones[[#This Row],[Universidad]],Ponderaciones[[#This Row],[Carrera]])</f>
        <v xml:space="preserve">UNIVERSIDAD DE ANTOFAGASTAODONTOLOGÍA  </v>
      </c>
    </row>
    <row r="840" spans="1:14" x14ac:dyDescent="0.25">
      <c r="A840">
        <v>24041</v>
      </c>
      <c r="B840" t="s">
        <v>471</v>
      </c>
      <c r="C840" t="s">
        <v>458</v>
      </c>
      <c r="D840">
        <v>10</v>
      </c>
      <c r="E840">
        <v>50</v>
      </c>
      <c r="F840">
        <v>20</v>
      </c>
      <c r="G840">
        <v>10</v>
      </c>
      <c r="H840">
        <v>10</v>
      </c>
      <c r="I840" t="s">
        <v>47</v>
      </c>
      <c r="J840">
        <v>10</v>
      </c>
      <c r="K840" t="s">
        <v>58</v>
      </c>
      <c r="L840" t="s">
        <v>126</v>
      </c>
      <c r="M840" t="s">
        <v>17</v>
      </c>
      <c r="N840" t="str">
        <f>_xlfn.CONCAT(Ponderaciones[[#This Row],[Universidad]],Ponderaciones[[#This Row],[Carrera]])</f>
        <v xml:space="preserve">UNIVERSIDAD DE ANTOFAGASTAPEDAGOGÍA EN BIOLOGÍA Y CIENCIAS NATURALES </v>
      </c>
    </row>
    <row r="841" spans="1:14" x14ac:dyDescent="0.25">
      <c r="A841">
        <v>24088</v>
      </c>
      <c r="B841" t="s">
        <v>472</v>
      </c>
      <c r="C841" t="s">
        <v>458</v>
      </c>
      <c r="D841">
        <v>10</v>
      </c>
      <c r="E841">
        <v>50</v>
      </c>
      <c r="F841">
        <v>15</v>
      </c>
      <c r="G841">
        <v>15</v>
      </c>
      <c r="H841">
        <v>10</v>
      </c>
      <c r="I841" t="s">
        <v>47</v>
      </c>
      <c r="J841">
        <v>10</v>
      </c>
      <c r="K841" t="s">
        <v>58</v>
      </c>
      <c r="L841" t="s">
        <v>126</v>
      </c>
      <c r="M841" t="s">
        <v>17</v>
      </c>
      <c r="N841" t="str">
        <f>_xlfn.CONCAT(Ponderaciones[[#This Row],[Universidad]],Ponderaciones[[#This Row],[Carrera]])</f>
        <v xml:space="preserve">UNIVERSIDAD DE ANTOFAGASTAPEDAGOGÍA EN EDUCACIÓN  BÁSICA, MENCIÓN  EN  LENGUAJE  Y  COMUNICACIÓN  Y MATEMÁTICA </v>
      </c>
    </row>
    <row r="842" spans="1:14" x14ac:dyDescent="0.25">
      <c r="A842">
        <v>24109</v>
      </c>
      <c r="B842" t="s">
        <v>210</v>
      </c>
      <c r="C842" t="s">
        <v>458</v>
      </c>
      <c r="D842">
        <v>10</v>
      </c>
      <c r="E842">
        <v>50</v>
      </c>
      <c r="F842">
        <v>20</v>
      </c>
      <c r="G842">
        <v>10</v>
      </c>
      <c r="H842">
        <v>10</v>
      </c>
      <c r="I842" t="s">
        <v>47</v>
      </c>
      <c r="J842">
        <v>10</v>
      </c>
      <c r="K842" t="s">
        <v>58</v>
      </c>
      <c r="L842" t="s">
        <v>126</v>
      </c>
      <c r="M842" t="s">
        <v>17</v>
      </c>
      <c r="N842" t="str">
        <f>_xlfn.CONCAT(Ponderaciones[[#This Row],[Universidad]],Ponderaciones[[#This Row],[Carrera]])</f>
        <v xml:space="preserve">UNIVERSIDAD DE ANTOFAGASTAPEDAGOGÍA EN EDUCACIÓN FÍSICA </v>
      </c>
    </row>
    <row r="843" spans="1:14" x14ac:dyDescent="0.25">
      <c r="A843">
        <v>24087</v>
      </c>
      <c r="B843" t="s">
        <v>473</v>
      </c>
      <c r="C843" t="s">
        <v>458</v>
      </c>
      <c r="D843">
        <v>10</v>
      </c>
      <c r="E843">
        <v>50</v>
      </c>
      <c r="F843">
        <v>20</v>
      </c>
      <c r="G843">
        <v>10</v>
      </c>
      <c r="H843">
        <v>10</v>
      </c>
      <c r="I843" t="s">
        <v>47</v>
      </c>
      <c r="J843">
        <v>10</v>
      </c>
      <c r="K843" t="s">
        <v>58</v>
      </c>
      <c r="L843" t="s">
        <v>126</v>
      </c>
      <c r="M843" t="s">
        <v>17</v>
      </c>
      <c r="N843" t="str">
        <f>_xlfn.CONCAT(Ponderaciones[[#This Row],[Universidad]],Ponderaciones[[#This Row],[Carrera]])</f>
        <v xml:space="preserve">UNIVERSIDAD DE ANTOFAGASTAPEDAGOGÍA EN EDUCACIÓN PARVULARIA, MENCIÓN NECESIDADES EDUCATIVAS ESPECIALES   </v>
      </c>
    </row>
    <row r="844" spans="1:14" x14ac:dyDescent="0.25">
      <c r="A844">
        <v>24110</v>
      </c>
      <c r="B844" t="s">
        <v>106</v>
      </c>
      <c r="C844" t="s">
        <v>458</v>
      </c>
      <c r="D844">
        <v>10</v>
      </c>
      <c r="E844">
        <v>50</v>
      </c>
      <c r="F844">
        <v>20</v>
      </c>
      <c r="G844">
        <v>10</v>
      </c>
      <c r="H844">
        <v>10</v>
      </c>
      <c r="I844" t="s">
        <v>47</v>
      </c>
      <c r="J844">
        <v>10</v>
      </c>
      <c r="K844" t="s">
        <v>58</v>
      </c>
      <c r="L844" t="s">
        <v>126</v>
      </c>
      <c r="M844" t="s">
        <v>17</v>
      </c>
      <c r="N844" t="str">
        <f>_xlfn.CONCAT(Ponderaciones[[#This Row],[Universidad]],Ponderaciones[[#This Row],[Carrera]])</f>
        <v>UNIVERSIDAD DE ANTOFAGASTAPEDAGOGÍA EN INGLÉS PARA EDUCACIÓN BÁSICA Y MEDIA</v>
      </c>
    </row>
    <row r="845" spans="1:14" x14ac:dyDescent="0.25">
      <c r="A845">
        <v>24052</v>
      </c>
      <c r="B845" t="s">
        <v>474</v>
      </c>
      <c r="C845" t="s">
        <v>458</v>
      </c>
      <c r="D845">
        <v>10</v>
      </c>
      <c r="E845">
        <v>50</v>
      </c>
      <c r="F845">
        <v>20</v>
      </c>
      <c r="G845">
        <v>10</v>
      </c>
      <c r="H845">
        <v>10</v>
      </c>
      <c r="I845" t="s">
        <v>47</v>
      </c>
      <c r="J845">
        <v>10</v>
      </c>
      <c r="K845" t="s">
        <v>58</v>
      </c>
      <c r="L845" t="s">
        <v>126</v>
      </c>
      <c r="M845" t="s">
        <v>17</v>
      </c>
      <c r="N845" t="str">
        <f>_xlfn.CONCAT(Ponderaciones[[#This Row],[Universidad]],Ponderaciones[[#This Row],[Carrera]])</f>
        <v xml:space="preserve">UNIVERSIDAD DE ANTOFAGASTAPEDAGOGÍA EN LENGUAJE Y COMUNICACIÓN  </v>
      </c>
    </row>
    <row r="846" spans="1:14" x14ac:dyDescent="0.25">
      <c r="A846">
        <v>24055</v>
      </c>
      <c r="B846" t="s">
        <v>231</v>
      </c>
      <c r="C846" t="s">
        <v>458</v>
      </c>
      <c r="D846">
        <v>10</v>
      </c>
      <c r="E846">
        <v>50</v>
      </c>
      <c r="F846">
        <v>10</v>
      </c>
      <c r="G846">
        <v>15</v>
      </c>
      <c r="H846">
        <v>10</v>
      </c>
      <c r="I846" t="s">
        <v>47</v>
      </c>
      <c r="J846">
        <v>10</v>
      </c>
      <c r="K846">
        <v>5</v>
      </c>
      <c r="L846" t="s">
        <v>126</v>
      </c>
      <c r="M846" t="s">
        <v>17</v>
      </c>
      <c r="N846" t="str">
        <f>_xlfn.CONCAT(Ponderaciones[[#This Row],[Universidad]],Ponderaciones[[#This Row],[Carrera]])</f>
        <v>UNIVERSIDAD DE ANTOFAGASTAPEDAGOGÍA EN MATEMÁTICA</v>
      </c>
    </row>
    <row r="847" spans="1:14" x14ac:dyDescent="0.25">
      <c r="A847">
        <v>24085</v>
      </c>
      <c r="B847" t="s">
        <v>108</v>
      </c>
      <c r="C847" t="s">
        <v>458</v>
      </c>
      <c r="D847">
        <v>10</v>
      </c>
      <c r="E847">
        <v>40</v>
      </c>
      <c r="F847">
        <v>25</v>
      </c>
      <c r="G847">
        <v>15</v>
      </c>
      <c r="H847">
        <v>10</v>
      </c>
      <c r="I847" t="s">
        <v>47</v>
      </c>
      <c r="J847">
        <v>10</v>
      </c>
      <c r="K847" t="s">
        <v>58</v>
      </c>
      <c r="L847" t="s">
        <v>58</v>
      </c>
      <c r="M847" t="s">
        <v>17</v>
      </c>
      <c r="N847" t="str">
        <f>_xlfn.CONCAT(Ponderaciones[[#This Row],[Universidad]],Ponderaciones[[#This Row],[Carrera]])</f>
        <v>UNIVERSIDAD DE ANTOFAGASTAPSICOLOGÍA</v>
      </c>
    </row>
    <row r="848" spans="1:14" x14ac:dyDescent="0.25">
      <c r="A848">
        <v>24112</v>
      </c>
      <c r="B848" t="s">
        <v>444</v>
      </c>
      <c r="C848" t="s">
        <v>458</v>
      </c>
      <c r="D848">
        <v>10</v>
      </c>
      <c r="E848">
        <v>40</v>
      </c>
      <c r="F848">
        <v>20</v>
      </c>
      <c r="G848">
        <v>20</v>
      </c>
      <c r="H848" t="s">
        <v>58</v>
      </c>
      <c r="J848">
        <v>10</v>
      </c>
      <c r="K848" t="s">
        <v>58</v>
      </c>
      <c r="L848" t="s">
        <v>58</v>
      </c>
      <c r="M848" t="s">
        <v>17</v>
      </c>
      <c r="N848" t="str">
        <f>_xlfn.CONCAT(Ponderaciones[[#This Row],[Universidad]],Ponderaciones[[#This Row],[Carrera]])</f>
        <v xml:space="preserve">UNIVERSIDAD DE ANTOFAGASTAQUÍMICA Y FARMACIA </v>
      </c>
    </row>
    <row r="849" spans="1:14" x14ac:dyDescent="0.25">
      <c r="A849">
        <v>24114</v>
      </c>
      <c r="B849" t="s">
        <v>475</v>
      </c>
      <c r="C849" t="s">
        <v>458</v>
      </c>
      <c r="D849">
        <v>10</v>
      </c>
      <c r="E849">
        <v>40</v>
      </c>
      <c r="F849">
        <v>20</v>
      </c>
      <c r="G849">
        <v>20</v>
      </c>
      <c r="H849" t="s">
        <v>58</v>
      </c>
      <c r="J849">
        <v>10</v>
      </c>
      <c r="K849" t="s">
        <v>58</v>
      </c>
      <c r="L849" t="s">
        <v>58</v>
      </c>
      <c r="M849" t="s">
        <v>17</v>
      </c>
      <c r="N849" t="str">
        <f>_xlfn.CONCAT(Ponderaciones[[#This Row],[Universidad]],Ponderaciones[[#This Row],[Carrera]])</f>
        <v>UNIVERSIDAD DE ANTOFAGASTATECNOLOGÍA MÉDICA EN IMAGENOLOGÍA Y FÍSICA MÉDICA</v>
      </c>
    </row>
    <row r="850" spans="1:14" x14ac:dyDescent="0.25">
      <c r="A850">
        <v>24113</v>
      </c>
      <c r="B850" t="s">
        <v>476</v>
      </c>
      <c r="C850" t="s">
        <v>458</v>
      </c>
      <c r="D850">
        <v>10</v>
      </c>
      <c r="E850">
        <v>40</v>
      </c>
      <c r="F850">
        <v>20</v>
      </c>
      <c r="G850">
        <v>20</v>
      </c>
      <c r="H850" t="s">
        <v>58</v>
      </c>
      <c r="J850">
        <v>10</v>
      </c>
      <c r="K850" t="s">
        <v>58</v>
      </c>
      <c r="L850" t="s">
        <v>58</v>
      </c>
      <c r="M850" t="s">
        <v>17</v>
      </c>
      <c r="N850" t="str">
        <f>_xlfn.CONCAT(Ponderaciones[[#This Row],[Universidad]],Ponderaciones[[#This Row],[Carrera]])</f>
        <v>UNIVERSIDAD DE ANTOFAGASTATECNOLOGÍA MÉDICA EN LABORATORIO CLÍNICO, HEMATOLOGÍA Y MEDICINA TRANSFUSIONAL</v>
      </c>
    </row>
    <row r="851" spans="1:14" x14ac:dyDescent="0.25">
      <c r="A851">
        <v>24092</v>
      </c>
      <c r="B851" t="s">
        <v>477</v>
      </c>
      <c r="C851" t="s">
        <v>458</v>
      </c>
      <c r="D851">
        <v>10</v>
      </c>
      <c r="E851">
        <v>40</v>
      </c>
      <c r="F851">
        <v>20</v>
      </c>
      <c r="G851">
        <v>20</v>
      </c>
      <c r="H851" t="s">
        <v>58</v>
      </c>
      <c r="I851" t="s">
        <v>47</v>
      </c>
      <c r="J851">
        <v>10</v>
      </c>
      <c r="K851" t="s">
        <v>58</v>
      </c>
      <c r="L851" t="s">
        <v>58</v>
      </c>
      <c r="M851" t="s">
        <v>17</v>
      </c>
      <c r="N851" t="str">
        <f>_xlfn.CONCAT(Ponderaciones[[#This Row],[Universidad]],Ponderaciones[[#This Row],[Carrera]])</f>
        <v xml:space="preserve">UNIVERSIDAD DE ANTOFAGASTATERAPIA OCUPACIONAL  </v>
      </c>
    </row>
    <row r="852" spans="1:14" x14ac:dyDescent="0.25">
      <c r="A852">
        <v>24017</v>
      </c>
      <c r="B852" t="s">
        <v>114</v>
      </c>
      <c r="C852" t="s">
        <v>458</v>
      </c>
      <c r="D852">
        <v>10</v>
      </c>
      <c r="E852">
        <v>40</v>
      </c>
      <c r="F852">
        <v>25</v>
      </c>
      <c r="G852">
        <v>15</v>
      </c>
      <c r="H852">
        <v>10</v>
      </c>
      <c r="I852" t="s">
        <v>47</v>
      </c>
      <c r="J852">
        <v>10</v>
      </c>
      <c r="K852" t="s">
        <v>58</v>
      </c>
      <c r="L852" t="s">
        <v>58</v>
      </c>
      <c r="M852" t="s">
        <v>17</v>
      </c>
      <c r="N852" t="str">
        <f>_xlfn.CONCAT(Ponderaciones[[#This Row],[Universidad]],Ponderaciones[[#This Row],[Carrera]])</f>
        <v>UNIVERSIDAD DE ANTOFAGASTATRABAJO SOCIAL</v>
      </c>
    </row>
    <row r="853" spans="1:14" x14ac:dyDescent="0.25">
      <c r="A853">
        <v>27037</v>
      </c>
      <c r="B853" t="s">
        <v>72</v>
      </c>
      <c r="C853" t="s">
        <v>478</v>
      </c>
      <c r="D853">
        <v>10</v>
      </c>
      <c r="E853">
        <v>40</v>
      </c>
      <c r="F853">
        <v>10</v>
      </c>
      <c r="G853">
        <v>30</v>
      </c>
      <c r="H853">
        <v>10</v>
      </c>
      <c r="I853" t="s">
        <v>47</v>
      </c>
      <c r="J853">
        <v>10</v>
      </c>
      <c r="K853" t="s">
        <v>58</v>
      </c>
      <c r="L853" t="s">
        <v>58</v>
      </c>
      <c r="M853" t="s">
        <v>18</v>
      </c>
      <c r="N853" t="str">
        <f>_xlfn.CONCAT(Ponderaciones[[#This Row],[Universidad]],Ponderaciones[[#This Row],[Carrera]])</f>
        <v>UNIVERSIDAD DE ATACAMACONSTRUCCIÓN CIVIL</v>
      </c>
    </row>
    <row r="854" spans="1:14" x14ac:dyDescent="0.25">
      <c r="A854">
        <v>27040</v>
      </c>
      <c r="B854" t="s">
        <v>73</v>
      </c>
      <c r="C854" t="s">
        <v>478</v>
      </c>
      <c r="D854">
        <v>10</v>
      </c>
      <c r="E854">
        <v>40</v>
      </c>
      <c r="F854">
        <v>20</v>
      </c>
      <c r="G854">
        <v>20</v>
      </c>
      <c r="H854">
        <v>10</v>
      </c>
      <c r="J854" t="s">
        <v>58</v>
      </c>
      <c r="K854" t="s">
        <v>58</v>
      </c>
      <c r="L854" t="s">
        <v>58</v>
      </c>
      <c r="M854" t="s">
        <v>18</v>
      </c>
      <c r="N854" t="str">
        <f>_xlfn.CONCAT(Ponderaciones[[#This Row],[Universidad]],Ponderaciones[[#This Row],[Carrera]])</f>
        <v>UNIVERSIDAD DE ATACAMADERECHO</v>
      </c>
    </row>
    <row r="855" spans="1:14" x14ac:dyDescent="0.25">
      <c r="A855">
        <v>27080</v>
      </c>
      <c r="B855" t="s">
        <v>75</v>
      </c>
      <c r="C855" t="s">
        <v>478</v>
      </c>
      <c r="D855">
        <v>10</v>
      </c>
      <c r="E855">
        <v>40</v>
      </c>
      <c r="F855">
        <v>20</v>
      </c>
      <c r="G855">
        <v>20</v>
      </c>
      <c r="H855" t="s">
        <v>58</v>
      </c>
      <c r="J855">
        <v>10</v>
      </c>
      <c r="K855" t="s">
        <v>58</v>
      </c>
      <c r="L855" t="s">
        <v>58</v>
      </c>
      <c r="M855" t="s">
        <v>18</v>
      </c>
      <c r="N855" t="str">
        <f>_xlfn.CONCAT(Ponderaciones[[#This Row],[Universidad]],Ponderaciones[[#This Row],[Carrera]])</f>
        <v>UNIVERSIDAD DE ATACAMAENFERMERÍA</v>
      </c>
    </row>
    <row r="856" spans="1:14" x14ac:dyDescent="0.25">
      <c r="A856">
        <v>27009</v>
      </c>
      <c r="B856" t="s">
        <v>421</v>
      </c>
      <c r="C856" t="s">
        <v>478</v>
      </c>
      <c r="D856">
        <v>10</v>
      </c>
      <c r="E856">
        <v>35</v>
      </c>
      <c r="F856">
        <v>15</v>
      </c>
      <c r="G856">
        <v>30</v>
      </c>
      <c r="H856">
        <v>10</v>
      </c>
      <c r="I856" t="s">
        <v>47</v>
      </c>
      <c r="J856">
        <v>10</v>
      </c>
      <c r="K856" t="s">
        <v>58</v>
      </c>
      <c r="L856" t="s">
        <v>58</v>
      </c>
      <c r="M856" t="s">
        <v>18</v>
      </c>
      <c r="N856" t="str">
        <f>_xlfn.CONCAT(Ponderaciones[[#This Row],[Universidad]],Ponderaciones[[#This Row],[Carrera]])</f>
        <v xml:space="preserve">UNIVERSIDAD DE ATACAMAGEOLOGÍA </v>
      </c>
    </row>
    <row r="857" spans="1:14" x14ac:dyDescent="0.25">
      <c r="A857">
        <v>27004</v>
      </c>
      <c r="B857" t="s">
        <v>276</v>
      </c>
      <c r="C857" t="s">
        <v>478</v>
      </c>
      <c r="D857">
        <v>10</v>
      </c>
      <c r="E857">
        <v>35</v>
      </c>
      <c r="F857">
        <v>10</v>
      </c>
      <c r="G857">
        <v>30</v>
      </c>
      <c r="H857">
        <v>10</v>
      </c>
      <c r="I857" t="s">
        <v>47</v>
      </c>
      <c r="J857">
        <v>10</v>
      </c>
      <c r="K857">
        <v>5</v>
      </c>
      <c r="L857" t="s">
        <v>58</v>
      </c>
      <c r="M857" t="s">
        <v>18</v>
      </c>
      <c r="N857" t="str">
        <f>_xlfn.CONCAT(Ponderaciones[[#This Row],[Universidad]],Ponderaciones[[#This Row],[Carrera]])</f>
        <v>UNIVERSIDAD DE ATACAMAINGENIERÍA CIVIL EN COMPUTACIÓN E INFORMÁTICA</v>
      </c>
    </row>
    <row r="858" spans="1:14" x14ac:dyDescent="0.25">
      <c r="A858">
        <v>27003</v>
      </c>
      <c r="B858" t="s">
        <v>479</v>
      </c>
      <c r="C858" t="s">
        <v>478</v>
      </c>
      <c r="D858">
        <v>10</v>
      </c>
      <c r="E858">
        <v>35</v>
      </c>
      <c r="F858">
        <v>10</v>
      </c>
      <c r="G858">
        <v>30</v>
      </c>
      <c r="H858">
        <v>10</v>
      </c>
      <c r="I858" t="s">
        <v>47</v>
      </c>
      <c r="J858">
        <v>10</v>
      </c>
      <c r="K858">
        <v>5</v>
      </c>
      <c r="L858" t="s">
        <v>58</v>
      </c>
      <c r="M858" t="s">
        <v>18</v>
      </c>
      <c r="N858" t="str">
        <f>_xlfn.CONCAT(Ponderaciones[[#This Row],[Universidad]],Ponderaciones[[#This Row],[Carrera]])</f>
        <v>UNIVERSIDAD DE ATACAMAINGENIERÍA CIVIL EN METALURGIA</v>
      </c>
    </row>
    <row r="859" spans="1:14" x14ac:dyDescent="0.25">
      <c r="A859">
        <v>27001</v>
      </c>
      <c r="B859" t="s">
        <v>248</v>
      </c>
      <c r="C859" t="s">
        <v>478</v>
      </c>
      <c r="D859">
        <v>10</v>
      </c>
      <c r="E859">
        <v>30</v>
      </c>
      <c r="F859">
        <v>15</v>
      </c>
      <c r="G859">
        <v>30</v>
      </c>
      <c r="H859" t="s">
        <v>58</v>
      </c>
      <c r="J859">
        <v>10</v>
      </c>
      <c r="K859">
        <v>5</v>
      </c>
      <c r="L859" t="s">
        <v>58</v>
      </c>
      <c r="M859" t="s">
        <v>18</v>
      </c>
      <c r="N859" t="str">
        <f>_xlfn.CONCAT(Ponderaciones[[#This Row],[Universidad]],Ponderaciones[[#This Row],[Carrera]])</f>
        <v>UNIVERSIDAD DE ATACAMAINGENIERÍA CIVIL EN MINAS</v>
      </c>
    </row>
    <row r="860" spans="1:14" x14ac:dyDescent="0.25">
      <c r="A860">
        <v>27005</v>
      </c>
      <c r="B860" t="s">
        <v>201</v>
      </c>
      <c r="C860" t="s">
        <v>478</v>
      </c>
      <c r="D860">
        <v>10</v>
      </c>
      <c r="E860">
        <v>35</v>
      </c>
      <c r="F860">
        <v>10</v>
      </c>
      <c r="G860">
        <v>30</v>
      </c>
      <c r="H860">
        <v>10</v>
      </c>
      <c r="I860" t="s">
        <v>47</v>
      </c>
      <c r="J860">
        <v>10</v>
      </c>
      <c r="K860">
        <v>5</v>
      </c>
      <c r="L860" t="s">
        <v>58</v>
      </c>
      <c r="M860" t="s">
        <v>18</v>
      </c>
      <c r="N860" t="str">
        <f>_xlfn.CONCAT(Ponderaciones[[#This Row],[Universidad]],Ponderaciones[[#This Row],[Carrera]])</f>
        <v>UNIVERSIDAD DE ATACAMAINGENIERÍA CIVIL INDUSTRIAL</v>
      </c>
    </row>
    <row r="861" spans="1:14" x14ac:dyDescent="0.25">
      <c r="A861">
        <v>27063</v>
      </c>
      <c r="B861" t="s">
        <v>83</v>
      </c>
      <c r="C861" t="s">
        <v>478</v>
      </c>
      <c r="D861">
        <v>10</v>
      </c>
      <c r="E861">
        <v>35</v>
      </c>
      <c r="F861">
        <v>15</v>
      </c>
      <c r="G861">
        <v>30</v>
      </c>
      <c r="H861">
        <v>10</v>
      </c>
      <c r="I861" t="s">
        <v>47</v>
      </c>
      <c r="J861">
        <v>10</v>
      </c>
      <c r="K861" t="s">
        <v>58</v>
      </c>
      <c r="L861" t="s">
        <v>58</v>
      </c>
      <c r="M861" t="s">
        <v>18</v>
      </c>
      <c r="N861" t="str">
        <f>_xlfn.CONCAT(Ponderaciones[[#This Row],[Universidad]],Ponderaciones[[#This Row],[Carrera]])</f>
        <v>UNIVERSIDAD DE ATACAMAINGENIERÍA COMERCIAL</v>
      </c>
    </row>
    <row r="862" spans="1:14" x14ac:dyDescent="0.25">
      <c r="A862">
        <v>27050</v>
      </c>
      <c r="B862" t="s">
        <v>352</v>
      </c>
      <c r="C862" t="s">
        <v>478</v>
      </c>
      <c r="D862">
        <v>10</v>
      </c>
      <c r="E862">
        <v>40</v>
      </c>
      <c r="F862">
        <v>20</v>
      </c>
      <c r="G862">
        <v>20</v>
      </c>
      <c r="H862" t="s">
        <v>58</v>
      </c>
      <c r="J862">
        <v>10</v>
      </c>
      <c r="K862" t="s">
        <v>58</v>
      </c>
      <c r="L862" t="s">
        <v>58</v>
      </c>
      <c r="M862" t="s">
        <v>18</v>
      </c>
      <c r="N862" t="str">
        <f>_xlfn.CONCAT(Ponderaciones[[#This Row],[Universidad]],Ponderaciones[[#This Row],[Carrera]])</f>
        <v xml:space="preserve">UNIVERSIDAD DE ATACAMAKINESIOLOGÍA </v>
      </c>
    </row>
    <row r="863" spans="1:14" x14ac:dyDescent="0.25">
      <c r="A863">
        <v>27031</v>
      </c>
      <c r="B863" t="s">
        <v>480</v>
      </c>
      <c r="C863" t="s">
        <v>478</v>
      </c>
      <c r="D863">
        <v>10</v>
      </c>
      <c r="E863">
        <v>40</v>
      </c>
      <c r="F863">
        <v>15</v>
      </c>
      <c r="G863">
        <v>20</v>
      </c>
      <c r="H863" t="s">
        <v>58</v>
      </c>
      <c r="J863">
        <v>15</v>
      </c>
      <c r="K863" t="s">
        <v>58</v>
      </c>
      <c r="L863" t="s">
        <v>58</v>
      </c>
      <c r="M863" t="s">
        <v>18</v>
      </c>
      <c r="N863" t="str">
        <f>_xlfn.CONCAT(Ponderaciones[[#This Row],[Universidad]],Ponderaciones[[#This Row],[Carrera]])</f>
        <v>UNIVERSIDAD DE ATACAMALICENCIATURA EN CIENCIAS MENCIONES ASTRONOMÍA Y FÍSICA, MEDIO AMBIENTE Y RECURSOS NATURALES O PALEONTOLOGÍA</v>
      </c>
    </row>
    <row r="864" spans="1:14" x14ac:dyDescent="0.25">
      <c r="A864">
        <v>27021</v>
      </c>
      <c r="B864" t="s">
        <v>481</v>
      </c>
      <c r="C864" t="s">
        <v>478</v>
      </c>
      <c r="D864">
        <v>10</v>
      </c>
      <c r="E864">
        <v>40</v>
      </c>
      <c r="F864">
        <v>20</v>
      </c>
      <c r="G864">
        <v>20</v>
      </c>
      <c r="H864">
        <v>10</v>
      </c>
      <c r="I864" t="s">
        <v>47</v>
      </c>
      <c r="J864">
        <v>10</v>
      </c>
      <c r="K864" t="s">
        <v>58</v>
      </c>
      <c r="L864" t="s">
        <v>126</v>
      </c>
      <c r="M864" t="s">
        <v>18</v>
      </c>
      <c r="N864" t="str">
        <f>_xlfn.CONCAT(Ponderaciones[[#This Row],[Universidad]],Ponderaciones[[#This Row],[Carrera]])</f>
        <v>UNIVERSIDAD DE ATACAMALICENCIATURA EN EDUCACIÓN Y PEDAGOGÍA EN EDUCACIÓN FÍSICA</v>
      </c>
    </row>
    <row r="865" spans="1:14" x14ac:dyDescent="0.25">
      <c r="A865">
        <v>27023</v>
      </c>
      <c r="B865" t="s">
        <v>482</v>
      </c>
      <c r="C865" t="s">
        <v>478</v>
      </c>
      <c r="D865">
        <v>10</v>
      </c>
      <c r="E865">
        <v>40</v>
      </c>
      <c r="F865">
        <v>20</v>
      </c>
      <c r="G865">
        <v>20</v>
      </c>
      <c r="H865">
        <v>10</v>
      </c>
      <c r="I865" t="s">
        <v>47</v>
      </c>
      <c r="J865">
        <v>10</v>
      </c>
      <c r="K865" t="s">
        <v>58</v>
      </c>
      <c r="L865" t="s">
        <v>126</v>
      </c>
      <c r="M865" t="s">
        <v>18</v>
      </c>
      <c r="N865" t="str">
        <f>_xlfn.CONCAT(Ponderaciones[[#This Row],[Universidad]],Ponderaciones[[#This Row],[Carrera]])</f>
        <v>UNIVERSIDAD DE ATACAMALICENCIATURA EN EDUCACIÓN Y PEDAGOGÍA EN EDUCACIÓN GENERAL BÁSICA</v>
      </c>
    </row>
    <row r="866" spans="1:14" x14ac:dyDescent="0.25">
      <c r="A866">
        <v>27028</v>
      </c>
      <c r="B866" t="s">
        <v>483</v>
      </c>
      <c r="C866" t="s">
        <v>478</v>
      </c>
      <c r="D866">
        <v>10</v>
      </c>
      <c r="E866">
        <v>40</v>
      </c>
      <c r="F866">
        <v>20</v>
      </c>
      <c r="G866">
        <v>20</v>
      </c>
      <c r="H866">
        <v>10</v>
      </c>
      <c r="J866" t="s">
        <v>58</v>
      </c>
      <c r="K866" t="s">
        <v>58</v>
      </c>
      <c r="L866" t="s">
        <v>126</v>
      </c>
      <c r="M866" t="s">
        <v>18</v>
      </c>
      <c r="N866" t="str">
        <f>_xlfn.CONCAT(Ponderaciones[[#This Row],[Universidad]],Ponderaciones[[#This Row],[Carrera]])</f>
        <v>UNIVERSIDAD DE ATACAMALICENCIATURA EN EDUCACIÓN Y PEDAGOGÍA EN EDUCACIÓN PARVULARIA</v>
      </c>
    </row>
    <row r="867" spans="1:14" x14ac:dyDescent="0.25">
      <c r="A867">
        <v>27027</v>
      </c>
      <c r="B867" t="s">
        <v>484</v>
      </c>
      <c r="C867" t="s">
        <v>478</v>
      </c>
      <c r="D867">
        <v>10</v>
      </c>
      <c r="E867">
        <v>40</v>
      </c>
      <c r="F867">
        <v>20</v>
      </c>
      <c r="G867">
        <v>20</v>
      </c>
      <c r="H867">
        <v>10</v>
      </c>
      <c r="J867" t="s">
        <v>58</v>
      </c>
      <c r="K867" t="s">
        <v>58</v>
      </c>
      <c r="L867" t="s">
        <v>126</v>
      </c>
      <c r="M867" t="s">
        <v>18</v>
      </c>
      <c r="N867" t="str">
        <f>_xlfn.CONCAT(Ponderaciones[[#This Row],[Universidad]],Ponderaciones[[#This Row],[Carrera]])</f>
        <v>UNIVERSIDAD DE ATACAMALICENCIATURA EN EDUCACIÓN Y PEDAGOGÍA EN INGLÉS</v>
      </c>
    </row>
    <row r="868" spans="1:14" x14ac:dyDescent="0.25">
      <c r="A868">
        <v>27022</v>
      </c>
      <c r="B868" t="s">
        <v>485</v>
      </c>
      <c r="C868" t="s">
        <v>478</v>
      </c>
      <c r="D868">
        <v>10</v>
      </c>
      <c r="E868">
        <v>40</v>
      </c>
      <c r="F868">
        <v>20</v>
      </c>
      <c r="G868">
        <v>20</v>
      </c>
      <c r="H868">
        <v>10</v>
      </c>
      <c r="J868" t="s">
        <v>58</v>
      </c>
      <c r="K868" t="s">
        <v>58</v>
      </c>
      <c r="L868" t="s">
        <v>58</v>
      </c>
      <c r="M868" t="s">
        <v>18</v>
      </c>
      <c r="N868" t="str">
        <f>_xlfn.CONCAT(Ponderaciones[[#This Row],[Universidad]],Ponderaciones[[#This Row],[Carrera]])</f>
        <v>UNIVERSIDAD DE ATACAMALICENCIATURA EN TRADUCTOLOGÍA Y TRADUCTOR E INTÉRPRETE INGLÉS - ESPAÑOL</v>
      </c>
    </row>
    <row r="869" spans="1:14" x14ac:dyDescent="0.25">
      <c r="A869">
        <v>27070</v>
      </c>
      <c r="B869" t="s">
        <v>93</v>
      </c>
      <c r="C869" t="s">
        <v>478</v>
      </c>
      <c r="D869">
        <v>15</v>
      </c>
      <c r="E869">
        <v>20</v>
      </c>
      <c r="F869">
        <v>25</v>
      </c>
      <c r="G869">
        <v>25</v>
      </c>
      <c r="H869" t="s">
        <v>58</v>
      </c>
      <c r="J869">
        <v>15</v>
      </c>
      <c r="K869" t="s">
        <v>58</v>
      </c>
      <c r="L869" t="s">
        <v>58</v>
      </c>
      <c r="M869" t="s">
        <v>18</v>
      </c>
      <c r="N869" t="str">
        <f>_xlfn.CONCAT(Ponderaciones[[#This Row],[Universidad]],Ponderaciones[[#This Row],[Carrera]])</f>
        <v>UNIVERSIDAD DE ATACAMAMEDICINA</v>
      </c>
    </row>
    <row r="870" spans="1:14" x14ac:dyDescent="0.25">
      <c r="A870">
        <v>27051</v>
      </c>
      <c r="B870" t="s">
        <v>95</v>
      </c>
      <c r="C870" t="s">
        <v>478</v>
      </c>
      <c r="D870">
        <v>10</v>
      </c>
      <c r="E870">
        <v>40</v>
      </c>
      <c r="F870">
        <v>20</v>
      </c>
      <c r="G870">
        <v>20</v>
      </c>
      <c r="H870" t="s">
        <v>58</v>
      </c>
      <c r="J870">
        <v>10</v>
      </c>
      <c r="K870" t="s">
        <v>58</v>
      </c>
      <c r="L870" t="s">
        <v>58</v>
      </c>
      <c r="M870" t="s">
        <v>18</v>
      </c>
      <c r="N870" t="str">
        <f>_xlfn.CONCAT(Ponderaciones[[#This Row],[Universidad]],Ponderaciones[[#This Row],[Carrera]])</f>
        <v>UNIVERSIDAD DE ATACAMANUTRICIÓN Y DIETÉTICA</v>
      </c>
    </row>
    <row r="871" spans="1:14" x14ac:dyDescent="0.25">
      <c r="A871">
        <v>27052</v>
      </c>
      <c r="B871" t="s">
        <v>355</v>
      </c>
      <c r="C871" t="s">
        <v>478</v>
      </c>
      <c r="D871">
        <v>10</v>
      </c>
      <c r="E871">
        <v>40</v>
      </c>
      <c r="F871">
        <v>20</v>
      </c>
      <c r="G871">
        <v>20</v>
      </c>
      <c r="H871" t="s">
        <v>58</v>
      </c>
      <c r="J871">
        <v>10</v>
      </c>
      <c r="K871" t="s">
        <v>58</v>
      </c>
      <c r="L871" t="s">
        <v>58</v>
      </c>
      <c r="M871" t="s">
        <v>18</v>
      </c>
      <c r="N871" t="str">
        <f>_xlfn.CONCAT(Ponderaciones[[#This Row],[Universidad]],Ponderaciones[[#This Row],[Carrera]])</f>
        <v>UNIVERSIDAD DE ATACAMAOBSTETRICIA Y PUERICULTURA</v>
      </c>
    </row>
    <row r="872" spans="1:14" x14ac:dyDescent="0.25">
      <c r="A872">
        <v>27030</v>
      </c>
      <c r="B872" t="s">
        <v>453</v>
      </c>
      <c r="C872" t="s">
        <v>478</v>
      </c>
      <c r="D872">
        <v>10</v>
      </c>
      <c r="E872">
        <v>40</v>
      </c>
      <c r="F872">
        <v>20</v>
      </c>
      <c r="G872">
        <v>20</v>
      </c>
      <c r="H872">
        <v>10</v>
      </c>
      <c r="J872" t="s">
        <v>58</v>
      </c>
      <c r="K872" t="s">
        <v>58</v>
      </c>
      <c r="L872" t="s">
        <v>126</v>
      </c>
      <c r="M872" t="s">
        <v>18</v>
      </c>
      <c r="N872" t="str">
        <f>_xlfn.CONCAT(Ponderaciones[[#This Row],[Universidad]],Ponderaciones[[#This Row],[Carrera]])</f>
        <v xml:space="preserve">UNIVERSIDAD DE ATACAMAPEDAGOGÍA EN EDUCACIÓN DIFERENCIAL </v>
      </c>
    </row>
    <row r="873" spans="1:14" x14ac:dyDescent="0.25">
      <c r="A873">
        <v>27032</v>
      </c>
      <c r="B873" t="s">
        <v>167</v>
      </c>
      <c r="C873" t="s">
        <v>478</v>
      </c>
      <c r="D873">
        <v>10</v>
      </c>
      <c r="E873">
        <v>40</v>
      </c>
      <c r="F873">
        <v>20</v>
      </c>
      <c r="G873">
        <v>10</v>
      </c>
      <c r="H873">
        <v>20</v>
      </c>
      <c r="J873" t="s">
        <v>58</v>
      </c>
      <c r="K873" t="s">
        <v>58</v>
      </c>
      <c r="L873" t="s">
        <v>126</v>
      </c>
      <c r="M873" t="s">
        <v>18</v>
      </c>
      <c r="N873" t="str">
        <f>_xlfn.CONCAT(Ponderaciones[[#This Row],[Universidad]],Ponderaciones[[#This Row],[Carrera]])</f>
        <v>UNIVERSIDAD DE ATACAMAPEDAGOGÍA EN HISTORIA, GEOGRAFÍA Y CIENCIAS SOCIALES</v>
      </c>
    </row>
    <row r="874" spans="1:14" x14ac:dyDescent="0.25">
      <c r="A874">
        <v>27029</v>
      </c>
      <c r="B874" t="s">
        <v>486</v>
      </c>
      <c r="C874" t="s">
        <v>478</v>
      </c>
      <c r="D874">
        <v>10</v>
      </c>
      <c r="E874">
        <v>40</v>
      </c>
      <c r="F874">
        <v>10</v>
      </c>
      <c r="G874">
        <v>25</v>
      </c>
      <c r="H874">
        <v>10</v>
      </c>
      <c r="I874" t="s">
        <v>47</v>
      </c>
      <c r="J874">
        <v>10</v>
      </c>
      <c r="K874">
        <v>5</v>
      </c>
      <c r="L874" t="s">
        <v>126</v>
      </c>
      <c r="M874" t="s">
        <v>18</v>
      </c>
      <c r="N874" t="str">
        <f>_xlfn.CONCAT(Ponderaciones[[#This Row],[Universidad]],Ponderaciones[[#This Row],[Carrera]])</f>
        <v xml:space="preserve">UNIVERSIDAD DE ATACAMAPEDAGOGÍA EN MATEMÁTICAS </v>
      </c>
    </row>
    <row r="875" spans="1:14" x14ac:dyDescent="0.25">
      <c r="A875">
        <v>27020</v>
      </c>
      <c r="B875" t="s">
        <v>108</v>
      </c>
      <c r="C875" t="s">
        <v>478</v>
      </c>
      <c r="D875">
        <v>10</v>
      </c>
      <c r="E875">
        <v>40</v>
      </c>
      <c r="F875">
        <v>20</v>
      </c>
      <c r="G875">
        <v>20</v>
      </c>
      <c r="H875" t="s">
        <v>58</v>
      </c>
      <c r="J875">
        <v>10</v>
      </c>
      <c r="K875" t="s">
        <v>58</v>
      </c>
      <c r="L875" t="s">
        <v>58</v>
      </c>
      <c r="M875" t="s">
        <v>18</v>
      </c>
      <c r="N875" t="str">
        <f>_xlfn.CONCAT(Ponderaciones[[#This Row],[Universidad]],Ponderaciones[[#This Row],[Carrera]])</f>
        <v>UNIVERSIDAD DE ATACAMAPSICOLOGÍA</v>
      </c>
    </row>
    <row r="876" spans="1:14" x14ac:dyDescent="0.25">
      <c r="A876">
        <v>27043</v>
      </c>
      <c r="B876" t="s">
        <v>114</v>
      </c>
      <c r="C876" t="s">
        <v>478</v>
      </c>
      <c r="D876">
        <v>10</v>
      </c>
      <c r="E876">
        <v>40</v>
      </c>
      <c r="F876">
        <v>20</v>
      </c>
      <c r="G876">
        <v>20</v>
      </c>
      <c r="H876">
        <v>10</v>
      </c>
      <c r="J876" t="s">
        <v>58</v>
      </c>
      <c r="K876" t="s">
        <v>58</v>
      </c>
      <c r="L876" t="s">
        <v>58</v>
      </c>
      <c r="M876" t="s">
        <v>18</v>
      </c>
      <c r="N876" t="str">
        <f>_xlfn.CONCAT(Ponderaciones[[#This Row],[Universidad]],Ponderaciones[[#This Row],[Carrera]])</f>
        <v>UNIVERSIDAD DE ATACAMATRABAJO SOCIAL</v>
      </c>
    </row>
    <row r="877" spans="1:14" x14ac:dyDescent="0.25">
      <c r="A877">
        <v>48007</v>
      </c>
      <c r="B877" t="s">
        <v>59</v>
      </c>
      <c r="C877" t="s">
        <v>487</v>
      </c>
      <c r="D877">
        <v>10</v>
      </c>
      <c r="E877">
        <v>40</v>
      </c>
      <c r="F877">
        <v>20</v>
      </c>
      <c r="G877">
        <v>20</v>
      </c>
      <c r="H877">
        <v>10</v>
      </c>
      <c r="I877" t="s">
        <v>47</v>
      </c>
      <c r="J877">
        <v>10</v>
      </c>
      <c r="K877" t="s">
        <v>58</v>
      </c>
      <c r="L877">
        <v>458</v>
      </c>
      <c r="M877" t="s">
        <v>19</v>
      </c>
      <c r="N877" t="str">
        <f>_xlfn.CONCAT(Ponderaciones[[#This Row],[Universidad]],Ponderaciones[[#This Row],[Carrera]])</f>
        <v>UNIVERSIDAD DE AYSÉNADMINISTRACIÓN PÚBLICA</v>
      </c>
    </row>
    <row r="878" spans="1:14" x14ac:dyDescent="0.25">
      <c r="A878">
        <v>48006</v>
      </c>
      <c r="B878" t="s">
        <v>116</v>
      </c>
      <c r="C878" t="s">
        <v>487</v>
      </c>
      <c r="D878">
        <v>10</v>
      </c>
      <c r="E878">
        <v>40</v>
      </c>
      <c r="F878">
        <v>10</v>
      </c>
      <c r="G878">
        <v>30</v>
      </c>
      <c r="H878" t="s">
        <v>58</v>
      </c>
      <c r="J878">
        <v>10</v>
      </c>
      <c r="K878" t="s">
        <v>58</v>
      </c>
      <c r="L878">
        <v>458</v>
      </c>
      <c r="M878" t="s">
        <v>19</v>
      </c>
      <c r="N878" t="str">
        <f>_xlfn.CONCAT(Ponderaciones[[#This Row],[Universidad]],Ponderaciones[[#This Row],[Carrera]])</f>
        <v>UNIVERSIDAD DE AYSÉNAGRONOMÍA</v>
      </c>
    </row>
    <row r="879" spans="1:14" x14ac:dyDescent="0.25">
      <c r="A879">
        <v>48013</v>
      </c>
      <c r="B879" t="s">
        <v>73</v>
      </c>
      <c r="C879" t="s">
        <v>487</v>
      </c>
      <c r="D879">
        <v>10</v>
      </c>
      <c r="E879">
        <v>40</v>
      </c>
      <c r="F879">
        <v>20</v>
      </c>
      <c r="G879">
        <v>10</v>
      </c>
      <c r="H879">
        <v>20</v>
      </c>
      <c r="J879" t="s">
        <v>58</v>
      </c>
      <c r="K879" t="s">
        <v>58</v>
      </c>
      <c r="L879">
        <v>458</v>
      </c>
      <c r="M879" t="s">
        <v>19</v>
      </c>
      <c r="N879" t="str">
        <f>_xlfn.CONCAT(Ponderaciones[[#This Row],[Universidad]],Ponderaciones[[#This Row],[Carrera]])</f>
        <v>UNIVERSIDAD DE AYSÉNDERECHO</v>
      </c>
    </row>
    <row r="880" spans="1:14" x14ac:dyDescent="0.25">
      <c r="A880">
        <v>48001</v>
      </c>
      <c r="B880" t="s">
        <v>75</v>
      </c>
      <c r="C880" t="s">
        <v>487</v>
      </c>
      <c r="D880">
        <v>10</v>
      </c>
      <c r="E880">
        <v>40</v>
      </c>
      <c r="F880">
        <v>10</v>
      </c>
      <c r="G880">
        <v>30</v>
      </c>
      <c r="H880">
        <v>10</v>
      </c>
      <c r="I880" t="s">
        <v>47</v>
      </c>
      <c r="J880">
        <v>10</v>
      </c>
      <c r="K880" t="s">
        <v>58</v>
      </c>
      <c r="L880">
        <v>465</v>
      </c>
      <c r="M880" t="s">
        <v>19</v>
      </c>
      <c r="N880" t="str">
        <f>_xlfn.CONCAT(Ponderaciones[[#This Row],[Universidad]],Ponderaciones[[#This Row],[Carrera]])</f>
        <v>UNIVERSIDAD DE AYSÉNENFERMERÍA</v>
      </c>
    </row>
    <row r="881" spans="1:14" x14ac:dyDescent="0.25">
      <c r="A881">
        <v>48003</v>
      </c>
      <c r="B881" t="s">
        <v>488</v>
      </c>
      <c r="C881" t="s">
        <v>487</v>
      </c>
      <c r="D881">
        <v>10</v>
      </c>
      <c r="E881">
        <v>40</v>
      </c>
      <c r="F881">
        <v>10</v>
      </c>
      <c r="G881">
        <v>25</v>
      </c>
      <c r="H881" t="s">
        <v>58</v>
      </c>
      <c r="J881">
        <v>10</v>
      </c>
      <c r="K881">
        <v>5</v>
      </c>
      <c r="L881">
        <v>458</v>
      </c>
      <c r="M881" t="s">
        <v>19</v>
      </c>
      <c r="N881" t="str">
        <f>_xlfn.CONCAT(Ponderaciones[[#This Row],[Universidad]],Ponderaciones[[#This Row],[Carrera]])</f>
        <v>UNIVERSIDAD DE AYSÉNINGENIERÍA CIVIL EN ENERGÍAS RENOVABLES</v>
      </c>
    </row>
    <row r="882" spans="1:14" x14ac:dyDescent="0.25">
      <c r="A882">
        <v>48004</v>
      </c>
      <c r="B882" t="s">
        <v>201</v>
      </c>
      <c r="C882" t="s">
        <v>487</v>
      </c>
      <c r="D882">
        <v>10</v>
      </c>
      <c r="E882">
        <v>40</v>
      </c>
      <c r="F882">
        <v>10</v>
      </c>
      <c r="G882">
        <v>25</v>
      </c>
      <c r="H882" t="s">
        <v>58</v>
      </c>
      <c r="J882">
        <v>10</v>
      </c>
      <c r="K882">
        <v>5</v>
      </c>
      <c r="L882">
        <v>458</v>
      </c>
      <c r="M882" t="s">
        <v>19</v>
      </c>
      <c r="N882" t="str">
        <f>_xlfn.CONCAT(Ponderaciones[[#This Row],[Universidad]],Ponderaciones[[#This Row],[Carrera]])</f>
        <v>UNIVERSIDAD DE AYSÉNINGENIERÍA CIVIL INDUSTRIAL</v>
      </c>
    </row>
    <row r="883" spans="1:14" x14ac:dyDescent="0.25">
      <c r="A883">
        <v>48010</v>
      </c>
      <c r="B883" t="s">
        <v>139</v>
      </c>
      <c r="C883" t="s">
        <v>487</v>
      </c>
      <c r="D883">
        <v>10</v>
      </c>
      <c r="E883">
        <v>40</v>
      </c>
      <c r="F883">
        <v>10</v>
      </c>
      <c r="G883">
        <v>25</v>
      </c>
      <c r="H883" t="s">
        <v>58</v>
      </c>
      <c r="J883">
        <v>10</v>
      </c>
      <c r="K883">
        <v>5</v>
      </c>
      <c r="L883">
        <v>458</v>
      </c>
      <c r="M883" t="s">
        <v>19</v>
      </c>
      <c r="N883" t="str">
        <f>_xlfn.CONCAT(Ponderaciones[[#This Row],[Universidad]],Ponderaciones[[#This Row],[Carrera]])</f>
        <v>UNIVERSIDAD DE AYSÉNINGENIERÍA CIVIL INFORMÁTICA</v>
      </c>
    </row>
    <row r="884" spans="1:14" x14ac:dyDescent="0.25">
      <c r="A884">
        <v>48011</v>
      </c>
      <c r="B884" t="s">
        <v>83</v>
      </c>
      <c r="C884" t="s">
        <v>487</v>
      </c>
      <c r="D884">
        <v>10</v>
      </c>
      <c r="E884">
        <v>40</v>
      </c>
      <c r="F884">
        <v>15</v>
      </c>
      <c r="G884">
        <v>25</v>
      </c>
      <c r="H884">
        <v>10</v>
      </c>
      <c r="I884" t="s">
        <v>47</v>
      </c>
      <c r="J884">
        <v>10</v>
      </c>
      <c r="K884" t="s">
        <v>58</v>
      </c>
      <c r="L884">
        <v>458</v>
      </c>
      <c r="M884" t="s">
        <v>19</v>
      </c>
      <c r="N884" t="str">
        <f>_xlfn.CONCAT(Ponderaciones[[#This Row],[Universidad]],Ponderaciones[[#This Row],[Carrera]])</f>
        <v>UNIVERSIDAD DE AYSÉNINGENIERÍA COMERCIAL</v>
      </c>
    </row>
    <row r="885" spans="1:14" x14ac:dyDescent="0.25">
      <c r="A885">
        <v>48005</v>
      </c>
      <c r="B885" t="s">
        <v>489</v>
      </c>
      <c r="C885" t="s">
        <v>487</v>
      </c>
      <c r="D885">
        <v>10</v>
      </c>
      <c r="E885">
        <v>40</v>
      </c>
      <c r="F885">
        <v>10</v>
      </c>
      <c r="G885">
        <v>30</v>
      </c>
      <c r="H885" t="s">
        <v>58</v>
      </c>
      <c r="J885">
        <v>10</v>
      </c>
      <c r="K885" t="s">
        <v>58</v>
      </c>
      <c r="L885">
        <v>458</v>
      </c>
      <c r="M885" t="s">
        <v>19</v>
      </c>
      <c r="N885" t="str">
        <f>_xlfn.CONCAT(Ponderaciones[[#This Row],[Universidad]],Ponderaciones[[#This Row],[Carrera]])</f>
        <v>UNIVERSIDAD DE AYSÉNINGENIERÍA FORESTAL</v>
      </c>
    </row>
    <row r="886" spans="1:14" x14ac:dyDescent="0.25">
      <c r="A886">
        <v>48002</v>
      </c>
      <c r="B886" t="s">
        <v>189</v>
      </c>
      <c r="C886" t="s">
        <v>487</v>
      </c>
      <c r="D886">
        <v>10</v>
      </c>
      <c r="E886">
        <v>40</v>
      </c>
      <c r="F886">
        <v>10</v>
      </c>
      <c r="G886">
        <v>30</v>
      </c>
      <c r="H886">
        <v>10</v>
      </c>
      <c r="I886" t="s">
        <v>47</v>
      </c>
      <c r="J886">
        <v>10</v>
      </c>
      <c r="K886" t="s">
        <v>58</v>
      </c>
      <c r="L886">
        <v>465</v>
      </c>
      <c r="M886" t="s">
        <v>19</v>
      </c>
      <c r="N886" t="str">
        <f>_xlfn.CONCAT(Ponderaciones[[#This Row],[Universidad]],Ponderaciones[[#This Row],[Carrera]])</f>
        <v>UNIVERSIDAD DE AYSÉNOBSTETRICIA</v>
      </c>
    </row>
    <row r="887" spans="1:14" x14ac:dyDescent="0.25">
      <c r="A887">
        <v>48009</v>
      </c>
      <c r="B887" t="s">
        <v>490</v>
      </c>
      <c r="C887" t="s">
        <v>487</v>
      </c>
      <c r="D887">
        <v>10</v>
      </c>
      <c r="E887">
        <v>40</v>
      </c>
      <c r="F887">
        <v>25</v>
      </c>
      <c r="G887">
        <v>15</v>
      </c>
      <c r="H887">
        <v>10</v>
      </c>
      <c r="I887" t="s">
        <v>47</v>
      </c>
      <c r="J887">
        <v>10</v>
      </c>
      <c r="K887" t="s">
        <v>58</v>
      </c>
      <c r="L887">
        <v>458</v>
      </c>
      <c r="M887" t="s">
        <v>19</v>
      </c>
      <c r="N887" t="str">
        <f>_xlfn.CONCAT(Ponderaciones[[#This Row],[Universidad]],Ponderaciones[[#This Row],[Carrera]])</f>
        <v>UNIVERSIDAD DE AYSÉNPSICOLOGIA</v>
      </c>
    </row>
    <row r="888" spans="1:14" x14ac:dyDescent="0.25">
      <c r="A888">
        <v>48012</v>
      </c>
      <c r="B888" t="s">
        <v>113</v>
      </c>
      <c r="C888" t="s">
        <v>487</v>
      </c>
      <c r="D888">
        <v>10</v>
      </c>
      <c r="E888">
        <v>40</v>
      </c>
      <c r="F888">
        <v>10</v>
      </c>
      <c r="G888">
        <v>30</v>
      </c>
      <c r="H888">
        <v>10</v>
      </c>
      <c r="I888" t="s">
        <v>47</v>
      </c>
      <c r="J888">
        <v>10</v>
      </c>
      <c r="K888" t="s">
        <v>58</v>
      </c>
      <c r="L888">
        <v>458</v>
      </c>
      <c r="M888" t="s">
        <v>19</v>
      </c>
      <c r="N888" t="str">
        <f>_xlfn.CONCAT(Ponderaciones[[#This Row],[Universidad]],Ponderaciones[[#This Row],[Carrera]])</f>
        <v>UNIVERSIDAD DE AYSÉNTERAPIA OCUPACIONAL</v>
      </c>
    </row>
    <row r="889" spans="1:14" x14ac:dyDescent="0.25">
      <c r="A889">
        <v>48008</v>
      </c>
      <c r="B889" t="s">
        <v>114</v>
      </c>
      <c r="C889" t="s">
        <v>487</v>
      </c>
      <c r="D889">
        <v>10</v>
      </c>
      <c r="E889">
        <v>40</v>
      </c>
      <c r="F889">
        <v>25</v>
      </c>
      <c r="G889">
        <v>10</v>
      </c>
      <c r="H889">
        <v>15</v>
      </c>
      <c r="J889" t="s">
        <v>58</v>
      </c>
      <c r="K889" t="s">
        <v>58</v>
      </c>
      <c r="L889">
        <v>458</v>
      </c>
      <c r="M889" t="s">
        <v>19</v>
      </c>
      <c r="N889" t="str">
        <f>_xlfn.CONCAT(Ponderaciones[[#This Row],[Universidad]],Ponderaciones[[#This Row],[Carrera]])</f>
        <v>UNIVERSIDAD DE AYSÉNTRABAJO SOCIAL</v>
      </c>
    </row>
    <row r="890" spans="1:14" x14ac:dyDescent="0.25">
      <c r="A890">
        <v>11003</v>
      </c>
      <c r="B890" t="s">
        <v>491</v>
      </c>
      <c r="C890" t="s">
        <v>57</v>
      </c>
      <c r="D890">
        <v>10</v>
      </c>
      <c r="E890">
        <v>10</v>
      </c>
      <c r="F890">
        <v>10</v>
      </c>
      <c r="G890">
        <v>10</v>
      </c>
      <c r="H890">
        <v>10</v>
      </c>
      <c r="J890" t="s">
        <v>58</v>
      </c>
      <c r="K890" t="s">
        <v>58</v>
      </c>
      <c r="L890">
        <v>50</v>
      </c>
      <c r="M890" t="s">
        <v>20</v>
      </c>
      <c r="N890" t="str">
        <f>_xlfn.CONCAT(Ponderaciones[[#This Row],[Universidad]],Ponderaciones[[#This Row],[Carrera]])</f>
        <v>UNIVERSIDAD DE CHILEACTUACIÓN TEATRAL</v>
      </c>
    </row>
    <row r="891" spans="1:14" x14ac:dyDescent="0.25">
      <c r="A891">
        <v>11040</v>
      </c>
      <c r="B891" t="s">
        <v>59</v>
      </c>
      <c r="C891" t="s">
        <v>57</v>
      </c>
      <c r="D891">
        <v>10</v>
      </c>
      <c r="E891">
        <v>30</v>
      </c>
      <c r="F891">
        <v>20</v>
      </c>
      <c r="G891">
        <v>20</v>
      </c>
      <c r="H891">
        <v>20</v>
      </c>
      <c r="J891" t="s">
        <v>58</v>
      </c>
      <c r="K891" t="s">
        <v>58</v>
      </c>
      <c r="L891" t="s">
        <v>58</v>
      </c>
      <c r="M891" t="s">
        <v>20</v>
      </c>
      <c r="N891" t="str">
        <f>_xlfn.CONCAT(Ponderaciones[[#This Row],[Universidad]],Ponderaciones[[#This Row],[Carrera]])</f>
        <v>UNIVERSIDAD DE CHILEADMINISTRACIÓN PÚBLICA</v>
      </c>
    </row>
    <row r="892" spans="1:14" x14ac:dyDescent="0.25">
      <c r="A892">
        <v>11060</v>
      </c>
      <c r="B892" t="s">
        <v>492</v>
      </c>
      <c r="C892" t="s">
        <v>57</v>
      </c>
      <c r="D892">
        <v>20</v>
      </c>
      <c r="E892">
        <v>20</v>
      </c>
      <c r="F892">
        <v>20</v>
      </c>
      <c r="G892">
        <v>15</v>
      </c>
      <c r="H892">
        <v>25</v>
      </c>
      <c r="I892" t="s">
        <v>47</v>
      </c>
      <c r="J892">
        <v>25</v>
      </c>
      <c r="K892" t="s">
        <v>58</v>
      </c>
      <c r="L892" t="s">
        <v>58</v>
      </c>
      <c r="M892" t="s">
        <v>20</v>
      </c>
      <c r="N892" t="str">
        <f>_xlfn.CONCAT(Ponderaciones[[#This Row],[Universidad]],Ponderaciones[[#This Row],[Carrera]])</f>
        <v>UNIVERSIDAD DE CHILEANTROPOLOGÍA - ARQUEOLOGÍA</v>
      </c>
    </row>
    <row r="893" spans="1:14" x14ac:dyDescent="0.25">
      <c r="A893">
        <v>11001</v>
      </c>
      <c r="B893" t="s">
        <v>62</v>
      </c>
      <c r="C893" t="s">
        <v>57</v>
      </c>
      <c r="D893">
        <v>10</v>
      </c>
      <c r="E893">
        <v>20</v>
      </c>
      <c r="F893">
        <v>20</v>
      </c>
      <c r="G893">
        <v>30</v>
      </c>
      <c r="H893">
        <v>10</v>
      </c>
      <c r="I893" t="s">
        <v>47</v>
      </c>
      <c r="J893">
        <v>10</v>
      </c>
      <c r="K893">
        <v>10</v>
      </c>
      <c r="L893" t="s">
        <v>58</v>
      </c>
      <c r="M893" t="s">
        <v>20</v>
      </c>
      <c r="N893" t="str">
        <f>_xlfn.CONCAT(Ponderaciones[[#This Row],[Universidad]],Ponderaciones[[#This Row],[Carrera]])</f>
        <v>UNIVERSIDAD DE CHILEARQUITECTURA</v>
      </c>
    </row>
    <row r="894" spans="1:14" x14ac:dyDescent="0.25">
      <c r="A894">
        <v>11011</v>
      </c>
      <c r="B894" t="s">
        <v>236</v>
      </c>
      <c r="C894" t="s">
        <v>57</v>
      </c>
      <c r="D894">
        <v>10</v>
      </c>
      <c r="E894">
        <v>20</v>
      </c>
      <c r="F894">
        <v>35</v>
      </c>
      <c r="G894">
        <v>10</v>
      </c>
      <c r="H894">
        <v>25</v>
      </c>
      <c r="J894" t="s">
        <v>58</v>
      </c>
      <c r="K894" t="s">
        <v>58</v>
      </c>
      <c r="L894" t="s">
        <v>58</v>
      </c>
      <c r="M894" t="s">
        <v>20</v>
      </c>
      <c r="N894" t="str">
        <f>_xlfn.CONCAT(Ponderaciones[[#This Row],[Universidad]],Ponderaciones[[#This Row],[Carrera]])</f>
        <v xml:space="preserve">UNIVERSIDAD DE CHILEARTES VISUALES </v>
      </c>
    </row>
    <row r="895" spans="1:14" x14ac:dyDescent="0.25">
      <c r="A895">
        <v>11078</v>
      </c>
      <c r="B895" t="s">
        <v>493</v>
      </c>
      <c r="C895" t="s">
        <v>57</v>
      </c>
      <c r="D895">
        <v>20</v>
      </c>
      <c r="E895">
        <v>20</v>
      </c>
      <c r="F895">
        <v>25</v>
      </c>
      <c r="G895">
        <v>25</v>
      </c>
      <c r="H895">
        <v>10</v>
      </c>
      <c r="J895">
        <v>10</v>
      </c>
      <c r="K895" t="s">
        <v>58</v>
      </c>
      <c r="L895" t="s">
        <v>58</v>
      </c>
      <c r="M895" t="s">
        <v>20</v>
      </c>
      <c r="N895" t="str">
        <f>_xlfn.CONCAT(Ponderaciones[[#This Row],[Universidad]],Ponderaciones[[#This Row],[Carrera]])</f>
        <v>UNIVERSIDAD DE CHILEBACHILLERATO, PROGRAMA ACADÉMICO DE</v>
      </c>
    </row>
    <row r="896" spans="1:14" x14ac:dyDescent="0.25">
      <c r="A896">
        <v>11029</v>
      </c>
      <c r="B896" t="s">
        <v>494</v>
      </c>
      <c r="C896" t="s">
        <v>57</v>
      </c>
      <c r="D896">
        <v>10</v>
      </c>
      <c r="E896">
        <v>20</v>
      </c>
      <c r="F896">
        <v>20</v>
      </c>
      <c r="G896">
        <v>10</v>
      </c>
      <c r="H896" t="s">
        <v>58</v>
      </c>
      <c r="J896">
        <v>25</v>
      </c>
      <c r="K896">
        <v>15</v>
      </c>
      <c r="L896" t="s">
        <v>58</v>
      </c>
      <c r="M896" t="s">
        <v>20</v>
      </c>
      <c r="N896" t="str">
        <f>_xlfn.CONCAT(Ponderaciones[[#This Row],[Universidad]],Ponderaciones[[#This Row],[Carrera]])</f>
        <v>UNIVERSIDAD DE CHILEBIOLOGÍA CON MENCIÓN EN MEDIO AMBIENTE</v>
      </c>
    </row>
    <row r="897" spans="1:14" x14ac:dyDescent="0.25">
      <c r="A897">
        <v>11030</v>
      </c>
      <c r="B897" t="s">
        <v>67</v>
      </c>
      <c r="C897" t="s">
        <v>57</v>
      </c>
      <c r="D897">
        <v>10</v>
      </c>
      <c r="E897">
        <v>20</v>
      </c>
      <c r="F897">
        <v>10</v>
      </c>
      <c r="G897">
        <v>20</v>
      </c>
      <c r="H897" t="s">
        <v>58</v>
      </c>
      <c r="J897">
        <v>30</v>
      </c>
      <c r="K897">
        <v>10</v>
      </c>
      <c r="L897" t="s">
        <v>58</v>
      </c>
      <c r="M897" t="s">
        <v>20</v>
      </c>
      <c r="N897" t="str">
        <f>_xlfn.CONCAT(Ponderaciones[[#This Row],[Universidad]],Ponderaciones[[#This Row],[Carrera]])</f>
        <v>UNIVERSIDAD DE CHILEBIOQUÍMICA</v>
      </c>
    </row>
    <row r="898" spans="1:14" x14ac:dyDescent="0.25">
      <c r="A898">
        <v>11526</v>
      </c>
      <c r="B898" t="s">
        <v>68</v>
      </c>
      <c r="C898" t="s">
        <v>57</v>
      </c>
      <c r="D898">
        <v>10</v>
      </c>
      <c r="E898">
        <v>30</v>
      </c>
      <c r="F898">
        <v>20</v>
      </c>
      <c r="G898">
        <v>20</v>
      </c>
      <c r="H898">
        <v>20</v>
      </c>
      <c r="J898" t="s">
        <v>58</v>
      </c>
      <c r="K898" t="s">
        <v>58</v>
      </c>
      <c r="L898" t="s">
        <v>58</v>
      </c>
      <c r="M898" t="s">
        <v>20</v>
      </c>
      <c r="N898" t="str">
        <f>_xlfn.CONCAT(Ponderaciones[[#This Row],[Universidad]],Ponderaciones[[#This Row],[Carrera]])</f>
        <v>UNIVERSIDAD DE CHILECIENCIA POLÍTICA</v>
      </c>
    </row>
    <row r="899" spans="1:14" x14ac:dyDescent="0.25">
      <c r="A899">
        <v>11090</v>
      </c>
      <c r="B899" t="s">
        <v>495</v>
      </c>
      <c r="C899" t="s">
        <v>57</v>
      </c>
      <c r="D899">
        <v>15</v>
      </c>
      <c r="E899">
        <v>25</v>
      </c>
      <c r="F899">
        <v>25</v>
      </c>
      <c r="G899">
        <v>20</v>
      </c>
      <c r="H899">
        <v>15</v>
      </c>
      <c r="I899" t="s">
        <v>47</v>
      </c>
      <c r="J899">
        <v>15</v>
      </c>
      <c r="K899" t="s">
        <v>58</v>
      </c>
      <c r="L899" t="s">
        <v>58</v>
      </c>
      <c r="M899" t="s">
        <v>20</v>
      </c>
      <c r="N899" t="str">
        <f>_xlfn.CONCAT(Ponderaciones[[#This Row],[Universidad]],Ponderaciones[[#This Row],[Carrera]])</f>
        <v>UNIVERSIDAD DE CHILECINE Y TELEVISIÓN</v>
      </c>
    </row>
    <row r="900" spans="1:14" x14ac:dyDescent="0.25">
      <c r="A900">
        <v>11026</v>
      </c>
      <c r="B900" t="s">
        <v>122</v>
      </c>
      <c r="C900" t="s">
        <v>57</v>
      </c>
      <c r="D900">
        <v>10</v>
      </c>
      <c r="E900">
        <v>20</v>
      </c>
      <c r="F900">
        <v>10</v>
      </c>
      <c r="G900">
        <v>35</v>
      </c>
      <c r="H900">
        <v>10</v>
      </c>
      <c r="I900" t="s">
        <v>47</v>
      </c>
      <c r="J900">
        <v>10</v>
      </c>
      <c r="K900">
        <v>15</v>
      </c>
      <c r="L900" t="s">
        <v>58</v>
      </c>
      <c r="M900" t="s">
        <v>20</v>
      </c>
      <c r="N900" t="str">
        <f>_xlfn.CONCAT(Ponderaciones[[#This Row],[Universidad]],Ponderaciones[[#This Row],[Carrera]])</f>
        <v>UNIVERSIDAD DE CHILECONTADOR AUDITOR</v>
      </c>
    </row>
    <row r="901" spans="1:14" x14ac:dyDescent="0.25">
      <c r="A901">
        <v>11508</v>
      </c>
      <c r="B901" t="s">
        <v>184</v>
      </c>
      <c r="C901" t="s">
        <v>57</v>
      </c>
      <c r="D901">
        <v>10</v>
      </c>
      <c r="E901">
        <v>10</v>
      </c>
      <c r="F901">
        <v>10</v>
      </c>
      <c r="G901">
        <v>10</v>
      </c>
      <c r="H901">
        <v>10</v>
      </c>
      <c r="J901" t="s">
        <v>58</v>
      </c>
      <c r="K901" t="s">
        <v>58</v>
      </c>
      <c r="L901">
        <v>50</v>
      </c>
      <c r="M901" t="s">
        <v>20</v>
      </c>
      <c r="N901" t="str">
        <f>_xlfn.CONCAT(Ponderaciones[[#This Row],[Universidad]],Ponderaciones[[#This Row],[Carrera]])</f>
        <v>UNIVERSIDAD DE CHILEDANZA</v>
      </c>
    </row>
    <row r="902" spans="1:14" x14ac:dyDescent="0.25">
      <c r="A902">
        <v>11055</v>
      </c>
      <c r="B902" t="s">
        <v>73</v>
      </c>
      <c r="C902" t="s">
        <v>57</v>
      </c>
      <c r="D902">
        <v>20</v>
      </c>
      <c r="E902">
        <v>20</v>
      </c>
      <c r="F902">
        <v>25</v>
      </c>
      <c r="G902">
        <v>10</v>
      </c>
      <c r="H902">
        <v>25</v>
      </c>
      <c r="J902" t="s">
        <v>58</v>
      </c>
      <c r="K902" t="s">
        <v>58</v>
      </c>
      <c r="L902" t="s">
        <v>58</v>
      </c>
      <c r="M902" t="s">
        <v>20</v>
      </c>
      <c r="N902" t="str">
        <f>_xlfn.CONCAT(Ponderaciones[[#This Row],[Universidad]],Ponderaciones[[#This Row],[Carrera]])</f>
        <v>UNIVERSIDAD DE CHILEDERECHO</v>
      </c>
    </row>
    <row r="903" spans="1:14" x14ac:dyDescent="0.25">
      <c r="A903">
        <v>11005</v>
      </c>
      <c r="B903" t="s">
        <v>74</v>
      </c>
      <c r="C903" t="s">
        <v>57</v>
      </c>
      <c r="D903">
        <v>10</v>
      </c>
      <c r="E903">
        <v>30</v>
      </c>
      <c r="F903">
        <v>25</v>
      </c>
      <c r="G903">
        <v>25</v>
      </c>
      <c r="H903">
        <v>10</v>
      </c>
      <c r="I903" t="s">
        <v>47</v>
      </c>
      <c r="J903">
        <v>10</v>
      </c>
      <c r="K903" t="s">
        <v>58</v>
      </c>
      <c r="L903" t="s">
        <v>58</v>
      </c>
      <c r="M903" t="s">
        <v>20</v>
      </c>
      <c r="N903" t="str">
        <f>_xlfn.CONCAT(Ponderaciones[[#This Row],[Universidad]],Ponderaciones[[#This Row],[Carrera]])</f>
        <v>UNIVERSIDAD DE CHILEDISEÑO</v>
      </c>
    </row>
    <row r="904" spans="1:14" x14ac:dyDescent="0.25">
      <c r="A904">
        <v>11004</v>
      </c>
      <c r="B904" t="s">
        <v>496</v>
      </c>
      <c r="C904" t="s">
        <v>57</v>
      </c>
      <c r="D904">
        <v>10</v>
      </c>
      <c r="E904">
        <v>20</v>
      </c>
      <c r="F904">
        <v>25</v>
      </c>
      <c r="G904">
        <v>20</v>
      </c>
      <c r="H904">
        <v>25</v>
      </c>
      <c r="J904" t="s">
        <v>58</v>
      </c>
      <c r="K904" t="s">
        <v>58</v>
      </c>
      <c r="L904" t="s">
        <v>58</v>
      </c>
      <c r="M904" t="s">
        <v>20</v>
      </c>
      <c r="N904" t="str">
        <f>_xlfn.CONCAT(Ponderaciones[[#This Row],[Universidad]],Ponderaciones[[#This Row],[Carrera]])</f>
        <v>UNIVERSIDAD DE CHILEDISEÑO TEATRAL</v>
      </c>
    </row>
    <row r="905" spans="1:14" x14ac:dyDescent="0.25">
      <c r="A905">
        <v>11080</v>
      </c>
      <c r="B905" t="s">
        <v>75</v>
      </c>
      <c r="C905" t="s">
        <v>57</v>
      </c>
      <c r="D905">
        <v>10</v>
      </c>
      <c r="E905">
        <v>20</v>
      </c>
      <c r="F905">
        <v>15</v>
      </c>
      <c r="G905">
        <v>20</v>
      </c>
      <c r="H905" t="s">
        <v>58</v>
      </c>
      <c r="J905">
        <v>35</v>
      </c>
      <c r="K905" t="s">
        <v>58</v>
      </c>
      <c r="L905" t="s">
        <v>58</v>
      </c>
      <c r="M905" t="s">
        <v>20</v>
      </c>
      <c r="N905" t="str">
        <f>_xlfn.CONCAT(Ponderaciones[[#This Row],[Universidad]],Ponderaciones[[#This Row],[Carrera]])</f>
        <v>UNIVERSIDAD DE CHILEENFERMERÍA</v>
      </c>
    </row>
    <row r="906" spans="1:14" x14ac:dyDescent="0.25">
      <c r="A906">
        <v>11525</v>
      </c>
      <c r="B906" t="s">
        <v>497</v>
      </c>
      <c r="C906" t="s">
        <v>57</v>
      </c>
      <c r="D906">
        <v>15</v>
      </c>
      <c r="E906">
        <v>20</v>
      </c>
      <c r="F906">
        <v>25</v>
      </c>
      <c r="G906">
        <v>20</v>
      </c>
      <c r="H906">
        <v>20</v>
      </c>
      <c r="J906" t="s">
        <v>58</v>
      </c>
      <c r="K906" t="s">
        <v>58</v>
      </c>
      <c r="L906" t="s">
        <v>58</v>
      </c>
      <c r="M906" t="s">
        <v>20</v>
      </c>
      <c r="N906" t="str">
        <f>_xlfn.CONCAT(Ponderaciones[[#This Row],[Universidad]],Ponderaciones[[#This Row],[Carrera]])</f>
        <v>UNIVERSIDAD DE CHILEESTUDIOS INTERNACIONALES</v>
      </c>
    </row>
    <row r="907" spans="1:14" x14ac:dyDescent="0.25">
      <c r="A907">
        <v>11061</v>
      </c>
      <c r="B907" t="s">
        <v>498</v>
      </c>
      <c r="C907" t="s">
        <v>57</v>
      </c>
      <c r="D907">
        <v>10</v>
      </c>
      <c r="E907">
        <v>20</v>
      </c>
      <c r="F907">
        <v>35</v>
      </c>
      <c r="G907">
        <v>15</v>
      </c>
      <c r="H907">
        <v>20</v>
      </c>
      <c r="J907" t="s">
        <v>58</v>
      </c>
      <c r="K907" t="s">
        <v>58</v>
      </c>
      <c r="L907" t="s">
        <v>58</v>
      </c>
      <c r="M907" t="s">
        <v>20</v>
      </c>
      <c r="N907" t="str">
        <f>_xlfn.CONCAT(Ponderaciones[[#This Row],[Universidad]],Ponderaciones[[#This Row],[Carrera]])</f>
        <v>UNIVERSIDAD DE CHILEFILOSOFÍA, LICENCIATURA EN</v>
      </c>
    </row>
    <row r="908" spans="1:14" x14ac:dyDescent="0.25">
      <c r="A908">
        <v>11081</v>
      </c>
      <c r="B908" t="s">
        <v>79</v>
      </c>
      <c r="C908" t="s">
        <v>57</v>
      </c>
      <c r="D908">
        <v>10</v>
      </c>
      <c r="E908">
        <v>20</v>
      </c>
      <c r="F908">
        <v>15</v>
      </c>
      <c r="G908">
        <v>20</v>
      </c>
      <c r="H908" t="s">
        <v>58</v>
      </c>
      <c r="J908">
        <v>35</v>
      </c>
      <c r="K908" t="s">
        <v>58</v>
      </c>
      <c r="L908" t="s">
        <v>58</v>
      </c>
      <c r="M908" t="s">
        <v>20</v>
      </c>
      <c r="N908" t="str">
        <f>_xlfn.CONCAT(Ponderaciones[[#This Row],[Universidad]],Ponderaciones[[#This Row],[Carrera]])</f>
        <v>UNIVERSIDAD DE CHILEFONOAUDIOLOGÍA</v>
      </c>
    </row>
    <row r="909" spans="1:14" x14ac:dyDescent="0.25">
      <c r="A909">
        <v>11062</v>
      </c>
      <c r="B909" t="s">
        <v>80</v>
      </c>
      <c r="C909" t="s">
        <v>57</v>
      </c>
      <c r="D909">
        <v>10</v>
      </c>
      <c r="E909">
        <v>25</v>
      </c>
      <c r="F909">
        <v>20</v>
      </c>
      <c r="G909">
        <v>25</v>
      </c>
      <c r="H909">
        <v>20</v>
      </c>
      <c r="I909" t="s">
        <v>47</v>
      </c>
      <c r="J909">
        <v>20</v>
      </c>
      <c r="K909" t="s">
        <v>58</v>
      </c>
      <c r="L909" t="s">
        <v>58</v>
      </c>
      <c r="M909" t="s">
        <v>20</v>
      </c>
      <c r="N909" t="str">
        <f>_xlfn.CONCAT(Ponderaciones[[#This Row],[Universidad]],Ponderaciones[[#This Row],[Carrera]])</f>
        <v>UNIVERSIDAD DE CHILEGEOGRAFÍA</v>
      </c>
    </row>
    <row r="910" spans="1:14" x14ac:dyDescent="0.25">
      <c r="A910">
        <v>11063</v>
      </c>
      <c r="B910" t="s">
        <v>499</v>
      </c>
      <c r="C910" t="s">
        <v>57</v>
      </c>
      <c r="D910">
        <v>10</v>
      </c>
      <c r="E910">
        <v>20</v>
      </c>
      <c r="F910">
        <v>20</v>
      </c>
      <c r="G910">
        <v>15</v>
      </c>
      <c r="H910">
        <v>35</v>
      </c>
      <c r="J910" t="s">
        <v>58</v>
      </c>
      <c r="K910" t="s">
        <v>58</v>
      </c>
      <c r="L910" t="s">
        <v>58</v>
      </c>
      <c r="M910" t="s">
        <v>20</v>
      </c>
      <c r="N910" t="str">
        <f>_xlfn.CONCAT(Ponderaciones[[#This Row],[Universidad]],Ponderaciones[[#This Row],[Carrera]])</f>
        <v>UNIVERSIDAD DE CHILEHISTORIA, LICENCIATURA EN</v>
      </c>
    </row>
    <row r="911" spans="1:14" x14ac:dyDescent="0.25">
      <c r="A911">
        <v>11020</v>
      </c>
      <c r="B911" t="s">
        <v>500</v>
      </c>
      <c r="C911" t="s">
        <v>57</v>
      </c>
      <c r="D911">
        <v>20</v>
      </c>
      <c r="E911">
        <v>40</v>
      </c>
      <c r="F911">
        <v>10</v>
      </c>
      <c r="G911">
        <v>20</v>
      </c>
      <c r="H911">
        <v>10</v>
      </c>
      <c r="I911" t="s">
        <v>47</v>
      </c>
      <c r="J911">
        <v>10</v>
      </c>
      <c r="K911" t="s">
        <v>58</v>
      </c>
      <c r="L911" t="s">
        <v>58</v>
      </c>
      <c r="M911" t="s">
        <v>20</v>
      </c>
      <c r="N911" t="str">
        <f>_xlfn.CONCAT(Ponderaciones[[#This Row],[Universidad]],Ponderaciones[[#This Row],[Carrera]])</f>
        <v>UNIVERSIDAD DE CHILEINGENIERÍA AGRONÓMICA</v>
      </c>
    </row>
    <row r="912" spans="1:14" x14ac:dyDescent="0.25">
      <c r="A912">
        <v>11042</v>
      </c>
      <c r="B912" t="s">
        <v>83</v>
      </c>
      <c r="C912" t="s">
        <v>57</v>
      </c>
      <c r="D912">
        <v>10</v>
      </c>
      <c r="E912">
        <v>20</v>
      </c>
      <c r="F912">
        <v>10</v>
      </c>
      <c r="G912">
        <v>35</v>
      </c>
      <c r="H912">
        <v>10</v>
      </c>
      <c r="I912" t="s">
        <v>47</v>
      </c>
      <c r="J912">
        <v>10</v>
      </c>
      <c r="K912">
        <v>15</v>
      </c>
      <c r="L912" t="s">
        <v>58</v>
      </c>
      <c r="M912" t="s">
        <v>20</v>
      </c>
      <c r="N912" t="str">
        <f>_xlfn.CONCAT(Ponderaciones[[#This Row],[Universidad]],Ponderaciones[[#This Row],[Carrera]])</f>
        <v>UNIVERSIDAD DE CHILEINGENIERÍA COMERCIAL</v>
      </c>
    </row>
    <row r="913" spans="1:14" x14ac:dyDescent="0.25">
      <c r="A913">
        <v>11031</v>
      </c>
      <c r="B913" t="s">
        <v>501</v>
      </c>
      <c r="C913" t="s">
        <v>57</v>
      </c>
      <c r="D913">
        <v>10</v>
      </c>
      <c r="E913">
        <v>20</v>
      </c>
      <c r="F913">
        <v>10</v>
      </c>
      <c r="G913">
        <v>20</v>
      </c>
      <c r="H913" t="s">
        <v>58</v>
      </c>
      <c r="J913">
        <v>30</v>
      </c>
      <c r="K913">
        <v>10</v>
      </c>
      <c r="L913" t="s">
        <v>58</v>
      </c>
      <c r="M913" t="s">
        <v>20</v>
      </c>
      <c r="N913" t="str">
        <f>_xlfn.CONCAT(Ponderaciones[[#This Row],[Universidad]],Ponderaciones[[#This Row],[Carrera]])</f>
        <v xml:space="preserve">UNIVERSIDAD DE CHILEINGENIERÍA EN ALIMENTOS </v>
      </c>
    </row>
    <row r="914" spans="1:14" x14ac:dyDescent="0.25">
      <c r="A914">
        <v>11039</v>
      </c>
      <c r="B914" t="s">
        <v>502</v>
      </c>
      <c r="C914" t="s">
        <v>57</v>
      </c>
      <c r="D914">
        <v>10</v>
      </c>
      <c r="E914">
        <v>20</v>
      </c>
      <c r="F914">
        <v>20</v>
      </c>
      <c r="G914">
        <v>10</v>
      </c>
      <c r="H914" t="s">
        <v>58</v>
      </c>
      <c r="J914">
        <v>25</v>
      </c>
      <c r="K914">
        <v>15</v>
      </c>
      <c r="L914" t="s">
        <v>58</v>
      </c>
      <c r="M914" t="s">
        <v>20</v>
      </c>
      <c r="N914" t="str">
        <f>_xlfn.CONCAT(Ponderaciones[[#This Row],[Universidad]],Ponderaciones[[#This Row],[Carrera]])</f>
        <v>UNIVERSIDAD DE CHILEINGENIERÍA EN BIOTECNOLOGÍA MOLECULAR</v>
      </c>
    </row>
    <row r="915" spans="1:14" x14ac:dyDescent="0.25">
      <c r="A915">
        <v>11027</v>
      </c>
      <c r="B915" t="s">
        <v>280</v>
      </c>
      <c r="C915" t="s">
        <v>57</v>
      </c>
      <c r="D915">
        <v>10</v>
      </c>
      <c r="E915">
        <v>20</v>
      </c>
      <c r="F915">
        <v>10</v>
      </c>
      <c r="G915">
        <v>35</v>
      </c>
      <c r="H915">
        <v>10</v>
      </c>
      <c r="I915" t="s">
        <v>47</v>
      </c>
      <c r="J915">
        <v>10</v>
      </c>
      <c r="K915">
        <v>15</v>
      </c>
      <c r="L915" t="s">
        <v>58</v>
      </c>
      <c r="M915" t="s">
        <v>20</v>
      </c>
      <c r="N915" t="str">
        <f>_xlfn.CONCAT(Ponderaciones[[#This Row],[Universidad]],Ponderaciones[[#This Row],[Carrera]])</f>
        <v>UNIVERSIDAD DE CHILEINGENIERÍA EN INFORMACIÓN Y CONTROL DE GESTIÓN</v>
      </c>
    </row>
    <row r="916" spans="1:14" x14ac:dyDescent="0.25">
      <c r="A916">
        <v>11527</v>
      </c>
      <c r="B916" t="s">
        <v>503</v>
      </c>
      <c r="C916" t="s">
        <v>57</v>
      </c>
      <c r="D916">
        <v>10</v>
      </c>
      <c r="E916">
        <v>30</v>
      </c>
      <c r="F916">
        <v>10</v>
      </c>
      <c r="G916">
        <v>25</v>
      </c>
      <c r="H916">
        <v>20</v>
      </c>
      <c r="I916" t="s">
        <v>47</v>
      </c>
      <c r="J916">
        <v>20</v>
      </c>
      <c r="K916">
        <v>5</v>
      </c>
      <c r="L916" t="s">
        <v>58</v>
      </c>
      <c r="M916" t="s">
        <v>20</v>
      </c>
      <c r="N916" t="str">
        <f>_xlfn.CONCAT(Ponderaciones[[#This Row],[Universidad]],Ponderaciones[[#This Row],[Carrera]])</f>
        <v>UNIVERSIDAD DE CHILEINGENIERÍA EN RECURSOS HÍDRICOS</v>
      </c>
    </row>
    <row r="917" spans="1:14" x14ac:dyDescent="0.25">
      <c r="A917">
        <v>11024</v>
      </c>
      <c r="B917" t="s">
        <v>388</v>
      </c>
      <c r="C917" t="s">
        <v>57</v>
      </c>
      <c r="D917">
        <v>20</v>
      </c>
      <c r="E917">
        <v>40</v>
      </c>
      <c r="F917">
        <v>10</v>
      </c>
      <c r="G917">
        <v>15</v>
      </c>
      <c r="H917">
        <v>10</v>
      </c>
      <c r="I917" t="s">
        <v>47</v>
      </c>
      <c r="J917">
        <v>10</v>
      </c>
      <c r="K917">
        <v>5</v>
      </c>
      <c r="L917" t="s">
        <v>58</v>
      </c>
      <c r="M917" t="s">
        <v>20</v>
      </c>
      <c r="N917" t="str">
        <f>_xlfn.CONCAT(Ponderaciones[[#This Row],[Universidad]],Ponderaciones[[#This Row],[Carrera]])</f>
        <v>UNIVERSIDAD DE CHILEINGENIERÍA EN RECURSOS NATURALES RENOVABLES</v>
      </c>
    </row>
    <row r="918" spans="1:14" x14ac:dyDescent="0.25">
      <c r="A918">
        <v>11524</v>
      </c>
      <c r="B918" t="s">
        <v>504</v>
      </c>
      <c r="C918" t="s">
        <v>57</v>
      </c>
      <c r="D918">
        <v>10</v>
      </c>
      <c r="E918">
        <v>20</v>
      </c>
      <c r="F918">
        <v>20</v>
      </c>
      <c r="G918">
        <v>30</v>
      </c>
      <c r="H918" t="s">
        <v>58</v>
      </c>
      <c r="J918">
        <v>10</v>
      </c>
      <c r="K918">
        <v>10</v>
      </c>
      <c r="L918" t="s">
        <v>58</v>
      </c>
      <c r="M918" t="s">
        <v>20</v>
      </c>
      <c r="N918" t="str">
        <f>_xlfn.CONCAT(Ponderaciones[[#This Row],[Universidad]],Ponderaciones[[#This Row],[Carrera]])</f>
        <v>UNIVERSIDAD DE CHILEINGENIERÍA EN SONIDO</v>
      </c>
    </row>
    <row r="919" spans="1:14" x14ac:dyDescent="0.25">
      <c r="A919">
        <v>11021</v>
      </c>
      <c r="B919" t="s">
        <v>505</v>
      </c>
      <c r="C919" t="s">
        <v>57</v>
      </c>
      <c r="D919">
        <v>10</v>
      </c>
      <c r="E919">
        <v>35</v>
      </c>
      <c r="F919">
        <v>10</v>
      </c>
      <c r="G919">
        <v>25</v>
      </c>
      <c r="H919">
        <v>20</v>
      </c>
      <c r="I919" t="s">
        <v>47</v>
      </c>
      <c r="J919">
        <v>20</v>
      </c>
      <c r="K919" t="s">
        <v>58</v>
      </c>
      <c r="L919" t="s">
        <v>58</v>
      </c>
      <c r="M919" t="s">
        <v>20</v>
      </c>
      <c r="N919" t="str">
        <f>_xlfn.CONCAT(Ponderaciones[[#This Row],[Universidad]],Ponderaciones[[#This Row],[Carrera]])</f>
        <v xml:space="preserve">UNIVERSIDAD DE CHILEINGENIERÍA FORESTAL </v>
      </c>
    </row>
    <row r="920" spans="1:14" x14ac:dyDescent="0.25">
      <c r="A920">
        <v>11045</v>
      </c>
      <c r="B920" t="s">
        <v>506</v>
      </c>
      <c r="C920" t="s">
        <v>57</v>
      </c>
      <c r="D920">
        <v>10</v>
      </c>
      <c r="E920">
        <v>25</v>
      </c>
      <c r="F920">
        <v>10</v>
      </c>
      <c r="G920">
        <v>20</v>
      </c>
      <c r="H920" t="s">
        <v>58</v>
      </c>
      <c r="J920">
        <v>15</v>
      </c>
      <c r="K920">
        <v>20</v>
      </c>
      <c r="L920" t="s">
        <v>58</v>
      </c>
      <c r="M920" t="s">
        <v>20</v>
      </c>
      <c r="N920" t="str">
        <f>_xlfn.CONCAT(Ponderaciones[[#This Row],[Universidad]],Ponderaciones[[#This Row],[Carrera]])</f>
        <v>UNIVERSIDAD DE CHILEINGENIERÍA Y CIENCIAS - PLAN COMÚN</v>
      </c>
    </row>
    <row r="921" spans="1:14" x14ac:dyDescent="0.25">
      <c r="A921">
        <v>11082</v>
      </c>
      <c r="B921" t="s">
        <v>352</v>
      </c>
      <c r="C921" t="s">
        <v>57</v>
      </c>
      <c r="D921">
        <v>10</v>
      </c>
      <c r="E921">
        <v>20</v>
      </c>
      <c r="F921">
        <v>15</v>
      </c>
      <c r="G921">
        <v>20</v>
      </c>
      <c r="H921" t="s">
        <v>58</v>
      </c>
      <c r="J921">
        <v>35</v>
      </c>
      <c r="K921" t="s">
        <v>58</v>
      </c>
      <c r="L921" t="s">
        <v>58</v>
      </c>
      <c r="M921" t="s">
        <v>20</v>
      </c>
      <c r="N921" t="str">
        <f>_xlfn.CONCAT(Ponderaciones[[#This Row],[Universidad]],Ponderaciones[[#This Row],[Carrera]])</f>
        <v xml:space="preserve">UNIVERSIDAD DE CHILEKINESIOLOGÍA </v>
      </c>
    </row>
    <row r="922" spans="1:14" x14ac:dyDescent="0.25">
      <c r="A922">
        <v>11032</v>
      </c>
      <c r="B922" t="s">
        <v>507</v>
      </c>
      <c r="C922" t="s">
        <v>57</v>
      </c>
      <c r="D922">
        <v>10</v>
      </c>
      <c r="E922">
        <v>20</v>
      </c>
      <c r="F922">
        <v>20</v>
      </c>
      <c r="G922">
        <v>15</v>
      </c>
      <c r="H922" t="s">
        <v>58</v>
      </c>
      <c r="J922">
        <v>20</v>
      </c>
      <c r="K922">
        <v>15</v>
      </c>
      <c r="L922" t="s">
        <v>58</v>
      </c>
      <c r="M922" t="s">
        <v>20</v>
      </c>
      <c r="N922" t="str">
        <f>_xlfn.CONCAT(Ponderaciones[[#This Row],[Universidad]],Ponderaciones[[#This Row],[Carrera]])</f>
        <v>UNIVERSIDAD DE CHILELIC. EN CIENCIAS CON MENCIÓN EN BIOLOGÍA</v>
      </c>
    </row>
    <row r="923" spans="1:14" x14ac:dyDescent="0.25">
      <c r="A923">
        <v>11033</v>
      </c>
      <c r="B923" t="s">
        <v>508</v>
      </c>
      <c r="C923" t="s">
        <v>57</v>
      </c>
      <c r="D923">
        <v>10</v>
      </c>
      <c r="E923">
        <v>20</v>
      </c>
      <c r="F923">
        <v>20</v>
      </c>
      <c r="G923">
        <v>20</v>
      </c>
      <c r="H923" t="s">
        <v>58</v>
      </c>
      <c r="J923">
        <v>10</v>
      </c>
      <c r="K923">
        <v>20</v>
      </c>
      <c r="L923" t="s">
        <v>58</v>
      </c>
      <c r="M923" t="s">
        <v>20</v>
      </c>
      <c r="N923" t="str">
        <f>_xlfn.CONCAT(Ponderaciones[[#This Row],[Universidad]],Ponderaciones[[#This Row],[Carrera]])</f>
        <v>UNIVERSIDAD DE CHILELIC. EN CIENCIAS CON MENCIÓN EN FÍSICA</v>
      </c>
    </row>
    <row r="924" spans="1:14" x14ac:dyDescent="0.25">
      <c r="A924">
        <v>11034</v>
      </c>
      <c r="B924" t="s">
        <v>509</v>
      </c>
      <c r="C924" t="s">
        <v>57</v>
      </c>
      <c r="D924">
        <v>10</v>
      </c>
      <c r="E924">
        <v>20</v>
      </c>
      <c r="F924">
        <v>20</v>
      </c>
      <c r="G924">
        <v>20</v>
      </c>
      <c r="H924" t="s">
        <v>58</v>
      </c>
      <c r="J924">
        <v>10</v>
      </c>
      <c r="K924">
        <v>20</v>
      </c>
      <c r="L924" t="s">
        <v>58</v>
      </c>
      <c r="M924" t="s">
        <v>20</v>
      </c>
      <c r="N924" t="str">
        <f>_xlfn.CONCAT(Ponderaciones[[#This Row],[Universidad]],Ponderaciones[[#This Row],[Carrera]])</f>
        <v>UNIVERSIDAD DE CHILELIC. EN CIENCIAS CON MENCIÓN EN MATEMÁTICAS</v>
      </c>
    </row>
    <row r="925" spans="1:14" x14ac:dyDescent="0.25">
      <c r="A925">
        <v>11036</v>
      </c>
      <c r="B925" t="s">
        <v>510</v>
      </c>
      <c r="C925" t="s">
        <v>57</v>
      </c>
      <c r="D925">
        <v>10</v>
      </c>
      <c r="E925">
        <v>20</v>
      </c>
      <c r="F925">
        <v>20</v>
      </c>
      <c r="G925">
        <v>10</v>
      </c>
      <c r="H925" t="s">
        <v>58</v>
      </c>
      <c r="J925">
        <v>25</v>
      </c>
      <c r="K925">
        <v>15</v>
      </c>
      <c r="L925" t="s">
        <v>58</v>
      </c>
      <c r="M925" t="s">
        <v>20</v>
      </c>
      <c r="N925" t="str">
        <f>_xlfn.CONCAT(Ponderaciones[[#This Row],[Universidad]],Ponderaciones[[#This Row],[Carrera]])</f>
        <v>UNIVERSIDAD DE CHILELIC. EN CIENCIAS CON MENCIÓN EN QUÍMICA</v>
      </c>
    </row>
    <row r="926" spans="1:14" x14ac:dyDescent="0.25">
      <c r="A926">
        <v>11097</v>
      </c>
      <c r="B926" t="s">
        <v>511</v>
      </c>
      <c r="C926" t="s">
        <v>57</v>
      </c>
      <c r="D926">
        <v>10</v>
      </c>
      <c r="E926">
        <v>10</v>
      </c>
      <c r="F926">
        <v>10</v>
      </c>
      <c r="G926">
        <v>10</v>
      </c>
      <c r="H926">
        <v>10</v>
      </c>
      <c r="J926" t="s">
        <v>58</v>
      </c>
      <c r="K926" t="s">
        <v>58</v>
      </c>
      <c r="L926">
        <v>50</v>
      </c>
      <c r="M926" t="s">
        <v>20</v>
      </c>
      <c r="N926" t="str">
        <f>_xlfn.CONCAT(Ponderaciones[[#This Row],[Universidad]],Ponderaciones[[#This Row],[Carrera]])</f>
        <v>UNIVERSIDAD DE CHILELICENCIADO/A EN ARTES CON MENCIÓN EN COMPOSICIÓN</v>
      </c>
    </row>
    <row r="927" spans="1:14" x14ac:dyDescent="0.25">
      <c r="A927">
        <v>11065</v>
      </c>
      <c r="B927" t="s">
        <v>512</v>
      </c>
      <c r="C927" t="s">
        <v>57</v>
      </c>
      <c r="D927">
        <v>10</v>
      </c>
      <c r="E927">
        <v>20</v>
      </c>
      <c r="F927">
        <v>30</v>
      </c>
      <c r="G927">
        <v>15</v>
      </c>
      <c r="H927">
        <v>25</v>
      </c>
      <c r="J927" t="s">
        <v>58</v>
      </c>
      <c r="K927" t="s">
        <v>58</v>
      </c>
      <c r="L927" t="s">
        <v>58</v>
      </c>
      <c r="M927" t="s">
        <v>20</v>
      </c>
      <c r="N927" t="str">
        <f>_xlfn.CONCAT(Ponderaciones[[#This Row],[Universidad]],Ponderaciones[[#This Row],[Carrera]])</f>
        <v>UNIVERSIDAD DE CHILELINGÜÍSTICA Y LITERATURA INGLESAS, LICENCIATURA EN</v>
      </c>
    </row>
    <row r="928" spans="1:14" x14ac:dyDescent="0.25">
      <c r="A928">
        <v>11072</v>
      </c>
      <c r="B928" t="s">
        <v>513</v>
      </c>
      <c r="C928" t="s">
        <v>57</v>
      </c>
      <c r="D928">
        <v>10</v>
      </c>
      <c r="E928">
        <v>20</v>
      </c>
      <c r="F928">
        <v>35</v>
      </c>
      <c r="G928">
        <v>15</v>
      </c>
      <c r="H928">
        <v>20</v>
      </c>
      <c r="J928" t="s">
        <v>58</v>
      </c>
      <c r="K928" t="s">
        <v>58</v>
      </c>
      <c r="L928" t="s">
        <v>58</v>
      </c>
      <c r="M928" t="s">
        <v>20</v>
      </c>
      <c r="N928" t="str">
        <f>_xlfn.CONCAT(Ponderaciones[[#This Row],[Universidad]],Ponderaciones[[#This Row],[Carrera]])</f>
        <v>UNIVERSIDAD DE CHILELINGÜÍSTICA Y LITERATURA, LICENCIATURA EN</v>
      </c>
    </row>
    <row r="929" spans="1:14" x14ac:dyDescent="0.25">
      <c r="A929">
        <v>11083</v>
      </c>
      <c r="B929" t="s">
        <v>93</v>
      </c>
      <c r="C929" t="s">
        <v>57</v>
      </c>
      <c r="D929">
        <v>10</v>
      </c>
      <c r="E929">
        <v>20</v>
      </c>
      <c r="F929">
        <v>15</v>
      </c>
      <c r="G929">
        <v>20</v>
      </c>
      <c r="H929" t="s">
        <v>58</v>
      </c>
      <c r="J929">
        <v>35</v>
      </c>
      <c r="K929" t="s">
        <v>58</v>
      </c>
      <c r="L929" t="s">
        <v>58</v>
      </c>
      <c r="M929" t="s">
        <v>20</v>
      </c>
      <c r="N929" t="str">
        <f>_xlfn.CONCAT(Ponderaciones[[#This Row],[Universidad]],Ponderaciones[[#This Row],[Carrera]])</f>
        <v>UNIVERSIDAD DE CHILEMEDICINA</v>
      </c>
    </row>
    <row r="930" spans="1:14" x14ac:dyDescent="0.25">
      <c r="A930">
        <v>11022</v>
      </c>
      <c r="B930" t="s">
        <v>94</v>
      </c>
      <c r="C930" t="s">
        <v>57</v>
      </c>
      <c r="D930">
        <v>10</v>
      </c>
      <c r="E930">
        <v>20</v>
      </c>
      <c r="F930">
        <v>20</v>
      </c>
      <c r="G930">
        <v>35</v>
      </c>
      <c r="H930" t="s">
        <v>58</v>
      </c>
      <c r="J930">
        <v>15</v>
      </c>
      <c r="K930" t="s">
        <v>58</v>
      </c>
      <c r="L930" t="s">
        <v>58</v>
      </c>
      <c r="M930" t="s">
        <v>20</v>
      </c>
      <c r="N930" t="str">
        <f>_xlfn.CONCAT(Ponderaciones[[#This Row],[Universidad]],Ponderaciones[[#This Row],[Carrera]])</f>
        <v>UNIVERSIDAD DE CHILEMEDICINA VETERINARIA</v>
      </c>
    </row>
    <row r="931" spans="1:14" x14ac:dyDescent="0.25">
      <c r="A931">
        <v>11084</v>
      </c>
      <c r="B931" t="s">
        <v>95</v>
      </c>
      <c r="C931" t="s">
        <v>57</v>
      </c>
      <c r="D931">
        <v>10</v>
      </c>
      <c r="E931">
        <v>20</v>
      </c>
      <c r="F931">
        <v>15</v>
      </c>
      <c r="G931">
        <v>20</v>
      </c>
      <c r="H931" t="s">
        <v>58</v>
      </c>
      <c r="J931">
        <v>35</v>
      </c>
      <c r="K931" t="s">
        <v>58</v>
      </c>
      <c r="L931" t="s">
        <v>58</v>
      </c>
      <c r="M931" t="s">
        <v>20</v>
      </c>
      <c r="N931" t="str">
        <f>_xlfn.CONCAT(Ponderaciones[[#This Row],[Universidad]],Ponderaciones[[#This Row],[Carrera]])</f>
        <v>UNIVERSIDAD DE CHILENUTRICIÓN Y DIETÉTICA</v>
      </c>
    </row>
    <row r="932" spans="1:14" x14ac:dyDescent="0.25">
      <c r="A932">
        <v>11085</v>
      </c>
      <c r="B932" t="s">
        <v>355</v>
      </c>
      <c r="C932" t="s">
        <v>57</v>
      </c>
      <c r="D932">
        <v>10</v>
      </c>
      <c r="E932">
        <v>20</v>
      </c>
      <c r="F932">
        <v>15</v>
      </c>
      <c r="G932">
        <v>20</v>
      </c>
      <c r="H932" t="s">
        <v>58</v>
      </c>
      <c r="J932">
        <v>35</v>
      </c>
      <c r="K932" t="s">
        <v>58</v>
      </c>
      <c r="L932" t="s">
        <v>58</v>
      </c>
      <c r="M932" t="s">
        <v>20</v>
      </c>
      <c r="N932" t="str">
        <f>_xlfn.CONCAT(Ponderaciones[[#This Row],[Universidad]],Ponderaciones[[#This Row],[Carrera]])</f>
        <v>UNIVERSIDAD DE CHILEOBSTETRICIA Y PUERICULTURA</v>
      </c>
    </row>
    <row r="933" spans="1:14" x14ac:dyDescent="0.25">
      <c r="A933">
        <v>11095</v>
      </c>
      <c r="B933" t="s">
        <v>281</v>
      </c>
      <c r="C933" t="s">
        <v>57</v>
      </c>
      <c r="D933">
        <v>10</v>
      </c>
      <c r="E933">
        <v>20</v>
      </c>
      <c r="F933">
        <v>15</v>
      </c>
      <c r="G933">
        <v>20</v>
      </c>
      <c r="H933" t="s">
        <v>58</v>
      </c>
      <c r="J933">
        <v>35</v>
      </c>
      <c r="K933" t="s">
        <v>58</v>
      </c>
      <c r="L933" t="s">
        <v>58</v>
      </c>
      <c r="M933" t="s">
        <v>20</v>
      </c>
      <c r="N933" t="str">
        <f>_xlfn.CONCAT(Ponderaciones[[#This Row],[Universidad]],Ponderaciones[[#This Row],[Carrera]])</f>
        <v xml:space="preserve">UNIVERSIDAD DE CHILEODONTOLOGÍA </v>
      </c>
    </row>
    <row r="934" spans="1:14" x14ac:dyDescent="0.25">
      <c r="A934">
        <v>11523</v>
      </c>
      <c r="B934" t="s">
        <v>356</v>
      </c>
      <c r="C934" t="s">
        <v>57</v>
      </c>
      <c r="D934">
        <v>10</v>
      </c>
      <c r="E934">
        <v>20</v>
      </c>
      <c r="F934">
        <v>25</v>
      </c>
      <c r="G934">
        <v>25</v>
      </c>
      <c r="H934">
        <v>20</v>
      </c>
      <c r="I934" t="s">
        <v>47</v>
      </c>
      <c r="J934">
        <v>20</v>
      </c>
      <c r="K934" t="s">
        <v>58</v>
      </c>
      <c r="L934" t="s">
        <v>58</v>
      </c>
      <c r="M934" t="s">
        <v>20</v>
      </c>
      <c r="N934" t="str">
        <f>_xlfn.CONCAT(Ponderaciones[[#This Row],[Universidad]],Ponderaciones[[#This Row],[Carrera]])</f>
        <v>UNIVERSIDAD DE CHILEPEDAGOGÍA EN EDUCACIÓN BÁSICA</v>
      </c>
    </row>
    <row r="935" spans="1:14" x14ac:dyDescent="0.25">
      <c r="A935">
        <v>11529</v>
      </c>
      <c r="B935" t="s">
        <v>97</v>
      </c>
      <c r="C935" t="s">
        <v>57</v>
      </c>
      <c r="D935">
        <v>20</v>
      </c>
      <c r="E935">
        <v>20</v>
      </c>
      <c r="F935">
        <v>20</v>
      </c>
      <c r="G935">
        <v>20</v>
      </c>
      <c r="H935">
        <v>20</v>
      </c>
      <c r="I935" t="s">
        <v>47</v>
      </c>
      <c r="J935">
        <v>20</v>
      </c>
      <c r="K935" t="s">
        <v>58</v>
      </c>
      <c r="L935" t="s">
        <v>58</v>
      </c>
      <c r="M935" t="s">
        <v>20</v>
      </c>
      <c r="N935" t="str">
        <f>_xlfn.CONCAT(Ponderaciones[[#This Row],[Universidad]],Ponderaciones[[#This Row],[Carrera]])</f>
        <v>UNIVERSIDAD DE CHILEPEDAGOGÍA EN EDUCACIÓN ESPECIAL</v>
      </c>
    </row>
    <row r="936" spans="1:14" x14ac:dyDescent="0.25">
      <c r="A936">
        <v>11528</v>
      </c>
      <c r="B936" t="s">
        <v>164</v>
      </c>
      <c r="C936" t="s">
        <v>57</v>
      </c>
      <c r="D936">
        <v>20</v>
      </c>
      <c r="E936">
        <v>20</v>
      </c>
      <c r="F936">
        <v>20</v>
      </c>
      <c r="G936">
        <v>15</v>
      </c>
      <c r="H936">
        <v>25</v>
      </c>
      <c r="I936" t="s">
        <v>47</v>
      </c>
      <c r="J936">
        <v>25</v>
      </c>
      <c r="K936" t="s">
        <v>58</v>
      </c>
      <c r="L936" t="s">
        <v>58</v>
      </c>
      <c r="M936" t="s">
        <v>20</v>
      </c>
      <c r="N936" t="str">
        <f>_xlfn.CONCAT(Ponderaciones[[#This Row],[Universidad]],Ponderaciones[[#This Row],[Carrera]])</f>
        <v>UNIVERSIDAD DE CHILEPEDAGOGÍA EN EDUCACIÓN FÍSICA</v>
      </c>
    </row>
    <row r="937" spans="1:14" x14ac:dyDescent="0.25">
      <c r="A937">
        <v>11521</v>
      </c>
      <c r="B937" t="s">
        <v>514</v>
      </c>
      <c r="C937" t="s">
        <v>57</v>
      </c>
      <c r="D937">
        <v>10</v>
      </c>
      <c r="E937">
        <v>20</v>
      </c>
      <c r="F937">
        <v>20</v>
      </c>
      <c r="G937">
        <v>15</v>
      </c>
      <c r="H937" t="s">
        <v>58</v>
      </c>
      <c r="J937">
        <v>25</v>
      </c>
      <c r="K937">
        <v>10</v>
      </c>
      <c r="L937" t="s">
        <v>58</v>
      </c>
      <c r="M937" t="s">
        <v>20</v>
      </c>
      <c r="N937" t="str">
        <f>_xlfn.CONCAT(Ponderaciones[[#This Row],[Universidad]],Ponderaciones[[#This Row],[Carrera]])</f>
        <v>UNIVERSIDAD DE CHILEPEDAGOGÍA EN EDUCACIÓN MEDIA EN BIOLOGÍA Y QUÍMICA</v>
      </c>
    </row>
    <row r="938" spans="1:14" x14ac:dyDescent="0.25">
      <c r="A938">
        <v>11028</v>
      </c>
      <c r="B938" t="s">
        <v>515</v>
      </c>
      <c r="C938" t="s">
        <v>57</v>
      </c>
      <c r="D938">
        <v>10</v>
      </c>
      <c r="E938">
        <v>20</v>
      </c>
      <c r="F938">
        <v>20</v>
      </c>
      <c r="G938">
        <v>20</v>
      </c>
      <c r="H938" t="s">
        <v>58</v>
      </c>
      <c r="J938">
        <v>15</v>
      </c>
      <c r="K938">
        <v>15</v>
      </c>
      <c r="L938" t="s">
        <v>58</v>
      </c>
      <c r="M938" t="s">
        <v>20</v>
      </c>
      <c r="N938" t="str">
        <f>_xlfn.CONCAT(Ponderaciones[[#This Row],[Universidad]],Ponderaciones[[#This Row],[Carrera]])</f>
        <v>UNIVERSIDAD DE CHILEPEDAGOGÍA EN EDUCACIÓN MEDIA EN MATEMÁTICA Y FÍSICA</v>
      </c>
    </row>
    <row r="939" spans="1:14" x14ac:dyDescent="0.25">
      <c r="A939">
        <v>11522</v>
      </c>
      <c r="B939" t="s">
        <v>105</v>
      </c>
      <c r="C939" t="s">
        <v>57</v>
      </c>
      <c r="D939">
        <v>30</v>
      </c>
      <c r="E939">
        <v>20</v>
      </c>
      <c r="F939">
        <v>20</v>
      </c>
      <c r="G939">
        <v>15</v>
      </c>
      <c r="H939">
        <v>15</v>
      </c>
      <c r="I939" t="s">
        <v>47</v>
      </c>
      <c r="J939">
        <v>15</v>
      </c>
      <c r="K939" t="s">
        <v>58</v>
      </c>
      <c r="L939" t="s">
        <v>58</v>
      </c>
      <c r="M939" t="s">
        <v>20</v>
      </c>
      <c r="N939" t="str">
        <f>_xlfn.CONCAT(Ponderaciones[[#This Row],[Universidad]],Ponderaciones[[#This Row],[Carrera]])</f>
        <v>UNIVERSIDAD DE CHILEPEDAGOGÍA EN EDUCACIÓN PARVULARIA</v>
      </c>
    </row>
    <row r="940" spans="1:14" x14ac:dyDescent="0.25">
      <c r="A940">
        <v>11068</v>
      </c>
      <c r="B940" t="s">
        <v>172</v>
      </c>
      <c r="C940" t="s">
        <v>57</v>
      </c>
      <c r="D940">
        <v>15</v>
      </c>
      <c r="E940">
        <v>25</v>
      </c>
      <c r="F940">
        <v>25</v>
      </c>
      <c r="G940">
        <v>20</v>
      </c>
      <c r="H940">
        <v>15</v>
      </c>
      <c r="J940" t="s">
        <v>58</v>
      </c>
      <c r="K940" t="s">
        <v>58</v>
      </c>
      <c r="L940" t="s">
        <v>58</v>
      </c>
      <c r="M940" t="s">
        <v>20</v>
      </c>
      <c r="N940" t="str">
        <f>_xlfn.CONCAT(Ponderaciones[[#This Row],[Universidad]],Ponderaciones[[#This Row],[Carrera]])</f>
        <v>UNIVERSIDAD DE CHILEPERIODISMO</v>
      </c>
    </row>
    <row r="941" spans="1:14" x14ac:dyDescent="0.25">
      <c r="A941">
        <v>11069</v>
      </c>
      <c r="B941" t="s">
        <v>108</v>
      </c>
      <c r="C941" t="s">
        <v>57</v>
      </c>
      <c r="D941">
        <v>10</v>
      </c>
      <c r="E941">
        <v>30</v>
      </c>
      <c r="F941">
        <v>25</v>
      </c>
      <c r="G941">
        <v>20</v>
      </c>
      <c r="H941">
        <v>15</v>
      </c>
      <c r="I941" t="s">
        <v>47</v>
      </c>
      <c r="J941">
        <v>15</v>
      </c>
      <c r="K941" t="s">
        <v>58</v>
      </c>
      <c r="L941" t="s">
        <v>58</v>
      </c>
      <c r="M941" t="s">
        <v>20</v>
      </c>
      <c r="N941" t="str">
        <f>_xlfn.CONCAT(Ponderaciones[[#This Row],[Universidad]],Ponderaciones[[#This Row],[Carrera]])</f>
        <v>UNIVERSIDAD DE CHILEPSICOLOGÍA</v>
      </c>
    </row>
    <row r="942" spans="1:14" x14ac:dyDescent="0.25">
      <c r="A942">
        <v>11035</v>
      </c>
      <c r="B942" t="s">
        <v>109</v>
      </c>
      <c r="C942" t="s">
        <v>57</v>
      </c>
      <c r="D942">
        <v>10</v>
      </c>
      <c r="E942">
        <v>20</v>
      </c>
      <c r="F942">
        <v>10</v>
      </c>
      <c r="G942">
        <v>20</v>
      </c>
      <c r="H942" t="s">
        <v>58</v>
      </c>
      <c r="J942">
        <v>30</v>
      </c>
      <c r="K942">
        <v>10</v>
      </c>
      <c r="L942" t="s">
        <v>58</v>
      </c>
      <c r="M942" t="s">
        <v>20</v>
      </c>
      <c r="N942" t="str">
        <f>_xlfn.CONCAT(Ponderaciones[[#This Row],[Universidad]],Ponderaciones[[#This Row],[Carrera]])</f>
        <v>UNIVERSIDAD DE CHILEQUÍMICA</v>
      </c>
    </row>
    <row r="943" spans="1:14" x14ac:dyDescent="0.25">
      <c r="A943">
        <v>11038</v>
      </c>
      <c r="B943" t="s">
        <v>384</v>
      </c>
      <c r="C943" t="s">
        <v>57</v>
      </c>
      <c r="D943">
        <v>10</v>
      </c>
      <c r="E943">
        <v>20</v>
      </c>
      <c r="F943">
        <v>20</v>
      </c>
      <c r="G943">
        <v>10</v>
      </c>
      <c r="H943" t="s">
        <v>58</v>
      </c>
      <c r="J943">
        <v>25</v>
      </c>
      <c r="K943">
        <v>15</v>
      </c>
      <c r="L943" t="s">
        <v>58</v>
      </c>
      <c r="M943" t="s">
        <v>20</v>
      </c>
      <c r="N943" t="str">
        <f>_xlfn.CONCAT(Ponderaciones[[#This Row],[Universidad]],Ponderaciones[[#This Row],[Carrera]])</f>
        <v>UNIVERSIDAD DE CHILEQUÍMICA AMBIENTAL</v>
      </c>
    </row>
    <row r="944" spans="1:14" x14ac:dyDescent="0.25">
      <c r="A944">
        <v>11037</v>
      </c>
      <c r="B944" t="s">
        <v>110</v>
      </c>
      <c r="C944" t="s">
        <v>57</v>
      </c>
      <c r="D944">
        <v>10</v>
      </c>
      <c r="E944">
        <v>20</v>
      </c>
      <c r="F944">
        <v>10</v>
      </c>
      <c r="G944">
        <v>20</v>
      </c>
      <c r="H944" t="s">
        <v>58</v>
      </c>
      <c r="J944">
        <v>30</v>
      </c>
      <c r="K944">
        <v>10</v>
      </c>
      <c r="L944" t="s">
        <v>58</v>
      </c>
      <c r="M944" t="s">
        <v>20</v>
      </c>
      <c r="N944" t="str">
        <f>_xlfn.CONCAT(Ponderaciones[[#This Row],[Universidad]],Ponderaciones[[#This Row],[Carrera]])</f>
        <v>UNIVERSIDAD DE CHILEQUÍMICA Y FARMACIA</v>
      </c>
    </row>
    <row r="945" spans="1:14" x14ac:dyDescent="0.25">
      <c r="A945">
        <v>11070</v>
      </c>
      <c r="B945" t="s">
        <v>111</v>
      </c>
      <c r="C945" t="s">
        <v>57</v>
      </c>
      <c r="D945">
        <v>20</v>
      </c>
      <c r="E945">
        <v>20</v>
      </c>
      <c r="F945">
        <v>25</v>
      </c>
      <c r="G945">
        <v>20</v>
      </c>
      <c r="H945">
        <v>15</v>
      </c>
      <c r="J945" t="s">
        <v>58</v>
      </c>
      <c r="K945" t="s">
        <v>58</v>
      </c>
      <c r="L945" t="s">
        <v>58</v>
      </c>
      <c r="M945" t="s">
        <v>20</v>
      </c>
      <c r="N945" t="str">
        <f>_xlfn.CONCAT(Ponderaciones[[#This Row],[Universidad]],Ponderaciones[[#This Row],[Carrera]])</f>
        <v>UNIVERSIDAD DE CHILESOCIOLOGÍA</v>
      </c>
    </row>
    <row r="946" spans="1:14" x14ac:dyDescent="0.25">
      <c r="A946">
        <v>11086</v>
      </c>
      <c r="B946" t="s">
        <v>191</v>
      </c>
      <c r="C946" t="s">
        <v>57</v>
      </c>
      <c r="D946">
        <v>10</v>
      </c>
      <c r="E946">
        <v>20</v>
      </c>
      <c r="F946">
        <v>15</v>
      </c>
      <c r="G946">
        <v>20</v>
      </c>
      <c r="H946" t="s">
        <v>58</v>
      </c>
      <c r="J946">
        <v>35</v>
      </c>
      <c r="K946" t="s">
        <v>58</v>
      </c>
      <c r="L946" t="s">
        <v>58</v>
      </c>
      <c r="M946" t="s">
        <v>20</v>
      </c>
      <c r="N946" t="str">
        <f>_xlfn.CONCAT(Ponderaciones[[#This Row],[Universidad]],Ponderaciones[[#This Row],[Carrera]])</f>
        <v>UNIVERSIDAD DE CHILETECNOLOGÍA MÉDICA</v>
      </c>
    </row>
    <row r="947" spans="1:14" x14ac:dyDescent="0.25">
      <c r="A947">
        <v>11017</v>
      </c>
      <c r="B947" t="s">
        <v>516</v>
      </c>
      <c r="C947" t="s">
        <v>57</v>
      </c>
      <c r="D947">
        <v>10</v>
      </c>
      <c r="E947">
        <v>20</v>
      </c>
      <c r="F947">
        <v>30</v>
      </c>
      <c r="G947">
        <v>15</v>
      </c>
      <c r="H947">
        <v>25</v>
      </c>
      <c r="J947" t="s">
        <v>58</v>
      </c>
      <c r="K947" t="s">
        <v>58</v>
      </c>
      <c r="L947" t="s">
        <v>58</v>
      </c>
      <c r="M947" t="s">
        <v>20</v>
      </c>
      <c r="N947" t="str">
        <f>_xlfn.CONCAT(Ponderaciones[[#This Row],[Universidad]],Ponderaciones[[#This Row],[Carrera]])</f>
        <v xml:space="preserve">UNIVERSIDAD DE CHILETEORÍA DE LA MÚSICA </v>
      </c>
    </row>
    <row r="948" spans="1:14" x14ac:dyDescent="0.25">
      <c r="A948">
        <v>11016</v>
      </c>
      <c r="B948" t="s">
        <v>517</v>
      </c>
      <c r="C948" t="s">
        <v>57</v>
      </c>
      <c r="D948">
        <v>10</v>
      </c>
      <c r="E948">
        <v>20</v>
      </c>
      <c r="F948">
        <v>35</v>
      </c>
      <c r="G948">
        <v>10</v>
      </c>
      <c r="H948">
        <v>25</v>
      </c>
      <c r="J948" t="s">
        <v>58</v>
      </c>
      <c r="K948" t="s">
        <v>58</v>
      </c>
      <c r="L948" t="s">
        <v>58</v>
      </c>
      <c r="M948" t="s">
        <v>20</v>
      </c>
      <c r="N948" t="str">
        <f>_xlfn.CONCAT(Ponderaciones[[#This Row],[Universidad]],Ponderaciones[[#This Row],[Carrera]])</f>
        <v>UNIVERSIDAD DE CHILETEORÍA E HISTORIA DEL ARTE, LIC. EN ARTES CON MENCIÓN EN</v>
      </c>
    </row>
    <row r="949" spans="1:14" x14ac:dyDescent="0.25">
      <c r="A949">
        <v>11087</v>
      </c>
      <c r="B949" t="s">
        <v>113</v>
      </c>
      <c r="C949" t="s">
        <v>57</v>
      </c>
      <c r="D949">
        <v>10</v>
      </c>
      <c r="E949">
        <v>20</v>
      </c>
      <c r="F949">
        <v>20</v>
      </c>
      <c r="G949">
        <v>20</v>
      </c>
      <c r="H949" t="s">
        <v>58</v>
      </c>
      <c r="J949">
        <v>30</v>
      </c>
      <c r="K949" t="s">
        <v>58</v>
      </c>
      <c r="L949" t="s">
        <v>58</v>
      </c>
      <c r="M949" t="s">
        <v>20</v>
      </c>
      <c r="N949" t="str">
        <f>_xlfn.CONCAT(Ponderaciones[[#This Row],[Universidad]],Ponderaciones[[#This Row],[Carrera]])</f>
        <v>UNIVERSIDAD DE CHILETERAPIA OCUPACIONAL</v>
      </c>
    </row>
    <row r="950" spans="1:14" x14ac:dyDescent="0.25">
      <c r="A950">
        <v>11520</v>
      </c>
      <c r="B950" t="s">
        <v>114</v>
      </c>
      <c r="C950" t="s">
        <v>57</v>
      </c>
      <c r="D950">
        <v>20</v>
      </c>
      <c r="E950">
        <v>20</v>
      </c>
      <c r="F950">
        <v>25</v>
      </c>
      <c r="G950">
        <v>20</v>
      </c>
      <c r="H950">
        <v>15</v>
      </c>
      <c r="I950" t="s">
        <v>47</v>
      </c>
      <c r="J950">
        <v>15</v>
      </c>
      <c r="K950" t="s">
        <v>58</v>
      </c>
      <c r="L950" t="s">
        <v>58</v>
      </c>
      <c r="M950" t="s">
        <v>20</v>
      </c>
      <c r="N950" t="str">
        <f>_xlfn.CONCAT(Ponderaciones[[#This Row],[Universidad]],Ponderaciones[[#This Row],[Carrera]])</f>
        <v>UNIVERSIDAD DE CHILETRABAJO SOCIAL</v>
      </c>
    </row>
    <row r="951" spans="1:14" x14ac:dyDescent="0.25">
      <c r="A951">
        <v>13023</v>
      </c>
      <c r="B951" t="s">
        <v>518</v>
      </c>
      <c r="C951" t="s">
        <v>235</v>
      </c>
      <c r="D951">
        <v>15</v>
      </c>
      <c r="E951">
        <v>25</v>
      </c>
      <c r="F951">
        <v>20</v>
      </c>
      <c r="G951">
        <v>10</v>
      </c>
      <c r="H951">
        <v>30</v>
      </c>
      <c r="J951" t="s">
        <v>58</v>
      </c>
      <c r="K951" t="s">
        <v>58</v>
      </c>
      <c r="L951">
        <v>500</v>
      </c>
      <c r="M951" t="s">
        <v>21</v>
      </c>
      <c r="N951" t="str">
        <f>_xlfn.CONCAT(Ponderaciones[[#This Row],[Universidad]],Ponderaciones[[#This Row],[Carrera]])</f>
        <v>UNIVERSIDAD DE CONCEPCIÓNADMINISTRACIÓN PÚBLICA Y CIENCIA POLÍTICA</v>
      </c>
    </row>
    <row r="952" spans="1:14" x14ac:dyDescent="0.25">
      <c r="A952">
        <v>13006</v>
      </c>
      <c r="B952" t="s">
        <v>519</v>
      </c>
      <c r="C952" t="s">
        <v>205</v>
      </c>
      <c r="D952">
        <v>15</v>
      </c>
      <c r="E952">
        <v>25</v>
      </c>
      <c r="F952">
        <v>15</v>
      </c>
      <c r="G952">
        <v>30</v>
      </c>
      <c r="H952" t="s">
        <v>58</v>
      </c>
      <c r="J952">
        <v>10</v>
      </c>
      <c r="K952">
        <v>5</v>
      </c>
      <c r="L952">
        <v>500</v>
      </c>
      <c r="M952" t="s">
        <v>21</v>
      </c>
      <c r="N952" t="str">
        <f>_xlfn.CONCAT(Ponderaciones[[#This Row],[Universidad]],Ponderaciones[[#This Row],[Carrera]])</f>
        <v xml:space="preserve">UNIVERSIDAD DE CONCEPCIÓNAGRONOMÍA </v>
      </c>
    </row>
    <row r="953" spans="1:14" x14ac:dyDescent="0.25">
      <c r="A953">
        <v>13105</v>
      </c>
      <c r="B953" t="s">
        <v>519</v>
      </c>
      <c r="C953" t="s">
        <v>235</v>
      </c>
      <c r="D953">
        <v>15</v>
      </c>
      <c r="E953">
        <v>25</v>
      </c>
      <c r="F953">
        <v>15</v>
      </c>
      <c r="G953">
        <v>30</v>
      </c>
      <c r="H953" t="s">
        <v>58</v>
      </c>
      <c r="J953">
        <v>10</v>
      </c>
      <c r="K953">
        <v>5</v>
      </c>
      <c r="L953">
        <v>500</v>
      </c>
      <c r="M953" t="s">
        <v>21</v>
      </c>
      <c r="N953" t="str">
        <f>_xlfn.CONCAT(Ponderaciones[[#This Row],[Universidad]],Ponderaciones[[#This Row],[Carrera]])</f>
        <v xml:space="preserve">UNIVERSIDAD DE CONCEPCIÓNAGRONOMÍA </v>
      </c>
    </row>
    <row r="954" spans="1:14" x14ac:dyDescent="0.25">
      <c r="A954">
        <v>13026</v>
      </c>
      <c r="B954" t="s">
        <v>177</v>
      </c>
      <c r="C954" t="s">
        <v>235</v>
      </c>
      <c r="D954">
        <v>15</v>
      </c>
      <c r="E954">
        <v>25</v>
      </c>
      <c r="F954">
        <v>20</v>
      </c>
      <c r="G954">
        <v>25</v>
      </c>
      <c r="H954">
        <v>15</v>
      </c>
      <c r="I954" t="s">
        <v>47</v>
      </c>
      <c r="J954">
        <v>15</v>
      </c>
      <c r="K954" t="s">
        <v>58</v>
      </c>
      <c r="L954">
        <v>500</v>
      </c>
      <c r="M954" t="s">
        <v>21</v>
      </c>
      <c r="N954" t="str">
        <f>_xlfn.CONCAT(Ponderaciones[[#This Row],[Universidad]],Ponderaciones[[#This Row],[Carrera]])</f>
        <v>UNIVERSIDAD DE CONCEPCIÓNANTROPOLOGÍA</v>
      </c>
    </row>
    <row r="955" spans="1:14" x14ac:dyDescent="0.25">
      <c r="A955">
        <v>13080</v>
      </c>
      <c r="B955" t="s">
        <v>62</v>
      </c>
      <c r="C955" t="s">
        <v>235</v>
      </c>
      <c r="D955">
        <v>15</v>
      </c>
      <c r="E955">
        <v>25</v>
      </c>
      <c r="F955">
        <v>25</v>
      </c>
      <c r="G955">
        <v>25</v>
      </c>
      <c r="H955">
        <v>10</v>
      </c>
      <c r="J955" t="s">
        <v>58</v>
      </c>
      <c r="K955" t="s">
        <v>58</v>
      </c>
      <c r="L955">
        <v>500</v>
      </c>
      <c r="M955" t="s">
        <v>21</v>
      </c>
      <c r="N955" t="str">
        <f>_xlfn.CONCAT(Ponderaciones[[#This Row],[Universidad]],Ponderaciones[[#This Row],[Carrera]])</f>
        <v>UNIVERSIDAD DE CONCEPCIÓNARQUITECTURA</v>
      </c>
    </row>
    <row r="956" spans="1:14" x14ac:dyDescent="0.25">
      <c r="A956">
        <v>13054</v>
      </c>
      <c r="B956" t="s">
        <v>520</v>
      </c>
      <c r="C956" t="s">
        <v>235</v>
      </c>
      <c r="D956">
        <v>15</v>
      </c>
      <c r="E956">
        <v>25</v>
      </c>
      <c r="F956">
        <v>30</v>
      </c>
      <c r="G956">
        <v>10</v>
      </c>
      <c r="H956">
        <v>20</v>
      </c>
      <c r="J956" t="s">
        <v>58</v>
      </c>
      <c r="K956" t="s">
        <v>58</v>
      </c>
      <c r="L956">
        <v>500</v>
      </c>
      <c r="M956" t="s">
        <v>21</v>
      </c>
      <c r="N956" t="str">
        <f>_xlfn.CONCAT(Ponderaciones[[#This Row],[Universidad]],Ponderaciones[[#This Row],[Carrera]])</f>
        <v>UNIVERSIDAD DE CONCEPCIÓNARTES VISUALES</v>
      </c>
    </row>
    <row r="957" spans="1:14" x14ac:dyDescent="0.25">
      <c r="A957">
        <v>13055</v>
      </c>
      <c r="B957" t="s">
        <v>64</v>
      </c>
      <c r="C957" t="s">
        <v>235</v>
      </c>
      <c r="D957">
        <v>15</v>
      </c>
      <c r="E957">
        <v>25</v>
      </c>
      <c r="F957">
        <v>20</v>
      </c>
      <c r="G957">
        <v>20</v>
      </c>
      <c r="H957" t="s">
        <v>58</v>
      </c>
      <c r="J957">
        <v>10</v>
      </c>
      <c r="K957">
        <v>10</v>
      </c>
      <c r="L957">
        <v>500</v>
      </c>
      <c r="M957" t="s">
        <v>21</v>
      </c>
      <c r="N957" t="str">
        <f>_xlfn.CONCAT(Ponderaciones[[#This Row],[Universidad]],Ponderaciones[[#This Row],[Carrera]])</f>
        <v>UNIVERSIDAD DE CONCEPCIÓNASTRONOMÍA</v>
      </c>
    </row>
    <row r="958" spans="1:14" x14ac:dyDescent="0.25">
      <c r="A958">
        <v>13022</v>
      </c>
      <c r="B958" t="s">
        <v>521</v>
      </c>
      <c r="C958" t="s">
        <v>235</v>
      </c>
      <c r="D958">
        <v>15</v>
      </c>
      <c r="E958">
        <v>25</v>
      </c>
      <c r="F958">
        <v>20</v>
      </c>
      <c r="G958">
        <v>30</v>
      </c>
      <c r="H958">
        <v>10</v>
      </c>
      <c r="J958" t="s">
        <v>58</v>
      </c>
      <c r="K958" t="s">
        <v>58</v>
      </c>
      <c r="L958">
        <v>500</v>
      </c>
      <c r="M958" t="s">
        <v>21</v>
      </c>
      <c r="N958" t="str">
        <f>_xlfn.CONCAT(Ponderaciones[[#This Row],[Universidad]],Ponderaciones[[#This Row],[Carrera]])</f>
        <v>UNIVERSIDAD DE CONCEPCIÓNAUDITORÍA</v>
      </c>
    </row>
    <row r="959" spans="1:14" x14ac:dyDescent="0.25">
      <c r="A959">
        <v>13094</v>
      </c>
      <c r="B959" t="s">
        <v>522</v>
      </c>
      <c r="C959" t="s">
        <v>523</v>
      </c>
      <c r="D959">
        <v>15</v>
      </c>
      <c r="E959">
        <v>25</v>
      </c>
      <c r="F959">
        <v>20</v>
      </c>
      <c r="G959">
        <v>30</v>
      </c>
      <c r="H959">
        <v>10</v>
      </c>
      <c r="J959" t="s">
        <v>58</v>
      </c>
      <c r="K959" t="s">
        <v>58</v>
      </c>
      <c r="L959">
        <v>500</v>
      </c>
      <c r="M959" t="s">
        <v>21</v>
      </c>
      <c r="N959" t="str">
        <f>_xlfn.CONCAT(Ponderaciones[[#This Row],[Universidad]],Ponderaciones[[#This Row],[Carrera]])</f>
        <v xml:space="preserve">UNIVERSIDAD DE CONCEPCIÓNAUDITORÍA - DIURNA </v>
      </c>
    </row>
    <row r="960" spans="1:14" x14ac:dyDescent="0.25">
      <c r="A960">
        <v>13114</v>
      </c>
      <c r="B960" t="s">
        <v>524</v>
      </c>
      <c r="C960" t="s">
        <v>235</v>
      </c>
      <c r="D960">
        <v>20</v>
      </c>
      <c r="E960">
        <v>20</v>
      </c>
      <c r="F960">
        <v>20</v>
      </c>
      <c r="G960">
        <v>20</v>
      </c>
      <c r="H960" t="s">
        <v>58</v>
      </c>
      <c r="J960">
        <v>20</v>
      </c>
      <c r="K960" t="s">
        <v>58</v>
      </c>
      <c r="L960">
        <v>500</v>
      </c>
      <c r="M960" t="s">
        <v>21</v>
      </c>
      <c r="N960" t="str">
        <f>_xlfn.CONCAT(Ponderaciones[[#This Row],[Universidad]],Ponderaciones[[#This Row],[Carrera]])</f>
        <v>UNIVERSIDAD DE CONCEPCIÓNBACHILLERATO EN CIENCIAS E INNOVACIÓN</v>
      </c>
    </row>
    <row r="961" spans="1:14" x14ac:dyDescent="0.25">
      <c r="A961">
        <v>13052</v>
      </c>
      <c r="B961" t="s">
        <v>525</v>
      </c>
      <c r="C961" t="s">
        <v>235</v>
      </c>
      <c r="D961">
        <v>15</v>
      </c>
      <c r="E961">
        <v>25</v>
      </c>
      <c r="F961">
        <v>25</v>
      </c>
      <c r="G961">
        <v>10</v>
      </c>
      <c r="H961">
        <v>25</v>
      </c>
      <c r="J961" t="s">
        <v>58</v>
      </c>
      <c r="K961" t="s">
        <v>58</v>
      </c>
      <c r="L961">
        <v>500</v>
      </c>
      <c r="M961" t="s">
        <v>21</v>
      </c>
      <c r="N961" t="str">
        <f>_xlfn.CONCAT(Ponderaciones[[#This Row],[Universidad]],Ponderaciones[[#This Row],[Carrera]])</f>
        <v>UNIVERSIDAD DE CONCEPCIÓNBACHILLERATO EN HUMANIDADES</v>
      </c>
    </row>
    <row r="962" spans="1:14" x14ac:dyDescent="0.25">
      <c r="A962">
        <v>13012</v>
      </c>
      <c r="B962" t="s">
        <v>526</v>
      </c>
      <c r="C962" t="s">
        <v>235</v>
      </c>
      <c r="D962">
        <v>15</v>
      </c>
      <c r="E962">
        <v>25</v>
      </c>
      <c r="F962">
        <v>15</v>
      </c>
      <c r="G962">
        <v>25</v>
      </c>
      <c r="H962" t="s">
        <v>58</v>
      </c>
      <c r="J962">
        <v>10</v>
      </c>
      <c r="K962">
        <v>10</v>
      </c>
      <c r="L962">
        <v>500</v>
      </c>
      <c r="M962" t="s">
        <v>21</v>
      </c>
      <c r="N962" t="str">
        <f>_xlfn.CONCAT(Ponderaciones[[#This Row],[Universidad]],Ponderaciones[[#This Row],[Carrera]])</f>
        <v>UNIVERSIDAD DE CONCEPCIÓNBIOINGENIERÍA</v>
      </c>
    </row>
    <row r="963" spans="1:14" x14ac:dyDescent="0.25">
      <c r="A963">
        <v>13014</v>
      </c>
      <c r="B963" t="s">
        <v>65</v>
      </c>
      <c r="C963" t="s">
        <v>235</v>
      </c>
      <c r="D963">
        <v>15</v>
      </c>
      <c r="E963">
        <v>25</v>
      </c>
      <c r="F963">
        <v>15</v>
      </c>
      <c r="G963">
        <v>35</v>
      </c>
      <c r="H963" t="s">
        <v>58</v>
      </c>
      <c r="J963">
        <v>10</v>
      </c>
      <c r="K963" t="s">
        <v>58</v>
      </c>
      <c r="L963">
        <v>500</v>
      </c>
      <c r="M963" t="s">
        <v>21</v>
      </c>
      <c r="N963" t="str">
        <f>_xlfn.CONCAT(Ponderaciones[[#This Row],[Universidad]],Ponderaciones[[#This Row],[Carrera]])</f>
        <v>UNIVERSIDAD DE CONCEPCIÓNBIOLOGÍA</v>
      </c>
    </row>
    <row r="964" spans="1:14" x14ac:dyDescent="0.25">
      <c r="A964">
        <v>13013</v>
      </c>
      <c r="B964" t="s">
        <v>66</v>
      </c>
      <c r="C964" t="s">
        <v>235</v>
      </c>
      <c r="D964">
        <v>15</v>
      </c>
      <c r="E964">
        <v>25</v>
      </c>
      <c r="F964">
        <v>15</v>
      </c>
      <c r="G964">
        <v>35</v>
      </c>
      <c r="H964" t="s">
        <v>58</v>
      </c>
      <c r="J964">
        <v>10</v>
      </c>
      <c r="K964" t="s">
        <v>58</v>
      </c>
      <c r="L964">
        <v>485</v>
      </c>
      <c r="M964" t="s">
        <v>21</v>
      </c>
      <c r="N964" t="str">
        <f>_xlfn.CONCAT(Ponderaciones[[#This Row],[Universidad]],Ponderaciones[[#This Row],[Carrera]])</f>
        <v>UNIVERSIDAD DE CONCEPCIÓNBIOLOGÍA MARINA</v>
      </c>
    </row>
    <row r="965" spans="1:14" x14ac:dyDescent="0.25">
      <c r="A965">
        <v>13048</v>
      </c>
      <c r="B965" t="s">
        <v>67</v>
      </c>
      <c r="C965" t="s">
        <v>235</v>
      </c>
      <c r="D965">
        <v>15</v>
      </c>
      <c r="E965">
        <v>25</v>
      </c>
      <c r="F965">
        <v>15</v>
      </c>
      <c r="G965">
        <v>35</v>
      </c>
      <c r="H965" t="s">
        <v>58</v>
      </c>
      <c r="J965">
        <v>10</v>
      </c>
      <c r="K965" t="s">
        <v>58</v>
      </c>
      <c r="L965">
        <v>485</v>
      </c>
      <c r="M965" t="s">
        <v>21</v>
      </c>
      <c r="N965" t="str">
        <f>_xlfn.CONCAT(Ponderaciones[[#This Row],[Universidad]],Ponderaciones[[#This Row],[Carrera]])</f>
        <v>UNIVERSIDAD DE CONCEPCIÓNBIOQUÍMICA</v>
      </c>
    </row>
    <row r="966" spans="1:14" x14ac:dyDescent="0.25">
      <c r="A966">
        <v>13046</v>
      </c>
      <c r="B966" t="s">
        <v>527</v>
      </c>
      <c r="C966" t="s">
        <v>235</v>
      </c>
      <c r="D966">
        <v>10</v>
      </c>
      <c r="E966">
        <v>20</v>
      </c>
      <c r="F966">
        <v>20</v>
      </c>
      <c r="G966">
        <v>30</v>
      </c>
      <c r="H966" t="s">
        <v>58</v>
      </c>
      <c r="J966">
        <v>10</v>
      </c>
      <c r="K966">
        <v>10</v>
      </c>
      <c r="L966">
        <v>485</v>
      </c>
      <c r="M966" t="s">
        <v>21</v>
      </c>
      <c r="N966" t="str">
        <f>_xlfn.CONCAT(Ponderaciones[[#This Row],[Universidad]],Ponderaciones[[#This Row],[Carrera]])</f>
        <v>UNIVERSIDAD DE CONCEPCIÓNCIENCIAS FÍSICAS</v>
      </c>
    </row>
    <row r="967" spans="1:14" x14ac:dyDescent="0.25">
      <c r="A967">
        <v>13024</v>
      </c>
      <c r="B967" t="s">
        <v>73</v>
      </c>
      <c r="C967" t="s">
        <v>235</v>
      </c>
      <c r="D967">
        <v>15</v>
      </c>
      <c r="E967">
        <v>25</v>
      </c>
      <c r="F967">
        <v>25</v>
      </c>
      <c r="G967">
        <v>25</v>
      </c>
      <c r="H967">
        <v>10</v>
      </c>
      <c r="I967" t="s">
        <v>58</v>
      </c>
      <c r="J967" t="s">
        <v>58</v>
      </c>
      <c r="K967" t="s">
        <v>58</v>
      </c>
      <c r="L967">
        <v>500</v>
      </c>
      <c r="M967" t="s">
        <v>21</v>
      </c>
      <c r="N967" t="str">
        <f>_xlfn.CONCAT(Ponderaciones[[#This Row],[Universidad]],Ponderaciones[[#This Row],[Carrera]])</f>
        <v>UNIVERSIDAD DE CONCEPCIÓNDERECHO</v>
      </c>
    </row>
    <row r="968" spans="1:14" x14ac:dyDescent="0.25">
      <c r="A968">
        <v>13029</v>
      </c>
      <c r="B968" t="s">
        <v>241</v>
      </c>
      <c r="C968" t="s">
        <v>205</v>
      </c>
      <c r="D968">
        <v>15</v>
      </c>
      <c r="E968">
        <v>25</v>
      </c>
      <c r="F968">
        <v>25</v>
      </c>
      <c r="G968">
        <v>25</v>
      </c>
      <c r="H968">
        <v>10</v>
      </c>
      <c r="I968" t="s">
        <v>58</v>
      </c>
      <c r="J968" t="s">
        <v>58</v>
      </c>
      <c r="K968" t="s">
        <v>58</v>
      </c>
      <c r="L968">
        <v>500</v>
      </c>
      <c r="M968" t="s">
        <v>21</v>
      </c>
      <c r="N968" t="str">
        <f>_xlfn.CONCAT(Ponderaciones[[#This Row],[Universidad]],Ponderaciones[[#This Row],[Carrera]])</f>
        <v xml:space="preserve">UNIVERSIDAD DE CONCEPCIÓNDERECHO </v>
      </c>
    </row>
    <row r="969" spans="1:14" x14ac:dyDescent="0.25">
      <c r="A969">
        <v>13032</v>
      </c>
      <c r="B969" t="s">
        <v>528</v>
      </c>
      <c r="C969" t="s">
        <v>235</v>
      </c>
      <c r="D969">
        <v>15</v>
      </c>
      <c r="E969">
        <v>25</v>
      </c>
      <c r="F969">
        <v>25</v>
      </c>
      <c r="G969">
        <v>25</v>
      </c>
      <c r="H969">
        <v>10</v>
      </c>
      <c r="I969" t="s">
        <v>58</v>
      </c>
      <c r="J969" t="s">
        <v>58</v>
      </c>
      <c r="K969" t="s">
        <v>58</v>
      </c>
      <c r="L969">
        <v>500</v>
      </c>
      <c r="M969" t="s">
        <v>21</v>
      </c>
      <c r="N969" t="str">
        <f>_xlfn.CONCAT(Ponderaciones[[#This Row],[Universidad]],Ponderaciones[[#This Row],[Carrera]])</f>
        <v>UNIVERSIDAD DE CONCEPCIÓNEDUCACIÓN BÁSICA</v>
      </c>
    </row>
    <row r="970" spans="1:14" x14ac:dyDescent="0.25">
      <c r="A970">
        <v>13092</v>
      </c>
      <c r="B970" t="s">
        <v>529</v>
      </c>
      <c r="C970" t="s">
        <v>523</v>
      </c>
      <c r="D970">
        <v>15</v>
      </c>
      <c r="E970">
        <v>25</v>
      </c>
      <c r="F970">
        <v>25</v>
      </c>
      <c r="G970">
        <v>25</v>
      </c>
      <c r="H970">
        <v>10</v>
      </c>
      <c r="I970" t="s">
        <v>58</v>
      </c>
      <c r="J970" t="s">
        <v>58</v>
      </c>
      <c r="K970" t="s">
        <v>58</v>
      </c>
      <c r="L970">
        <v>500</v>
      </c>
      <c r="M970" t="s">
        <v>21</v>
      </c>
      <c r="N970" t="str">
        <f>_xlfn.CONCAT(Ponderaciones[[#This Row],[Universidad]],Ponderaciones[[#This Row],[Carrera]])</f>
        <v xml:space="preserve">UNIVERSIDAD DE CONCEPCIÓNEDUCACIÓN BÁSICA </v>
      </c>
    </row>
    <row r="971" spans="1:14" x14ac:dyDescent="0.25">
      <c r="A971">
        <v>13028</v>
      </c>
      <c r="B971" t="s">
        <v>530</v>
      </c>
      <c r="C971" t="s">
        <v>235</v>
      </c>
      <c r="D971">
        <v>15</v>
      </c>
      <c r="E971">
        <v>25</v>
      </c>
      <c r="F971">
        <v>25</v>
      </c>
      <c r="G971">
        <v>25</v>
      </c>
      <c r="H971">
        <v>10</v>
      </c>
      <c r="I971" t="s">
        <v>58</v>
      </c>
      <c r="J971" t="s">
        <v>58</v>
      </c>
      <c r="K971" t="s">
        <v>58</v>
      </c>
      <c r="L971">
        <v>500</v>
      </c>
      <c r="M971" t="s">
        <v>21</v>
      </c>
      <c r="N971" t="str">
        <f>_xlfn.CONCAT(Ponderaciones[[#This Row],[Universidad]],Ponderaciones[[#This Row],[Carrera]])</f>
        <v xml:space="preserve">UNIVERSIDAD DE CONCEPCIÓNEDUCACIÓN DIFERENCIAL </v>
      </c>
    </row>
    <row r="972" spans="1:14" x14ac:dyDescent="0.25">
      <c r="A972">
        <v>13089</v>
      </c>
      <c r="B972" t="s">
        <v>530</v>
      </c>
      <c r="C972" t="s">
        <v>523</v>
      </c>
      <c r="D972">
        <v>15</v>
      </c>
      <c r="E972">
        <v>25</v>
      </c>
      <c r="F972">
        <v>25</v>
      </c>
      <c r="G972">
        <v>25</v>
      </c>
      <c r="H972">
        <v>10</v>
      </c>
      <c r="I972" t="s">
        <v>58</v>
      </c>
      <c r="J972" t="s">
        <v>58</v>
      </c>
      <c r="K972" t="s">
        <v>58</v>
      </c>
      <c r="L972">
        <v>500</v>
      </c>
      <c r="M972" t="s">
        <v>21</v>
      </c>
      <c r="N972" t="str">
        <f>_xlfn.CONCAT(Ponderaciones[[#This Row],[Universidad]],Ponderaciones[[#This Row],[Carrera]])</f>
        <v xml:space="preserve">UNIVERSIDAD DE CONCEPCIÓNEDUCACIÓN DIFERENCIAL </v>
      </c>
    </row>
    <row r="973" spans="1:14" x14ac:dyDescent="0.25">
      <c r="A973">
        <v>13027</v>
      </c>
      <c r="B973" t="s">
        <v>206</v>
      </c>
      <c r="C973" t="s">
        <v>235</v>
      </c>
      <c r="D973">
        <v>15</v>
      </c>
      <c r="E973">
        <v>25</v>
      </c>
      <c r="F973">
        <v>25</v>
      </c>
      <c r="G973">
        <v>25</v>
      </c>
      <c r="H973">
        <v>10</v>
      </c>
      <c r="I973" t="s">
        <v>58</v>
      </c>
      <c r="J973" t="s">
        <v>58</v>
      </c>
      <c r="K973" t="s">
        <v>58</v>
      </c>
      <c r="L973">
        <v>500</v>
      </c>
      <c r="M973" t="s">
        <v>21</v>
      </c>
      <c r="N973" t="str">
        <f>_xlfn.CONCAT(Ponderaciones[[#This Row],[Universidad]],Ponderaciones[[#This Row],[Carrera]])</f>
        <v>UNIVERSIDAD DE CONCEPCIÓNEDUCACIÓN PARVULARIA</v>
      </c>
    </row>
    <row r="974" spans="1:14" x14ac:dyDescent="0.25">
      <c r="A974">
        <v>13103</v>
      </c>
      <c r="B974" t="s">
        <v>75</v>
      </c>
      <c r="C974" t="s">
        <v>205</v>
      </c>
      <c r="D974">
        <v>15</v>
      </c>
      <c r="E974">
        <v>25</v>
      </c>
      <c r="F974">
        <v>25</v>
      </c>
      <c r="G974">
        <v>25</v>
      </c>
      <c r="H974" t="s">
        <v>58</v>
      </c>
      <c r="J974">
        <v>10</v>
      </c>
      <c r="K974" t="s">
        <v>58</v>
      </c>
      <c r="L974">
        <v>485</v>
      </c>
      <c r="M974" t="s">
        <v>21</v>
      </c>
      <c r="N974" t="str">
        <f>_xlfn.CONCAT(Ponderaciones[[#This Row],[Universidad]],Ponderaciones[[#This Row],[Carrera]])</f>
        <v>UNIVERSIDAD DE CONCEPCIÓNENFERMERÍA</v>
      </c>
    </row>
    <row r="975" spans="1:14" x14ac:dyDescent="0.25">
      <c r="A975">
        <v>13087</v>
      </c>
      <c r="B975" t="s">
        <v>75</v>
      </c>
      <c r="C975" t="s">
        <v>235</v>
      </c>
      <c r="D975">
        <v>15</v>
      </c>
      <c r="E975">
        <v>25</v>
      </c>
      <c r="F975">
        <v>25</v>
      </c>
      <c r="G975">
        <v>25</v>
      </c>
      <c r="H975" t="s">
        <v>58</v>
      </c>
      <c r="J975">
        <v>10</v>
      </c>
      <c r="K975" t="s">
        <v>58</v>
      </c>
      <c r="L975">
        <v>485</v>
      </c>
      <c r="M975" t="s">
        <v>21</v>
      </c>
      <c r="N975" t="str">
        <f>_xlfn.CONCAT(Ponderaciones[[#This Row],[Universidad]],Ponderaciones[[#This Row],[Carrera]])</f>
        <v>UNIVERSIDAD DE CONCEPCIÓNENFERMERÍA</v>
      </c>
    </row>
    <row r="976" spans="1:14" x14ac:dyDescent="0.25">
      <c r="A976">
        <v>13104</v>
      </c>
      <c r="B976" t="s">
        <v>75</v>
      </c>
      <c r="C976" t="s">
        <v>523</v>
      </c>
      <c r="D976">
        <v>15</v>
      </c>
      <c r="E976">
        <v>25</v>
      </c>
      <c r="F976">
        <v>25</v>
      </c>
      <c r="G976">
        <v>25</v>
      </c>
      <c r="H976" t="s">
        <v>58</v>
      </c>
      <c r="J976">
        <v>10</v>
      </c>
      <c r="K976" t="s">
        <v>58</v>
      </c>
      <c r="L976">
        <v>485</v>
      </c>
      <c r="M976" t="s">
        <v>21</v>
      </c>
      <c r="N976" t="str">
        <f>_xlfn.CONCAT(Ponderaciones[[#This Row],[Universidad]],Ponderaciones[[#This Row],[Carrera]])</f>
        <v>UNIVERSIDAD DE CONCEPCIÓNENFERMERÍA</v>
      </c>
    </row>
    <row r="977" spans="1:14" x14ac:dyDescent="0.25">
      <c r="A977">
        <v>13082</v>
      </c>
      <c r="B977" t="s">
        <v>79</v>
      </c>
      <c r="C977" t="s">
        <v>235</v>
      </c>
      <c r="D977">
        <v>15</v>
      </c>
      <c r="E977">
        <v>25</v>
      </c>
      <c r="F977">
        <v>15</v>
      </c>
      <c r="G977">
        <v>35</v>
      </c>
      <c r="H977" t="s">
        <v>58</v>
      </c>
      <c r="J977">
        <v>10</v>
      </c>
      <c r="K977" t="s">
        <v>58</v>
      </c>
      <c r="L977">
        <v>485</v>
      </c>
      <c r="M977" t="s">
        <v>21</v>
      </c>
      <c r="N977" t="str">
        <f>_xlfn.CONCAT(Ponderaciones[[#This Row],[Universidad]],Ponderaciones[[#This Row],[Carrera]])</f>
        <v>UNIVERSIDAD DE CONCEPCIÓNFONOAUDIOLOGÍA</v>
      </c>
    </row>
    <row r="978" spans="1:14" x14ac:dyDescent="0.25">
      <c r="A978">
        <v>13056</v>
      </c>
      <c r="B978" t="s">
        <v>531</v>
      </c>
      <c r="C978" t="s">
        <v>235</v>
      </c>
      <c r="D978">
        <v>15</v>
      </c>
      <c r="E978">
        <v>25</v>
      </c>
      <c r="F978">
        <v>20</v>
      </c>
      <c r="G978">
        <v>20</v>
      </c>
      <c r="H978" t="s">
        <v>58</v>
      </c>
      <c r="J978">
        <v>10</v>
      </c>
      <c r="K978">
        <v>10</v>
      </c>
      <c r="L978">
        <v>500</v>
      </c>
      <c r="M978" t="s">
        <v>21</v>
      </c>
      <c r="N978" t="str">
        <f>_xlfn.CONCAT(Ponderaciones[[#This Row],[Universidad]],Ponderaciones[[#This Row],[Carrera]])</f>
        <v>UNIVERSIDAD DE CONCEPCIÓNGEOFISICA</v>
      </c>
    </row>
    <row r="979" spans="1:14" x14ac:dyDescent="0.25">
      <c r="A979">
        <v>13018</v>
      </c>
      <c r="B979" t="s">
        <v>80</v>
      </c>
      <c r="C979" t="s">
        <v>235</v>
      </c>
      <c r="D979">
        <v>15</v>
      </c>
      <c r="E979">
        <v>25</v>
      </c>
      <c r="F979">
        <v>25</v>
      </c>
      <c r="G979">
        <v>25</v>
      </c>
      <c r="H979">
        <v>10</v>
      </c>
      <c r="I979" t="s">
        <v>47</v>
      </c>
      <c r="J979">
        <v>10</v>
      </c>
      <c r="K979" t="s">
        <v>58</v>
      </c>
      <c r="L979">
        <v>500</v>
      </c>
      <c r="M979" t="s">
        <v>21</v>
      </c>
      <c r="N979" t="str">
        <f>_xlfn.CONCAT(Ponderaciones[[#This Row],[Universidad]],Ponderaciones[[#This Row],[Carrera]])</f>
        <v>UNIVERSIDAD DE CONCEPCIÓNGEOGRAFÍA</v>
      </c>
    </row>
    <row r="980" spans="1:14" x14ac:dyDescent="0.25">
      <c r="A980">
        <v>13015</v>
      </c>
      <c r="B980" t="s">
        <v>246</v>
      </c>
      <c r="C980" t="s">
        <v>235</v>
      </c>
      <c r="D980">
        <v>15</v>
      </c>
      <c r="E980">
        <v>25</v>
      </c>
      <c r="F980">
        <v>20</v>
      </c>
      <c r="G980">
        <v>30</v>
      </c>
      <c r="H980" t="s">
        <v>58</v>
      </c>
      <c r="J980">
        <v>10</v>
      </c>
      <c r="K980" t="s">
        <v>58</v>
      </c>
      <c r="L980">
        <v>500</v>
      </c>
      <c r="M980" t="s">
        <v>21</v>
      </c>
      <c r="N980" t="str">
        <f>_xlfn.CONCAT(Ponderaciones[[#This Row],[Universidad]],Ponderaciones[[#This Row],[Carrera]])</f>
        <v>UNIVERSIDAD DE CONCEPCIÓNGEOLOGÍA</v>
      </c>
    </row>
    <row r="981" spans="1:14" x14ac:dyDescent="0.25">
      <c r="A981">
        <v>13061</v>
      </c>
      <c r="B981" t="s">
        <v>247</v>
      </c>
      <c r="C981" t="s">
        <v>235</v>
      </c>
      <c r="D981">
        <v>15</v>
      </c>
      <c r="E981">
        <v>25</v>
      </c>
      <c r="F981">
        <v>15</v>
      </c>
      <c r="G981">
        <v>25</v>
      </c>
      <c r="H981" t="s">
        <v>58</v>
      </c>
      <c r="J981">
        <v>10</v>
      </c>
      <c r="K981">
        <v>10</v>
      </c>
      <c r="L981">
        <v>500</v>
      </c>
      <c r="M981" t="s">
        <v>21</v>
      </c>
      <c r="N981" t="str">
        <f>_xlfn.CONCAT(Ponderaciones[[#This Row],[Universidad]],Ponderaciones[[#This Row],[Carrera]])</f>
        <v>UNIVERSIDAD DE CONCEPCIÓNINGENIERÍA AMBIENTAL</v>
      </c>
    </row>
    <row r="982" spans="1:14" x14ac:dyDescent="0.25">
      <c r="A982">
        <v>13044</v>
      </c>
      <c r="B982" t="s">
        <v>532</v>
      </c>
      <c r="C982" t="s">
        <v>205</v>
      </c>
      <c r="D982">
        <v>15</v>
      </c>
      <c r="E982">
        <v>25</v>
      </c>
      <c r="F982">
        <v>15</v>
      </c>
      <c r="G982">
        <v>25</v>
      </c>
      <c r="H982" t="s">
        <v>58</v>
      </c>
      <c r="J982">
        <v>10</v>
      </c>
      <c r="K982">
        <v>10</v>
      </c>
      <c r="L982">
        <v>500</v>
      </c>
      <c r="M982" t="s">
        <v>21</v>
      </c>
      <c r="N982" t="str">
        <f>_xlfn.CONCAT(Ponderaciones[[#This Row],[Universidad]],Ponderaciones[[#This Row],[Carrera]])</f>
        <v xml:space="preserve">UNIVERSIDAD DE CONCEPCIÓNINGENIERÍA AMBIENTAL </v>
      </c>
    </row>
    <row r="983" spans="1:14" x14ac:dyDescent="0.25">
      <c r="A983">
        <v>13069</v>
      </c>
      <c r="B983" t="s">
        <v>129</v>
      </c>
      <c r="C983" t="s">
        <v>235</v>
      </c>
      <c r="D983">
        <v>20</v>
      </c>
      <c r="E983">
        <v>15</v>
      </c>
      <c r="F983">
        <v>15</v>
      </c>
      <c r="G983">
        <v>25</v>
      </c>
      <c r="H983" t="s">
        <v>58</v>
      </c>
      <c r="J983">
        <v>10</v>
      </c>
      <c r="K983">
        <v>15</v>
      </c>
      <c r="L983">
        <v>500</v>
      </c>
      <c r="M983" t="s">
        <v>21</v>
      </c>
      <c r="N983" t="str">
        <f>_xlfn.CONCAT(Ponderaciones[[#This Row],[Universidad]],Ponderaciones[[#This Row],[Carrera]])</f>
        <v>UNIVERSIDAD DE CONCEPCIÓNINGENIERÍA CIVIL</v>
      </c>
    </row>
    <row r="984" spans="1:14" x14ac:dyDescent="0.25">
      <c r="A984">
        <v>13066</v>
      </c>
      <c r="B984" t="s">
        <v>533</v>
      </c>
      <c r="C984" t="s">
        <v>235</v>
      </c>
      <c r="D984">
        <v>20</v>
      </c>
      <c r="E984">
        <v>15</v>
      </c>
      <c r="F984">
        <v>15</v>
      </c>
      <c r="G984">
        <v>25</v>
      </c>
      <c r="H984" t="s">
        <v>58</v>
      </c>
      <c r="J984">
        <v>10</v>
      </c>
      <c r="K984">
        <v>15</v>
      </c>
      <c r="L984">
        <v>500</v>
      </c>
      <c r="M984" t="s">
        <v>21</v>
      </c>
      <c r="N984" t="str">
        <f>_xlfn.CONCAT(Ponderaciones[[#This Row],[Universidad]],Ponderaciones[[#This Row],[Carrera]])</f>
        <v>UNIVERSIDAD DE CONCEPCIÓNINGENIERÍA CIVIL AEROESPACIAL</v>
      </c>
    </row>
    <row r="985" spans="1:14" x14ac:dyDescent="0.25">
      <c r="A985">
        <v>13009</v>
      </c>
      <c r="B985" t="s">
        <v>534</v>
      </c>
      <c r="C985" t="s">
        <v>205</v>
      </c>
      <c r="D985">
        <v>15</v>
      </c>
      <c r="E985">
        <v>25</v>
      </c>
      <c r="F985">
        <v>15</v>
      </c>
      <c r="G985">
        <v>25</v>
      </c>
      <c r="H985" t="s">
        <v>58</v>
      </c>
      <c r="J985">
        <v>10</v>
      </c>
      <c r="K985">
        <v>10</v>
      </c>
      <c r="L985">
        <v>500</v>
      </c>
      <c r="M985" t="s">
        <v>21</v>
      </c>
      <c r="N985" t="str">
        <f>_xlfn.CONCAT(Ponderaciones[[#This Row],[Universidad]],Ponderaciones[[#This Row],[Carrera]])</f>
        <v xml:space="preserve">UNIVERSIDAD DE CONCEPCIÓNINGENIERÍA CIVIL AGRÍCOLA </v>
      </c>
    </row>
    <row r="986" spans="1:14" x14ac:dyDescent="0.25">
      <c r="A986">
        <v>13062</v>
      </c>
      <c r="B986" t="s">
        <v>535</v>
      </c>
      <c r="C986" t="s">
        <v>235</v>
      </c>
      <c r="D986">
        <v>20</v>
      </c>
      <c r="E986">
        <v>15</v>
      </c>
      <c r="F986">
        <v>15</v>
      </c>
      <c r="G986">
        <v>25</v>
      </c>
      <c r="H986" t="s">
        <v>58</v>
      </c>
      <c r="J986">
        <v>10</v>
      </c>
      <c r="K986">
        <v>15</v>
      </c>
      <c r="L986">
        <v>500</v>
      </c>
      <c r="M986" t="s">
        <v>21</v>
      </c>
      <c r="N986" t="str">
        <f>_xlfn.CONCAT(Ponderaciones[[#This Row],[Universidad]],Ponderaciones[[#This Row],[Carrera]])</f>
        <v>UNIVERSIDAD DE CONCEPCIÓNINGENIERÍA CIVIL BIOMÉDICAS</v>
      </c>
    </row>
    <row r="987" spans="1:14" x14ac:dyDescent="0.25">
      <c r="A987">
        <v>13102</v>
      </c>
      <c r="B987" t="s">
        <v>131</v>
      </c>
      <c r="C987" t="s">
        <v>235</v>
      </c>
      <c r="D987">
        <v>20</v>
      </c>
      <c r="E987">
        <v>15</v>
      </c>
      <c r="F987">
        <v>15</v>
      </c>
      <c r="G987">
        <v>25</v>
      </c>
      <c r="H987" t="s">
        <v>58</v>
      </c>
      <c r="J987">
        <v>10</v>
      </c>
      <c r="K987">
        <v>15</v>
      </c>
      <c r="L987">
        <v>500</v>
      </c>
      <c r="M987" t="s">
        <v>21</v>
      </c>
      <c r="N987" t="str">
        <f>_xlfn.CONCAT(Ponderaciones[[#This Row],[Universidad]],Ponderaciones[[#This Row],[Carrera]])</f>
        <v>UNIVERSIDAD DE CONCEPCIÓNINGENIERÍA CIVIL DE MINAS</v>
      </c>
    </row>
    <row r="988" spans="1:14" x14ac:dyDescent="0.25">
      <c r="A988">
        <v>13070</v>
      </c>
      <c r="B988" t="s">
        <v>132</v>
      </c>
      <c r="C988" t="s">
        <v>235</v>
      </c>
      <c r="D988">
        <v>20</v>
      </c>
      <c r="E988">
        <v>15</v>
      </c>
      <c r="F988">
        <v>15</v>
      </c>
      <c r="G988">
        <v>25</v>
      </c>
      <c r="H988" t="s">
        <v>58</v>
      </c>
      <c r="J988">
        <v>10</v>
      </c>
      <c r="K988">
        <v>15</v>
      </c>
      <c r="L988">
        <v>500</v>
      </c>
      <c r="M988" t="s">
        <v>21</v>
      </c>
      <c r="N988" t="str">
        <f>_xlfn.CONCAT(Ponderaciones[[#This Row],[Universidad]],Ponderaciones[[#This Row],[Carrera]])</f>
        <v>UNIVERSIDAD DE CONCEPCIÓNINGENIERÍA CIVIL ELÉCTRICA</v>
      </c>
    </row>
    <row r="989" spans="1:14" x14ac:dyDescent="0.25">
      <c r="A989">
        <v>13071</v>
      </c>
      <c r="B989" t="s">
        <v>133</v>
      </c>
      <c r="C989" t="s">
        <v>235</v>
      </c>
      <c r="D989">
        <v>20</v>
      </c>
      <c r="E989">
        <v>15</v>
      </c>
      <c r="F989">
        <v>15</v>
      </c>
      <c r="G989">
        <v>25</v>
      </c>
      <c r="H989" t="s">
        <v>58</v>
      </c>
      <c r="J989">
        <v>10</v>
      </c>
      <c r="K989">
        <v>15</v>
      </c>
      <c r="L989">
        <v>500</v>
      </c>
      <c r="M989" t="s">
        <v>21</v>
      </c>
      <c r="N989" t="str">
        <f>_xlfn.CONCAT(Ponderaciones[[#This Row],[Universidad]],Ponderaciones[[#This Row],[Carrera]])</f>
        <v>UNIVERSIDAD DE CONCEPCIÓNINGENIERÍA CIVIL ELECTRÓNICA</v>
      </c>
    </row>
    <row r="990" spans="1:14" x14ac:dyDescent="0.25">
      <c r="A990">
        <v>13064</v>
      </c>
      <c r="B990" t="s">
        <v>136</v>
      </c>
      <c r="C990" t="s">
        <v>235</v>
      </c>
      <c r="D990">
        <v>20</v>
      </c>
      <c r="E990">
        <v>15</v>
      </c>
      <c r="F990">
        <v>15</v>
      </c>
      <c r="G990">
        <v>25</v>
      </c>
      <c r="H990" t="s">
        <v>58</v>
      </c>
      <c r="J990">
        <v>10</v>
      </c>
      <c r="K990">
        <v>15</v>
      </c>
      <c r="L990">
        <v>500</v>
      </c>
      <c r="M990" t="s">
        <v>21</v>
      </c>
      <c r="N990" t="str">
        <f>_xlfn.CONCAT(Ponderaciones[[#This Row],[Universidad]],Ponderaciones[[#This Row],[Carrera]])</f>
        <v>UNIVERSIDAD DE CONCEPCIÓNINGENIERÍA CIVIL EN TELECOMUNICACIONES</v>
      </c>
    </row>
    <row r="991" spans="1:14" x14ac:dyDescent="0.25">
      <c r="A991">
        <v>13072</v>
      </c>
      <c r="B991" t="s">
        <v>201</v>
      </c>
      <c r="C991" t="s">
        <v>235</v>
      </c>
      <c r="D991">
        <v>20</v>
      </c>
      <c r="E991">
        <v>15</v>
      </c>
      <c r="F991">
        <v>15</v>
      </c>
      <c r="G991">
        <v>25</v>
      </c>
      <c r="H991" t="s">
        <v>58</v>
      </c>
      <c r="J991">
        <v>10</v>
      </c>
      <c r="K991">
        <v>15</v>
      </c>
      <c r="L991">
        <v>500</v>
      </c>
      <c r="M991" t="s">
        <v>21</v>
      </c>
      <c r="N991" t="str">
        <f>_xlfn.CONCAT(Ponderaciones[[#This Row],[Universidad]],Ponderaciones[[#This Row],[Carrera]])</f>
        <v>UNIVERSIDAD DE CONCEPCIÓNINGENIERÍA CIVIL INDUSTRIAL</v>
      </c>
    </row>
    <row r="992" spans="1:14" x14ac:dyDescent="0.25">
      <c r="A992">
        <v>13073</v>
      </c>
      <c r="B992" t="s">
        <v>139</v>
      </c>
      <c r="C992" t="s">
        <v>235</v>
      </c>
      <c r="D992">
        <v>20</v>
      </c>
      <c r="E992">
        <v>15</v>
      </c>
      <c r="F992">
        <v>15</v>
      </c>
      <c r="G992">
        <v>25</v>
      </c>
      <c r="H992" t="s">
        <v>58</v>
      </c>
      <c r="J992">
        <v>10</v>
      </c>
      <c r="K992">
        <v>15</v>
      </c>
      <c r="L992">
        <v>500</v>
      </c>
      <c r="M992" t="s">
        <v>21</v>
      </c>
      <c r="N992" t="str">
        <f>_xlfn.CONCAT(Ponderaciones[[#This Row],[Universidad]],Ponderaciones[[#This Row],[Carrera]])</f>
        <v>UNIVERSIDAD DE CONCEPCIÓNINGENIERÍA CIVIL INFORMÁTICA</v>
      </c>
    </row>
    <row r="993" spans="1:14" x14ac:dyDescent="0.25">
      <c r="A993">
        <v>13003</v>
      </c>
      <c r="B993" t="s">
        <v>536</v>
      </c>
      <c r="C993" t="s">
        <v>235</v>
      </c>
      <c r="D993">
        <v>15</v>
      </c>
      <c r="E993">
        <v>20</v>
      </c>
      <c r="F993">
        <v>15</v>
      </c>
      <c r="G993">
        <v>25</v>
      </c>
      <c r="H993" t="s">
        <v>58</v>
      </c>
      <c r="J993">
        <v>10</v>
      </c>
      <c r="K993">
        <v>15</v>
      </c>
      <c r="L993">
        <v>500</v>
      </c>
      <c r="M993" t="s">
        <v>21</v>
      </c>
      <c r="N993" t="str">
        <f>_xlfn.CONCAT(Ponderaciones[[#This Row],[Universidad]],Ponderaciones[[#This Row],[Carrera]])</f>
        <v>UNIVERSIDAD DE CONCEPCIÓNINGENIERÍA CIVIL MATEMÁTICA</v>
      </c>
    </row>
    <row r="994" spans="1:14" x14ac:dyDescent="0.25">
      <c r="A994">
        <v>13074</v>
      </c>
      <c r="B994" t="s">
        <v>537</v>
      </c>
      <c r="C994" t="s">
        <v>235</v>
      </c>
      <c r="D994">
        <v>20</v>
      </c>
      <c r="E994">
        <v>15</v>
      </c>
      <c r="F994">
        <v>15</v>
      </c>
      <c r="G994">
        <v>25</v>
      </c>
      <c r="H994" t="s">
        <v>58</v>
      </c>
      <c r="J994">
        <v>10</v>
      </c>
      <c r="K994">
        <v>15</v>
      </c>
      <c r="L994">
        <v>500</v>
      </c>
      <c r="M994" t="s">
        <v>21</v>
      </c>
      <c r="N994" t="str">
        <f>_xlfn.CONCAT(Ponderaciones[[#This Row],[Universidad]],Ponderaciones[[#This Row],[Carrera]])</f>
        <v>UNIVERSIDAD DE CONCEPCIÓNINGENIERÍA CIVIL MECÁNICA</v>
      </c>
    </row>
    <row r="995" spans="1:14" x14ac:dyDescent="0.25">
      <c r="A995">
        <v>13075</v>
      </c>
      <c r="B995" t="s">
        <v>142</v>
      </c>
      <c r="C995" t="s">
        <v>235</v>
      </c>
      <c r="D995">
        <v>20</v>
      </c>
      <c r="E995">
        <v>15</v>
      </c>
      <c r="F995">
        <v>15</v>
      </c>
      <c r="G995">
        <v>25</v>
      </c>
      <c r="H995" t="s">
        <v>58</v>
      </c>
      <c r="J995">
        <v>10</v>
      </c>
      <c r="K995">
        <v>15</v>
      </c>
      <c r="L995">
        <v>500</v>
      </c>
      <c r="M995" t="s">
        <v>21</v>
      </c>
      <c r="N995" t="str">
        <f>_xlfn.CONCAT(Ponderaciones[[#This Row],[Universidad]],Ponderaciones[[#This Row],[Carrera]])</f>
        <v>UNIVERSIDAD DE CONCEPCIÓNINGENIERÍA CIVIL METALÚRGICA</v>
      </c>
    </row>
    <row r="996" spans="1:14" x14ac:dyDescent="0.25">
      <c r="A996">
        <v>13076</v>
      </c>
      <c r="B996" t="s">
        <v>143</v>
      </c>
      <c r="C996" t="s">
        <v>235</v>
      </c>
      <c r="D996">
        <v>20</v>
      </c>
      <c r="E996">
        <v>15</v>
      </c>
      <c r="F996">
        <v>15</v>
      </c>
      <c r="G996">
        <v>25</v>
      </c>
      <c r="H996" t="s">
        <v>58</v>
      </c>
      <c r="J996">
        <v>10</v>
      </c>
      <c r="K996">
        <v>15</v>
      </c>
      <c r="L996">
        <v>500</v>
      </c>
      <c r="M996" t="s">
        <v>21</v>
      </c>
      <c r="N996" t="str">
        <f>_xlfn.CONCAT(Ponderaciones[[#This Row],[Universidad]],Ponderaciones[[#This Row],[Carrera]])</f>
        <v>UNIVERSIDAD DE CONCEPCIÓNINGENIERÍA CIVIL QUÍMICA</v>
      </c>
    </row>
    <row r="997" spans="1:14" x14ac:dyDescent="0.25">
      <c r="A997">
        <v>13068</v>
      </c>
      <c r="B997" t="s">
        <v>538</v>
      </c>
      <c r="C997" t="s">
        <v>235</v>
      </c>
      <c r="D997">
        <v>20</v>
      </c>
      <c r="E997">
        <v>15</v>
      </c>
      <c r="F997">
        <v>15</v>
      </c>
      <c r="G997">
        <v>25</v>
      </c>
      <c r="H997" t="s">
        <v>58</v>
      </c>
      <c r="J997">
        <v>10</v>
      </c>
      <c r="K997">
        <v>15</v>
      </c>
      <c r="L997">
        <v>500</v>
      </c>
      <c r="M997" t="s">
        <v>21</v>
      </c>
      <c r="N997" t="str">
        <f>_xlfn.CONCAT(Ponderaciones[[#This Row],[Universidad]],Ponderaciones[[#This Row],[Carrera]])</f>
        <v>UNIVERSIDAD DE CONCEPCIÓNINGENIERÍA CIVIL, PRIMER AÑO COMÚN</v>
      </c>
    </row>
    <row r="998" spans="1:14" x14ac:dyDescent="0.25">
      <c r="A998">
        <v>13030</v>
      </c>
      <c r="B998" t="s">
        <v>251</v>
      </c>
      <c r="C998" t="s">
        <v>205</v>
      </c>
      <c r="D998">
        <v>15</v>
      </c>
      <c r="E998">
        <v>25</v>
      </c>
      <c r="F998">
        <v>15</v>
      </c>
      <c r="G998">
        <v>30</v>
      </c>
      <c r="H998">
        <v>10</v>
      </c>
      <c r="I998" t="s">
        <v>47</v>
      </c>
      <c r="J998">
        <v>10</v>
      </c>
      <c r="K998">
        <v>5</v>
      </c>
      <c r="L998">
        <v>500</v>
      </c>
      <c r="M998" t="s">
        <v>21</v>
      </c>
      <c r="N998" t="str">
        <f>_xlfn.CONCAT(Ponderaciones[[#This Row],[Universidad]],Ponderaciones[[#This Row],[Carrera]])</f>
        <v xml:space="preserve">UNIVERSIDAD DE CONCEPCIÓNINGENIERÍA COMERCIAL </v>
      </c>
    </row>
    <row r="999" spans="1:14" x14ac:dyDescent="0.25">
      <c r="A999">
        <v>13019</v>
      </c>
      <c r="B999" t="s">
        <v>251</v>
      </c>
      <c r="C999" t="s">
        <v>235</v>
      </c>
      <c r="D999">
        <v>15</v>
      </c>
      <c r="E999">
        <v>25</v>
      </c>
      <c r="F999">
        <v>15</v>
      </c>
      <c r="G999">
        <v>30</v>
      </c>
      <c r="H999">
        <v>10</v>
      </c>
      <c r="I999" t="s">
        <v>47</v>
      </c>
      <c r="J999">
        <v>10</v>
      </c>
      <c r="K999">
        <v>5</v>
      </c>
      <c r="L999">
        <v>500</v>
      </c>
      <c r="M999" t="s">
        <v>21</v>
      </c>
      <c r="N999" t="str">
        <f>_xlfn.CONCAT(Ponderaciones[[#This Row],[Universidad]],Ponderaciones[[#This Row],[Carrera]])</f>
        <v xml:space="preserve">UNIVERSIDAD DE CONCEPCIÓNINGENIERÍA COMERCIAL </v>
      </c>
    </row>
    <row r="1000" spans="1:14" x14ac:dyDescent="0.25">
      <c r="A1000">
        <v>13078</v>
      </c>
      <c r="B1000" t="s">
        <v>250</v>
      </c>
      <c r="C1000" t="s">
        <v>523</v>
      </c>
      <c r="D1000">
        <v>15</v>
      </c>
      <c r="E1000">
        <v>25</v>
      </c>
      <c r="F1000">
        <v>15</v>
      </c>
      <c r="G1000">
        <v>30</v>
      </c>
      <c r="H1000">
        <v>10</v>
      </c>
      <c r="I1000" t="s">
        <v>47</v>
      </c>
      <c r="J1000">
        <v>10</v>
      </c>
      <c r="K1000">
        <v>5</v>
      </c>
      <c r="L1000">
        <v>500</v>
      </c>
      <c r="M1000" t="s">
        <v>21</v>
      </c>
      <c r="N1000" t="str">
        <f>_xlfn.CONCAT(Ponderaciones[[#This Row],[Universidad]],Ponderaciones[[#This Row],[Carrera]])</f>
        <v xml:space="preserve">UNIVERSIDAD DE CONCEPCIÓNINGENIERÍA COMERCIAL  </v>
      </c>
    </row>
    <row r="1001" spans="1:14" x14ac:dyDescent="0.25">
      <c r="A1001">
        <v>13016</v>
      </c>
      <c r="B1001" t="s">
        <v>539</v>
      </c>
      <c r="C1001" t="s">
        <v>235</v>
      </c>
      <c r="D1001">
        <v>15</v>
      </c>
      <c r="E1001">
        <v>25</v>
      </c>
      <c r="F1001">
        <v>10</v>
      </c>
      <c r="G1001">
        <v>35</v>
      </c>
      <c r="H1001" t="s">
        <v>58</v>
      </c>
      <c r="J1001">
        <v>10</v>
      </c>
      <c r="K1001">
        <v>5</v>
      </c>
      <c r="L1001">
        <v>500</v>
      </c>
      <c r="M1001" t="s">
        <v>21</v>
      </c>
      <c r="N1001" t="str">
        <f>_xlfn.CONCAT(Ponderaciones[[#This Row],[Universidad]],Ponderaciones[[#This Row],[Carrera]])</f>
        <v>UNIVERSIDAD DE CONCEPCIÓNINGENIERÍA EN BIOTECNOLOGÍA MARINA Y ACUICULTURA</v>
      </c>
    </row>
    <row r="1002" spans="1:14" x14ac:dyDescent="0.25">
      <c r="A1002">
        <v>13085</v>
      </c>
      <c r="B1002" t="s">
        <v>540</v>
      </c>
      <c r="C1002" t="s">
        <v>523</v>
      </c>
      <c r="D1002">
        <v>15</v>
      </c>
      <c r="E1002">
        <v>25</v>
      </c>
      <c r="F1002">
        <v>15</v>
      </c>
      <c r="G1002">
        <v>30</v>
      </c>
      <c r="H1002" t="s">
        <v>58</v>
      </c>
      <c r="J1002">
        <v>10</v>
      </c>
      <c r="K1002">
        <v>5</v>
      </c>
      <c r="L1002">
        <v>500</v>
      </c>
      <c r="M1002" t="s">
        <v>21</v>
      </c>
      <c r="N1002" t="str">
        <f>_xlfn.CONCAT(Ponderaciones[[#This Row],[Universidad]],Ponderaciones[[#This Row],[Carrera]])</f>
        <v xml:space="preserve">UNIVERSIDAD DE CONCEPCIÓNINGENIERÍA EN BIOTECNOLOGÍA VEGETAL </v>
      </c>
    </row>
    <row r="1003" spans="1:14" x14ac:dyDescent="0.25">
      <c r="A1003">
        <v>13020</v>
      </c>
      <c r="B1003" t="s">
        <v>541</v>
      </c>
      <c r="C1003" t="s">
        <v>235</v>
      </c>
      <c r="D1003">
        <v>15</v>
      </c>
      <c r="E1003">
        <v>25</v>
      </c>
      <c r="F1003">
        <v>15</v>
      </c>
      <c r="G1003">
        <v>30</v>
      </c>
      <c r="H1003" t="s">
        <v>58</v>
      </c>
      <c r="J1003">
        <v>10</v>
      </c>
      <c r="K1003">
        <v>5</v>
      </c>
      <c r="L1003">
        <v>500</v>
      </c>
      <c r="M1003" t="s">
        <v>21</v>
      </c>
      <c r="N1003" t="str">
        <f>_xlfn.CONCAT(Ponderaciones[[#This Row],[Universidad]],Ponderaciones[[#This Row],[Carrera]])</f>
        <v>UNIVERSIDAD DE CONCEPCIÓNINGENIERÍA EN BIOTECNOLOGÍA VEGETAL</v>
      </c>
    </row>
    <row r="1004" spans="1:14" x14ac:dyDescent="0.25">
      <c r="A1004">
        <v>13043</v>
      </c>
      <c r="B1004" t="s">
        <v>542</v>
      </c>
      <c r="C1004" t="s">
        <v>235</v>
      </c>
      <c r="D1004">
        <v>15</v>
      </c>
      <c r="E1004">
        <v>25</v>
      </c>
      <c r="F1004">
        <v>15</v>
      </c>
      <c r="G1004">
        <v>30</v>
      </c>
      <c r="H1004" t="s">
        <v>58</v>
      </c>
      <c r="J1004">
        <v>10</v>
      </c>
      <c r="K1004">
        <v>5</v>
      </c>
      <c r="L1004">
        <v>500</v>
      </c>
      <c r="M1004" t="s">
        <v>21</v>
      </c>
      <c r="N1004" t="str">
        <f>_xlfn.CONCAT(Ponderaciones[[#This Row],[Universidad]],Ponderaciones[[#This Row],[Carrera]])</f>
        <v>UNIVERSIDAD DE CONCEPCIÓNINGENIERÍA EN CONSERVACIÓN DE RECURSOS NATURALES</v>
      </c>
    </row>
    <row r="1005" spans="1:14" x14ac:dyDescent="0.25">
      <c r="A1005">
        <v>13065</v>
      </c>
      <c r="B1005" t="s">
        <v>543</v>
      </c>
      <c r="C1005" t="s">
        <v>235</v>
      </c>
      <c r="D1005">
        <v>15</v>
      </c>
      <c r="E1005">
        <v>25</v>
      </c>
      <c r="F1005">
        <v>15</v>
      </c>
      <c r="G1005">
        <v>25</v>
      </c>
      <c r="H1005" t="s">
        <v>58</v>
      </c>
      <c r="J1005">
        <v>10</v>
      </c>
      <c r="K1005">
        <v>10</v>
      </c>
      <c r="L1005">
        <v>500</v>
      </c>
      <c r="M1005" t="s">
        <v>21</v>
      </c>
      <c r="N1005" t="str">
        <f>_xlfn.CONCAT(Ponderaciones[[#This Row],[Universidad]],Ponderaciones[[#This Row],[Carrera]])</f>
        <v>UNIVERSIDAD DE CONCEPCIÓNINGENIERÍA ESTADÍSTICA</v>
      </c>
    </row>
    <row r="1006" spans="1:14" x14ac:dyDescent="0.25">
      <c r="A1006">
        <v>13008</v>
      </c>
      <c r="B1006" t="s">
        <v>489</v>
      </c>
      <c r="C1006" t="s">
        <v>235</v>
      </c>
      <c r="D1006">
        <v>20</v>
      </c>
      <c r="E1006">
        <v>25</v>
      </c>
      <c r="F1006">
        <v>15</v>
      </c>
      <c r="G1006">
        <v>30</v>
      </c>
      <c r="H1006" t="s">
        <v>58</v>
      </c>
      <c r="J1006">
        <v>10</v>
      </c>
      <c r="K1006" t="s">
        <v>58</v>
      </c>
      <c r="L1006">
        <v>485</v>
      </c>
      <c r="M1006" t="s">
        <v>21</v>
      </c>
      <c r="N1006" t="str">
        <f>_xlfn.CONCAT(Ponderaciones[[#This Row],[Universidad]],Ponderaciones[[#This Row],[Carrera]])</f>
        <v>UNIVERSIDAD DE CONCEPCIÓNINGENIERÍA FORESTAL</v>
      </c>
    </row>
    <row r="1007" spans="1:14" x14ac:dyDescent="0.25">
      <c r="A1007">
        <v>13093</v>
      </c>
      <c r="B1007" t="s">
        <v>544</v>
      </c>
      <c r="C1007" t="s">
        <v>523</v>
      </c>
      <c r="D1007">
        <v>15</v>
      </c>
      <c r="E1007">
        <v>25</v>
      </c>
      <c r="F1007">
        <v>15</v>
      </c>
      <c r="G1007">
        <v>30</v>
      </c>
      <c r="H1007" t="s">
        <v>58</v>
      </c>
      <c r="J1007">
        <v>10</v>
      </c>
      <c r="K1007">
        <v>5</v>
      </c>
      <c r="L1007">
        <v>485</v>
      </c>
      <c r="M1007" t="s">
        <v>21</v>
      </c>
      <c r="N1007" t="str">
        <f>_xlfn.CONCAT(Ponderaciones[[#This Row],[Universidad]],Ponderaciones[[#This Row],[Carrera]])</f>
        <v xml:space="preserve">UNIVERSIDAD DE CONCEPCIÓNINGENIERÍA GEOMÁTICA </v>
      </c>
    </row>
    <row r="1008" spans="1:14" x14ac:dyDescent="0.25">
      <c r="A1008">
        <v>13083</v>
      </c>
      <c r="B1008" t="s">
        <v>85</v>
      </c>
      <c r="C1008" t="s">
        <v>235</v>
      </c>
      <c r="D1008">
        <v>15</v>
      </c>
      <c r="E1008">
        <v>25</v>
      </c>
      <c r="F1008">
        <v>20</v>
      </c>
      <c r="G1008">
        <v>25</v>
      </c>
      <c r="H1008" t="s">
        <v>58</v>
      </c>
      <c r="J1008">
        <v>15</v>
      </c>
      <c r="K1008" t="s">
        <v>58</v>
      </c>
      <c r="L1008">
        <v>485</v>
      </c>
      <c r="M1008" t="s">
        <v>21</v>
      </c>
      <c r="N1008" t="str">
        <f>_xlfn.CONCAT(Ponderaciones[[#This Row],[Universidad]],Ponderaciones[[#This Row],[Carrera]])</f>
        <v>UNIVERSIDAD DE CONCEPCIÓNKINESIOLOGÍA</v>
      </c>
    </row>
    <row r="1009" spans="1:14" x14ac:dyDescent="0.25">
      <c r="A1009">
        <v>13059</v>
      </c>
      <c r="B1009" t="s">
        <v>221</v>
      </c>
      <c r="C1009" t="s">
        <v>235</v>
      </c>
      <c r="D1009">
        <v>15</v>
      </c>
      <c r="E1009">
        <v>25</v>
      </c>
      <c r="F1009">
        <v>20</v>
      </c>
      <c r="G1009">
        <v>10</v>
      </c>
      <c r="H1009">
        <v>30</v>
      </c>
      <c r="J1009" t="s">
        <v>58</v>
      </c>
      <c r="K1009" t="s">
        <v>58</v>
      </c>
      <c r="L1009">
        <v>485</v>
      </c>
      <c r="M1009" t="s">
        <v>21</v>
      </c>
      <c r="N1009" t="str">
        <f>_xlfn.CONCAT(Ponderaciones[[#This Row],[Universidad]],Ponderaciones[[#This Row],[Carrera]])</f>
        <v>UNIVERSIDAD DE CONCEPCIÓNLICENCIATURA EN HISTORIA</v>
      </c>
    </row>
    <row r="1010" spans="1:14" x14ac:dyDescent="0.25">
      <c r="A1010">
        <v>13002</v>
      </c>
      <c r="B1010" t="s">
        <v>545</v>
      </c>
      <c r="C1010" t="s">
        <v>235</v>
      </c>
      <c r="D1010">
        <v>10</v>
      </c>
      <c r="E1010">
        <v>15</v>
      </c>
      <c r="F1010">
        <v>15</v>
      </c>
      <c r="G1010">
        <v>30</v>
      </c>
      <c r="H1010" t="s">
        <v>58</v>
      </c>
      <c r="J1010">
        <v>10</v>
      </c>
      <c r="K1010">
        <v>20</v>
      </c>
      <c r="L1010">
        <v>485</v>
      </c>
      <c r="M1010" t="s">
        <v>21</v>
      </c>
      <c r="N1010" t="str">
        <f>_xlfn.CONCAT(Ponderaciones[[#This Row],[Universidad]],Ponderaciones[[#This Row],[Carrera]])</f>
        <v>UNIVERSIDAD DE CONCEPCIÓNLICENCIATURA EN MATEMÁTICA</v>
      </c>
    </row>
    <row r="1011" spans="1:14" x14ac:dyDescent="0.25">
      <c r="A1011">
        <v>13001</v>
      </c>
      <c r="B1011" t="s">
        <v>546</v>
      </c>
      <c r="C1011" t="s">
        <v>235</v>
      </c>
      <c r="D1011">
        <v>15</v>
      </c>
      <c r="E1011">
        <v>25</v>
      </c>
      <c r="F1011">
        <v>10</v>
      </c>
      <c r="G1011">
        <v>30</v>
      </c>
      <c r="H1011" t="s">
        <v>58</v>
      </c>
      <c r="J1011">
        <v>20</v>
      </c>
      <c r="K1011" t="s">
        <v>58</v>
      </c>
      <c r="L1011">
        <v>485</v>
      </c>
      <c r="M1011" t="s">
        <v>21</v>
      </c>
      <c r="N1011" t="str">
        <f>_xlfn.CONCAT(Ponderaciones[[#This Row],[Universidad]],Ponderaciones[[#This Row],[Carrera]])</f>
        <v>UNIVERSIDAD DE CONCEPCIÓNLICENCIATURA EN QUÍMICA - QUÍMICO</v>
      </c>
    </row>
    <row r="1012" spans="1:14" x14ac:dyDescent="0.25">
      <c r="A1012">
        <v>13086</v>
      </c>
      <c r="B1012" t="s">
        <v>93</v>
      </c>
      <c r="C1012" t="s">
        <v>235</v>
      </c>
      <c r="D1012">
        <v>15</v>
      </c>
      <c r="E1012">
        <v>25</v>
      </c>
      <c r="F1012">
        <v>15</v>
      </c>
      <c r="G1012">
        <v>35</v>
      </c>
      <c r="H1012" t="s">
        <v>58</v>
      </c>
      <c r="J1012">
        <v>10</v>
      </c>
      <c r="K1012" t="s">
        <v>58</v>
      </c>
      <c r="L1012">
        <v>485</v>
      </c>
      <c r="M1012" t="s">
        <v>21</v>
      </c>
      <c r="N1012" t="str">
        <f>_xlfn.CONCAT(Ponderaciones[[#This Row],[Universidad]],Ponderaciones[[#This Row],[Carrera]])</f>
        <v>UNIVERSIDAD DE CONCEPCIÓNMEDICINA</v>
      </c>
    </row>
    <row r="1013" spans="1:14" x14ac:dyDescent="0.25">
      <c r="A1013">
        <v>13007</v>
      </c>
      <c r="B1013" t="s">
        <v>547</v>
      </c>
      <c r="C1013" t="s">
        <v>205</v>
      </c>
      <c r="D1013">
        <v>15</v>
      </c>
      <c r="E1013">
        <v>25</v>
      </c>
      <c r="F1013">
        <v>15</v>
      </c>
      <c r="G1013">
        <v>35</v>
      </c>
      <c r="H1013" t="s">
        <v>58</v>
      </c>
      <c r="J1013">
        <v>10</v>
      </c>
      <c r="K1013" t="s">
        <v>58</v>
      </c>
      <c r="L1013">
        <v>485</v>
      </c>
      <c r="M1013" t="s">
        <v>21</v>
      </c>
      <c r="N1013" t="str">
        <f>_xlfn.CONCAT(Ponderaciones[[#This Row],[Universidad]],Ponderaciones[[#This Row],[Carrera]])</f>
        <v xml:space="preserve">UNIVERSIDAD DE CONCEPCIÓNMEDICINA VETERINARIA </v>
      </c>
    </row>
    <row r="1014" spans="1:14" x14ac:dyDescent="0.25">
      <c r="A1014">
        <v>13011</v>
      </c>
      <c r="B1014" t="s">
        <v>547</v>
      </c>
      <c r="C1014" t="s">
        <v>235</v>
      </c>
      <c r="D1014">
        <v>15</v>
      </c>
      <c r="E1014">
        <v>25</v>
      </c>
      <c r="F1014">
        <v>15</v>
      </c>
      <c r="G1014">
        <v>35</v>
      </c>
      <c r="H1014" t="s">
        <v>58</v>
      </c>
      <c r="J1014">
        <v>10</v>
      </c>
      <c r="K1014" t="s">
        <v>58</v>
      </c>
      <c r="L1014">
        <v>485</v>
      </c>
      <c r="M1014" t="s">
        <v>21</v>
      </c>
      <c r="N1014" t="str">
        <f>_xlfn.CONCAT(Ponderaciones[[#This Row],[Universidad]],Ponderaciones[[#This Row],[Carrera]])</f>
        <v xml:space="preserve">UNIVERSIDAD DE CONCEPCIÓNMEDICINA VETERINARIA </v>
      </c>
    </row>
    <row r="1015" spans="1:14" x14ac:dyDescent="0.25">
      <c r="A1015">
        <v>13050</v>
      </c>
      <c r="B1015" t="s">
        <v>95</v>
      </c>
      <c r="C1015" t="s">
        <v>235</v>
      </c>
      <c r="D1015">
        <v>15</v>
      </c>
      <c r="E1015">
        <v>25</v>
      </c>
      <c r="F1015">
        <v>15</v>
      </c>
      <c r="G1015">
        <v>35</v>
      </c>
      <c r="H1015" t="s">
        <v>58</v>
      </c>
      <c r="J1015">
        <v>10</v>
      </c>
      <c r="K1015" t="s">
        <v>58</v>
      </c>
      <c r="L1015">
        <v>485</v>
      </c>
      <c r="M1015" t="s">
        <v>21</v>
      </c>
      <c r="N1015" t="str">
        <f>_xlfn.CONCAT(Ponderaciones[[#This Row],[Universidad]],Ponderaciones[[#This Row],[Carrera]])</f>
        <v>UNIVERSIDAD DE CONCEPCIÓNNUTRICIÓN Y DIETÉTICA</v>
      </c>
    </row>
    <row r="1016" spans="1:14" x14ac:dyDescent="0.25">
      <c r="A1016">
        <v>13088</v>
      </c>
      <c r="B1016" t="s">
        <v>355</v>
      </c>
      <c r="C1016" t="s">
        <v>235</v>
      </c>
      <c r="D1016">
        <v>15</v>
      </c>
      <c r="E1016">
        <v>25</v>
      </c>
      <c r="F1016">
        <v>20</v>
      </c>
      <c r="G1016">
        <v>25</v>
      </c>
      <c r="H1016" t="s">
        <v>58</v>
      </c>
      <c r="J1016">
        <v>15</v>
      </c>
      <c r="K1016" t="s">
        <v>58</v>
      </c>
      <c r="L1016">
        <v>485</v>
      </c>
      <c r="M1016" t="s">
        <v>21</v>
      </c>
      <c r="N1016" t="str">
        <f>_xlfn.CONCAT(Ponderaciones[[#This Row],[Universidad]],Ponderaciones[[#This Row],[Carrera]])</f>
        <v>UNIVERSIDAD DE CONCEPCIÓNOBSTETRICIA Y PUERICULTURA</v>
      </c>
    </row>
    <row r="1017" spans="1:14" x14ac:dyDescent="0.25">
      <c r="A1017">
        <v>13091</v>
      </c>
      <c r="B1017" t="s">
        <v>96</v>
      </c>
      <c r="C1017" t="s">
        <v>235</v>
      </c>
      <c r="D1017">
        <v>15</v>
      </c>
      <c r="E1017">
        <v>25</v>
      </c>
      <c r="F1017">
        <v>25</v>
      </c>
      <c r="G1017">
        <v>25</v>
      </c>
      <c r="H1017" t="s">
        <v>58</v>
      </c>
      <c r="J1017">
        <v>10</v>
      </c>
      <c r="K1017" t="s">
        <v>58</v>
      </c>
      <c r="L1017">
        <v>485</v>
      </c>
      <c r="M1017" t="s">
        <v>21</v>
      </c>
      <c r="N1017" t="str">
        <f>_xlfn.CONCAT(Ponderaciones[[#This Row],[Universidad]],Ponderaciones[[#This Row],[Carrera]])</f>
        <v>UNIVERSIDAD DE CONCEPCIÓNODONTOLOGÍA</v>
      </c>
    </row>
    <row r="1018" spans="1:14" x14ac:dyDescent="0.25">
      <c r="A1018">
        <v>13107</v>
      </c>
      <c r="B1018" t="s">
        <v>224</v>
      </c>
      <c r="C1018" t="s">
        <v>235</v>
      </c>
      <c r="D1018">
        <v>15</v>
      </c>
      <c r="E1018">
        <v>25</v>
      </c>
      <c r="F1018">
        <v>25</v>
      </c>
      <c r="G1018">
        <v>20</v>
      </c>
      <c r="H1018">
        <v>15</v>
      </c>
      <c r="J1018" t="s">
        <v>58</v>
      </c>
      <c r="K1018" t="s">
        <v>58</v>
      </c>
      <c r="L1018">
        <v>502</v>
      </c>
      <c r="M1018" t="s">
        <v>21</v>
      </c>
      <c r="N1018" t="str">
        <f>_xlfn.CONCAT(Ponderaciones[[#This Row],[Universidad]],Ponderaciones[[#This Row],[Carrera]])</f>
        <v xml:space="preserve">UNIVERSIDAD DE CONCEPCIÓNPEDAGOGÍA EN ARTES VISUALES </v>
      </c>
    </row>
    <row r="1019" spans="1:14" x14ac:dyDescent="0.25">
      <c r="A1019">
        <v>13035</v>
      </c>
      <c r="B1019" t="s">
        <v>548</v>
      </c>
      <c r="C1019" t="s">
        <v>235</v>
      </c>
      <c r="D1019">
        <v>15</v>
      </c>
      <c r="E1019">
        <v>25</v>
      </c>
      <c r="F1019">
        <v>20</v>
      </c>
      <c r="G1019">
        <v>25</v>
      </c>
      <c r="H1019" t="s">
        <v>58</v>
      </c>
      <c r="J1019">
        <v>15</v>
      </c>
      <c r="K1019" t="s">
        <v>58</v>
      </c>
      <c r="L1019">
        <v>502</v>
      </c>
      <c r="M1019" t="s">
        <v>21</v>
      </c>
      <c r="N1019" t="str">
        <f>_xlfn.CONCAT(Ponderaciones[[#This Row],[Universidad]],Ponderaciones[[#This Row],[Carrera]])</f>
        <v>UNIVERSIDAD DE CONCEPCIÓNPEDAGOGÍA EN CIENCIAS NATURALES Y BIOLOGÍA</v>
      </c>
    </row>
    <row r="1020" spans="1:14" x14ac:dyDescent="0.25">
      <c r="A1020">
        <v>13036</v>
      </c>
      <c r="B1020" t="s">
        <v>549</v>
      </c>
      <c r="C1020" t="s">
        <v>235</v>
      </c>
      <c r="D1020">
        <v>15</v>
      </c>
      <c r="E1020">
        <v>25</v>
      </c>
      <c r="F1020">
        <v>20</v>
      </c>
      <c r="G1020">
        <v>25</v>
      </c>
      <c r="H1020" t="s">
        <v>58</v>
      </c>
      <c r="J1020">
        <v>15</v>
      </c>
      <c r="K1020" t="s">
        <v>58</v>
      </c>
      <c r="L1020">
        <v>502</v>
      </c>
      <c r="M1020" t="s">
        <v>21</v>
      </c>
      <c r="N1020" t="str">
        <f>_xlfn.CONCAT(Ponderaciones[[#This Row],[Universidad]],Ponderaciones[[#This Row],[Carrera]])</f>
        <v>UNIVERSIDAD DE CONCEPCIÓNPEDAGOGÍA 
EN  CIENCIAS  NATURALES 
Y FÍSICA</v>
      </c>
    </row>
    <row r="1021" spans="1:14" x14ac:dyDescent="0.25">
      <c r="A1021">
        <v>13079</v>
      </c>
      <c r="B1021" t="s">
        <v>550</v>
      </c>
      <c r="C1021" t="s">
        <v>523</v>
      </c>
      <c r="D1021">
        <v>15</v>
      </c>
      <c r="E1021">
        <v>25</v>
      </c>
      <c r="F1021">
        <v>20</v>
      </c>
      <c r="G1021">
        <v>25</v>
      </c>
      <c r="H1021" t="s">
        <v>58</v>
      </c>
      <c r="J1021">
        <v>15</v>
      </c>
      <c r="K1021" t="s">
        <v>58</v>
      </c>
      <c r="L1021">
        <v>502</v>
      </c>
      <c r="M1021" t="s">
        <v>21</v>
      </c>
      <c r="N1021" t="str">
        <f>_xlfn.CONCAT(Ponderaciones[[#This Row],[Universidad]],Ponderaciones[[#This Row],[Carrera]])</f>
        <v xml:space="preserve">UNIVERSIDAD DE CONCEPCIÓNPEDAGOGÍA EN CS. NATURALES Y BIOLOGÍA </v>
      </c>
    </row>
    <row r="1022" spans="1:14" x14ac:dyDescent="0.25">
      <c r="A1022">
        <v>13037</v>
      </c>
      <c r="B1022" t="s">
        <v>551</v>
      </c>
      <c r="C1022" t="s">
        <v>235</v>
      </c>
      <c r="D1022">
        <v>15</v>
      </c>
      <c r="E1022">
        <v>25</v>
      </c>
      <c r="F1022">
        <v>20</v>
      </c>
      <c r="G1022">
        <v>25</v>
      </c>
      <c r="H1022" t="s">
        <v>58</v>
      </c>
      <c r="J1022">
        <v>15</v>
      </c>
      <c r="K1022" t="s">
        <v>58</v>
      </c>
      <c r="L1022">
        <v>502</v>
      </c>
      <c r="M1022" t="s">
        <v>21</v>
      </c>
      <c r="N1022" t="str">
        <f>_xlfn.CONCAT(Ponderaciones[[#This Row],[Universidad]],Ponderaciones[[#This Row],[Carrera]])</f>
        <v>UNIVERSIDAD DE CONCEPCIÓNPEDAGOGÍA EN CS. NATURALES Y QUÍMICA</v>
      </c>
    </row>
    <row r="1023" spans="1:14" x14ac:dyDescent="0.25">
      <c r="A1023">
        <v>13101</v>
      </c>
      <c r="B1023" t="s">
        <v>164</v>
      </c>
      <c r="C1023" t="s">
        <v>235</v>
      </c>
      <c r="D1023">
        <v>15</v>
      </c>
      <c r="E1023">
        <v>25</v>
      </c>
      <c r="F1023">
        <v>25</v>
      </c>
      <c r="G1023">
        <v>20</v>
      </c>
      <c r="H1023" t="s">
        <v>58</v>
      </c>
      <c r="J1023">
        <v>15</v>
      </c>
      <c r="K1023" t="s">
        <v>58</v>
      </c>
      <c r="L1023">
        <v>502</v>
      </c>
      <c r="M1023" t="s">
        <v>21</v>
      </c>
      <c r="N1023" t="str">
        <f>_xlfn.CONCAT(Ponderaciones[[#This Row],[Universidad]],Ponderaciones[[#This Row],[Carrera]])</f>
        <v>UNIVERSIDAD DE CONCEPCIÓNPEDAGOGÍA EN EDUCACIÓN FÍSICA</v>
      </c>
    </row>
    <row r="1024" spans="1:14" x14ac:dyDescent="0.25">
      <c r="A1024">
        <v>13039</v>
      </c>
      <c r="B1024" t="s">
        <v>552</v>
      </c>
      <c r="C1024" t="s">
        <v>235</v>
      </c>
      <c r="D1024">
        <v>15</v>
      </c>
      <c r="E1024">
        <v>25</v>
      </c>
      <c r="F1024">
        <v>20</v>
      </c>
      <c r="G1024">
        <v>20</v>
      </c>
      <c r="H1024">
        <v>20</v>
      </c>
      <c r="I1024" t="s">
        <v>58</v>
      </c>
      <c r="J1024" t="s">
        <v>58</v>
      </c>
      <c r="K1024" t="s">
        <v>58</v>
      </c>
      <c r="L1024">
        <v>500</v>
      </c>
      <c r="M1024" t="s">
        <v>21</v>
      </c>
      <c r="N1024" t="str">
        <f>_xlfn.CONCAT(Ponderaciones[[#This Row],[Universidad]],Ponderaciones[[#This Row],[Carrera]])</f>
        <v>UNIVERSIDAD DE CONCEPCIÓNPEDAGOGÍA EN EDUCACIÓN MUSICAL</v>
      </c>
    </row>
    <row r="1025" spans="1:14" x14ac:dyDescent="0.25">
      <c r="A1025">
        <v>13041</v>
      </c>
      <c r="B1025" t="s">
        <v>553</v>
      </c>
      <c r="C1025" t="s">
        <v>235</v>
      </c>
      <c r="D1025">
        <v>15</v>
      </c>
      <c r="E1025">
        <v>25</v>
      </c>
      <c r="F1025">
        <v>25</v>
      </c>
      <c r="G1025">
        <v>25</v>
      </c>
      <c r="H1025">
        <v>10</v>
      </c>
      <c r="I1025" t="s">
        <v>58</v>
      </c>
      <c r="J1025" t="s">
        <v>58</v>
      </c>
      <c r="K1025" t="s">
        <v>58</v>
      </c>
      <c r="L1025">
        <v>500</v>
      </c>
      <c r="M1025" t="s">
        <v>21</v>
      </c>
      <c r="N1025" t="str">
        <f>_xlfn.CONCAT(Ponderaciones[[#This Row],[Universidad]],Ponderaciones[[#This Row],[Carrera]])</f>
        <v>UNIVERSIDAD DE CONCEPCIÓNPEDAGOGÍA EN ESPAÑOL</v>
      </c>
    </row>
    <row r="1026" spans="1:14" x14ac:dyDescent="0.25">
      <c r="A1026">
        <v>13112</v>
      </c>
      <c r="B1026" t="s">
        <v>554</v>
      </c>
      <c r="C1026" t="s">
        <v>523</v>
      </c>
      <c r="D1026">
        <v>15</v>
      </c>
      <c r="E1026">
        <v>25</v>
      </c>
      <c r="F1026">
        <v>25</v>
      </c>
      <c r="G1026">
        <v>25</v>
      </c>
      <c r="H1026">
        <v>10</v>
      </c>
      <c r="I1026" t="s">
        <v>58</v>
      </c>
      <c r="J1026" t="s">
        <v>58</v>
      </c>
      <c r="K1026" t="s">
        <v>58</v>
      </c>
      <c r="L1026">
        <v>500</v>
      </c>
      <c r="M1026" t="s">
        <v>21</v>
      </c>
      <c r="N1026" t="str">
        <f>_xlfn.CONCAT(Ponderaciones[[#This Row],[Universidad]],Ponderaciones[[#This Row],[Carrera]])</f>
        <v xml:space="preserve">UNIVERSIDAD DE CONCEPCIÓNPEDAGOGÍA EN ESPAÑOL </v>
      </c>
    </row>
    <row r="1027" spans="1:14" x14ac:dyDescent="0.25">
      <c r="A1027">
        <v>13042</v>
      </c>
      <c r="B1027" t="s">
        <v>228</v>
      </c>
      <c r="C1027" t="s">
        <v>235</v>
      </c>
      <c r="D1027">
        <v>15</v>
      </c>
      <c r="E1027">
        <v>25</v>
      </c>
      <c r="F1027">
        <v>25</v>
      </c>
      <c r="G1027">
        <v>10</v>
      </c>
      <c r="H1027">
        <v>25</v>
      </c>
      <c r="I1027" t="s">
        <v>58</v>
      </c>
      <c r="J1027" t="s">
        <v>58</v>
      </c>
      <c r="K1027" t="s">
        <v>58</v>
      </c>
      <c r="L1027">
        <v>500</v>
      </c>
      <c r="M1027" t="s">
        <v>21</v>
      </c>
      <c r="N1027" t="str">
        <f>_xlfn.CONCAT(Ponderaciones[[#This Row],[Universidad]],Ponderaciones[[#This Row],[Carrera]])</f>
        <v>UNIVERSIDAD DE CONCEPCIÓNPEDAGOGÍA EN FILOSOFÍA</v>
      </c>
    </row>
    <row r="1028" spans="1:14" x14ac:dyDescent="0.25">
      <c r="A1028">
        <v>13040</v>
      </c>
      <c r="B1028" t="s">
        <v>450</v>
      </c>
      <c r="C1028" t="s">
        <v>235</v>
      </c>
      <c r="D1028">
        <v>15</v>
      </c>
      <c r="E1028">
        <v>25</v>
      </c>
      <c r="F1028">
        <v>20</v>
      </c>
      <c r="G1028">
        <v>10</v>
      </c>
      <c r="H1028">
        <v>30</v>
      </c>
      <c r="I1028" t="s">
        <v>58</v>
      </c>
      <c r="J1028" t="s">
        <v>58</v>
      </c>
      <c r="K1028" t="s">
        <v>58</v>
      </c>
      <c r="L1028">
        <v>500</v>
      </c>
      <c r="M1028" t="s">
        <v>21</v>
      </c>
      <c r="N1028" t="str">
        <f>_xlfn.CONCAT(Ponderaciones[[#This Row],[Universidad]],Ponderaciones[[#This Row],[Carrera]])</f>
        <v>UNIVERSIDAD DE CONCEPCIÓNPEDAGOGÍA EN HISTORIA Y GEOGRAFÍA</v>
      </c>
    </row>
    <row r="1029" spans="1:14" x14ac:dyDescent="0.25">
      <c r="A1029">
        <v>13057</v>
      </c>
      <c r="B1029" t="s">
        <v>555</v>
      </c>
      <c r="C1029" t="s">
        <v>235</v>
      </c>
      <c r="D1029">
        <v>15</v>
      </c>
      <c r="E1029">
        <v>25</v>
      </c>
      <c r="F1029">
        <v>25</v>
      </c>
      <c r="G1029">
        <v>25</v>
      </c>
      <c r="H1029">
        <v>10</v>
      </c>
      <c r="I1029" t="s">
        <v>58</v>
      </c>
      <c r="J1029" t="s">
        <v>58</v>
      </c>
      <c r="K1029" t="s">
        <v>58</v>
      </c>
      <c r="L1029">
        <v>500</v>
      </c>
      <c r="M1029" t="s">
        <v>21</v>
      </c>
      <c r="N1029" t="str">
        <f>_xlfn.CONCAT(Ponderaciones[[#This Row],[Universidad]],Ponderaciones[[#This Row],[Carrera]])</f>
        <v>UNIVERSIDAD DE CONCEPCIÓNPEDAGOGÍA EN INGLES</v>
      </c>
    </row>
    <row r="1030" spans="1:14" x14ac:dyDescent="0.25">
      <c r="A1030">
        <v>13106</v>
      </c>
      <c r="B1030" t="s">
        <v>391</v>
      </c>
      <c r="C1030" t="s">
        <v>523</v>
      </c>
      <c r="D1030">
        <v>15</v>
      </c>
      <c r="E1030">
        <v>25</v>
      </c>
      <c r="F1030">
        <v>25</v>
      </c>
      <c r="G1030">
        <v>25</v>
      </c>
      <c r="H1030">
        <v>10</v>
      </c>
      <c r="I1030" t="s">
        <v>58</v>
      </c>
      <c r="J1030" t="s">
        <v>58</v>
      </c>
      <c r="K1030" t="s">
        <v>58</v>
      </c>
      <c r="L1030">
        <v>500</v>
      </c>
      <c r="M1030" t="s">
        <v>21</v>
      </c>
      <c r="N1030" t="str">
        <f>_xlfn.CONCAT(Ponderaciones[[#This Row],[Universidad]],Ponderaciones[[#This Row],[Carrera]])</f>
        <v xml:space="preserve">UNIVERSIDAD DE CONCEPCIÓNPEDAGOGÍA EN INGLES </v>
      </c>
    </row>
    <row r="1031" spans="1:14" x14ac:dyDescent="0.25">
      <c r="A1031">
        <v>13108</v>
      </c>
      <c r="B1031" t="s">
        <v>556</v>
      </c>
      <c r="C1031" t="s">
        <v>235</v>
      </c>
      <c r="D1031">
        <v>15</v>
      </c>
      <c r="E1031">
        <v>25</v>
      </c>
      <c r="F1031">
        <v>15</v>
      </c>
      <c r="G1031">
        <v>25</v>
      </c>
      <c r="H1031" t="s">
        <v>58</v>
      </c>
      <c r="J1031">
        <v>10</v>
      </c>
      <c r="K1031">
        <v>10</v>
      </c>
      <c r="L1031">
        <v>502</v>
      </c>
      <c r="M1031" t="s">
        <v>21</v>
      </c>
      <c r="N1031" t="str">
        <f>_xlfn.CONCAT(Ponderaciones[[#This Row],[Universidad]],Ponderaciones[[#This Row],[Carrera]])</f>
        <v xml:space="preserve">UNIVERSIDAD DE CONCEPCIÓNPEDAGOGÍA EN MATEMÁTICA </v>
      </c>
    </row>
    <row r="1032" spans="1:14" x14ac:dyDescent="0.25">
      <c r="A1032">
        <v>13111</v>
      </c>
      <c r="B1032" t="s">
        <v>556</v>
      </c>
      <c r="C1032" t="s">
        <v>523</v>
      </c>
      <c r="D1032">
        <v>15</v>
      </c>
      <c r="E1032">
        <v>25</v>
      </c>
      <c r="F1032">
        <v>15</v>
      </c>
      <c r="G1032">
        <v>25</v>
      </c>
      <c r="H1032" t="s">
        <v>58</v>
      </c>
      <c r="J1032">
        <v>10</v>
      </c>
      <c r="K1032">
        <v>10</v>
      </c>
      <c r="L1032">
        <v>502</v>
      </c>
      <c r="M1032" t="s">
        <v>21</v>
      </c>
      <c r="N1032" t="str">
        <f>_xlfn.CONCAT(Ponderaciones[[#This Row],[Universidad]],Ponderaciones[[#This Row],[Carrera]])</f>
        <v xml:space="preserve">UNIVERSIDAD DE CONCEPCIÓNPEDAGOGÍA EN MATEMÁTICA </v>
      </c>
    </row>
    <row r="1033" spans="1:14" x14ac:dyDescent="0.25">
      <c r="A1033">
        <v>13031</v>
      </c>
      <c r="B1033" t="s">
        <v>172</v>
      </c>
      <c r="C1033" t="s">
        <v>235</v>
      </c>
      <c r="D1033">
        <v>15</v>
      </c>
      <c r="E1033">
        <v>25</v>
      </c>
      <c r="F1033">
        <v>30</v>
      </c>
      <c r="G1033">
        <v>15</v>
      </c>
      <c r="H1033">
        <v>15</v>
      </c>
      <c r="I1033" t="s">
        <v>58</v>
      </c>
      <c r="J1033" t="s">
        <v>58</v>
      </c>
      <c r="K1033" t="s">
        <v>58</v>
      </c>
      <c r="L1033">
        <v>500</v>
      </c>
      <c r="M1033" t="s">
        <v>21</v>
      </c>
      <c r="N1033" t="str">
        <f>_xlfn.CONCAT(Ponderaciones[[#This Row],[Universidad]],Ponderaciones[[#This Row],[Carrera]])</f>
        <v>UNIVERSIDAD DE CONCEPCIÓNPERIODISMO</v>
      </c>
    </row>
    <row r="1034" spans="1:14" x14ac:dyDescent="0.25">
      <c r="A1034">
        <v>13067</v>
      </c>
      <c r="B1034" t="s">
        <v>108</v>
      </c>
      <c r="C1034" t="s">
        <v>235</v>
      </c>
      <c r="D1034">
        <v>15</v>
      </c>
      <c r="E1034">
        <v>25</v>
      </c>
      <c r="F1034">
        <v>20</v>
      </c>
      <c r="G1034">
        <v>30</v>
      </c>
      <c r="H1034" t="s">
        <v>58</v>
      </c>
      <c r="J1034">
        <v>10</v>
      </c>
      <c r="K1034" t="s">
        <v>58</v>
      </c>
      <c r="L1034">
        <v>485</v>
      </c>
      <c r="M1034" t="s">
        <v>21</v>
      </c>
      <c r="N1034" t="str">
        <f>_xlfn.CONCAT(Ponderaciones[[#This Row],[Universidad]],Ponderaciones[[#This Row],[Carrera]])</f>
        <v>UNIVERSIDAD DE CONCEPCIÓNPSICOLOGÍA</v>
      </c>
    </row>
    <row r="1035" spans="1:14" x14ac:dyDescent="0.25">
      <c r="A1035">
        <v>13049</v>
      </c>
      <c r="B1035" t="s">
        <v>110</v>
      </c>
      <c r="C1035" t="s">
        <v>235</v>
      </c>
      <c r="D1035">
        <v>15</v>
      </c>
      <c r="E1035">
        <v>25</v>
      </c>
      <c r="F1035">
        <v>15</v>
      </c>
      <c r="G1035">
        <v>30</v>
      </c>
      <c r="H1035" t="s">
        <v>58</v>
      </c>
      <c r="J1035">
        <v>15</v>
      </c>
      <c r="K1035" t="s">
        <v>58</v>
      </c>
      <c r="L1035">
        <v>485</v>
      </c>
      <c r="M1035" t="s">
        <v>21</v>
      </c>
      <c r="N1035" t="str">
        <f>_xlfn.CONCAT(Ponderaciones[[#This Row],[Universidad]],Ponderaciones[[#This Row],[Carrera]])</f>
        <v>UNIVERSIDAD DE CONCEPCIÓNQUÍMICA Y FARMACIA</v>
      </c>
    </row>
    <row r="1036" spans="1:14" x14ac:dyDescent="0.25">
      <c r="A1036">
        <v>13004</v>
      </c>
      <c r="B1036" t="s">
        <v>557</v>
      </c>
      <c r="C1036" t="s">
        <v>235</v>
      </c>
      <c r="D1036">
        <v>15</v>
      </c>
      <c r="E1036">
        <v>25</v>
      </c>
      <c r="F1036">
        <v>15</v>
      </c>
      <c r="G1036">
        <v>35</v>
      </c>
      <c r="H1036" t="s">
        <v>58</v>
      </c>
      <c r="J1036">
        <v>10</v>
      </c>
      <c r="K1036" t="s">
        <v>58</v>
      </c>
      <c r="L1036">
        <v>485</v>
      </c>
      <c r="M1036" t="s">
        <v>21</v>
      </c>
      <c r="N1036" t="str">
        <f>_xlfn.CONCAT(Ponderaciones[[#This Row],[Universidad]],Ponderaciones[[#This Row],[Carrera]])</f>
        <v>UNIVERSIDAD DE CONCEPCIÓNQUÍMICO ANALISTA</v>
      </c>
    </row>
    <row r="1037" spans="1:14" x14ac:dyDescent="0.25">
      <c r="A1037">
        <v>13077</v>
      </c>
      <c r="B1037" t="s">
        <v>111</v>
      </c>
      <c r="C1037" t="s">
        <v>235</v>
      </c>
      <c r="D1037">
        <v>15</v>
      </c>
      <c r="E1037">
        <v>25</v>
      </c>
      <c r="F1037">
        <v>20</v>
      </c>
      <c r="G1037">
        <v>20</v>
      </c>
      <c r="H1037">
        <v>20</v>
      </c>
      <c r="I1037" t="s">
        <v>58</v>
      </c>
      <c r="J1037" t="s">
        <v>58</v>
      </c>
      <c r="K1037" t="s">
        <v>58</v>
      </c>
      <c r="L1037">
        <v>500</v>
      </c>
      <c r="M1037" t="s">
        <v>21</v>
      </c>
      <c r="N1037" t="str">
        <f>_xlfn.CONCAT(Ponderaciones[[#This Row],[Universidad]],Ponderaciones[[#This Row],[Carrera]])</f>
        <v>UNIVERSIDAD DE CONCEPCIÓNSOCIOLOGÍA</v>
      </c>
    </row>
    <row r="1038" spans="1:14" x14ac:dyDescent="0.25">
      <c r="A1038">
        <v>13060</v>
      </c>
      <c r="B1038" t="s">
        <v>190</v>
      </c>
      <c r="C1038" t="s">
        <v>235</v>
      </c>
      <c r="D1038">
        <v>15</v>
      </c>
      <c r="E1038">
        <v>25</v>
      </c>
      <c r="F1038">
        <v>25</v>
      </c>
      <c r="G1038">
        <v>15</v>
      </c>
      <c r="H1038">
        <v>20</v>
      </c>
      <c r="I1038" t="s">
        <v>58</v>
      </c>
      <c r="J1038" t="s">
        <v>58</v>
      </c>
      <c r="K1038" t="s">
        <v>58</v>
      </c>
      <c r="L1038">
        <v>500</v>
      </c>
      <c r="M1038" t="s">
        <v>21</v>
      </c>
      <c r="N1038" t="str">
        <f>_xlfn.CONCAT(Ponderaciones[[#This Row],[Universidad]],Ponderaciones[[#This Row],[Carrera]])</f>
        <v>UNIVERSIDAD DE CONCEPCIÓNTEATRO</v>
      </c>
    </row>
    <row r="1039" spans="1:14" x14ac:dyDescent="0.25">
      <c r="A1039">
        <v>13081</v>
      </c>
      <c r="B1039" t="s">
        <v>176</v>
      </c>
      <c r="C1039" t="s">
        <v>235</v>
      </c>
      <c r="D1039">
        <v>15</v>
      </c>
      <c r="E1039">
        <v>25</v>
      </c>
      <c r="F1039">
        <v>15</v>
      </c>
      <c r="G1039">
        <v>35</v>
      </c>
      <c r="H1039" t="s">
        <v>58</v>
      </c>
      <c r="J1039">
        <v>10</v>
      </c>
      <c r="K1039" t="s">
        <v>58</v>
      </c>
      <c r="L1039">
        <v>485</v>
      </c>
      <c r="M1039" t="s">
        <v>21</v>
      </c>
      <c r="N1039" t="str">
        <f>_xlfn.CONCAT(Ponderaciones[[#This Row],[Universidad]],Ponderaciones[[#This Row],[Carrera]])</f>
        <v>UNIVERSIDAD DE CONCEPCIÓNTECNOLOGÍA MEDICA</v>
      </c>
    </row>
    <row r="1040" spans="1:14" x14ac:dyDescent="0.25">
      <c r="A1040">
        <v>13025</v>
      </c>
      <c r="B1040" t="s">
        <v>114</v>
      </c>
      <c r="C1040" t="s">
        <v>235</v>
      </c>
      <c r="D1040">
        <v>15</v>
      </c>
      <c r="E1040">
        <v>25</v>
      </c>
      <c r="F1040">
        <v>25</v>
      </c>
      <c r="G1040">
        <v>25</v>
      </c>
      <c r="H1040">
        <v>10</v>
      </c>
      <c r="I1040" t="s">
        <v>58</v>
      </c>
      <c r="J1040" t="s">
        <v>58</v>
      </c>
      <c r="K1040" t="s">
        <v>58</v>
      </c>
      <c r="L1040">
        <v>500</v>
      </c>
      <c r="M1040" t="s">
        <v>21</v>
      </c>
      <c r="N1040" t="str">
        <f>_xlfn.CONCAT(Ponderaciones[[#This Row],[Universidad]],Ponderaciones[[#This Row],[Carrera]])</f>
        <v>UNIVERSIDAD DE CONCEPCIÓNTRABAJO SOCIAL</v>
      </c>
    </row>
    <row r="1041" spans="1:14" x14ac:dyDescent="0.25">
      <c r="A1041">
        <v>13058</v>
      </c>
      <c r="B1041" t="s">
        <v>558</v>
      </c>
      <c r="C1041" t="s">
        <v>235</v>
      </c>
      <c r="D1041">
        <v>15</v>
      </c>
      <c r="E1041">
        <v>25</v>
      </c>
      <c r="F1041">
        <v>25</v>
      </c>
      <c r="G1041">
        <v>25</v>
      </c>
      <c r="H1041">
        <v>10</v>
      </c>
      <c r="I1041" t="s">
        <v>58</v>
      </c>
      <c r="J1041" t="s">
        <v>58</v>
      </c>
      <c r="K1041" t="s">
        <v>58</v>
      </c>
      <c r="L1041">
        <v>500</v>
      </c>
      <c r="M1041" t="s">
        <v>21</v>
      </c>
      <c r="N1041" t="str">
        <f>_xlfn.CONCAT(Ponderaciones[[#This Row],[Universidad]],Ponderaciones[[#This Row],[Carrera]])</f>
        <v>UNIVERSIDAD DE CONCEPCIÓNTRADUCCIÓN/INTERPRETACIÓN  EN  IDIOMAS EXTRANJEROS</v>
      </c>
    </row>
    <row r="1042" spans="1:14" x14ac:dyDescent="0.25">
      <c r="A1042">
        <v>30070</v>
      </c>
      <c r="B1042" t="s">
        <v>116</v>
      </c>
      <c r="C1042" t="s">
        <v>348</v>
      </c>
      <c r="D1042">
        <v>10</v>
      </c>
      <c r="E1042">
        <v>50</v>
      </c>
      <c r="F1042">
        <v>10</v>
      </c>
      <c r="G1042">
        <v>20</v>
      </c>
      <c r="H1042" t="s">
        <v>58</v>
      </c>
      <c r="J1042">
        <v>10</v>
      </c>
      <c r="K1042" t="s">
        <v>58</v>
      </c>
      <c r="L1042" t="s">
        <v>58</v>
      </c>
      <c r="M1042" t="s">
        <v>22</v>
      </c>
      <c r="N1042" t="str">
        <f>_xlfn.CONCAT(Ponderaciones[[#This Row],[Universidad]],Ponderaciones[[#This Row],[Carrera]])</f>
        <v>UNIVERSIDAD DE LA FRONTERAAGRONOMÍA</v>
      </c>
    </row>
    <row r="1043" spans="1:14" x14ac:dyDescent="0.25">
      <c r="A1043">
        <v>30065</v>
      </c>
      <c r="B1043" t="s">
        <v>559</v>
      </c>
      <c r="C1043" t="s">
        <v>348</v>
      </c>
      <c r="D1043">
        <v>10</v>
      </c>
      <c r="E1043">
        <v>50</v>
      </c>
      <c r="F1043">
        <v>15</v>
      </c>
      <c r="G1043">
        <v>10</v>
      </c>
      <c r="H1043">
        <v>15</v>
      </c>
      <c r="J1043">
        <v>15</v>
      </c>
      <c r="K1043" t="s">
        <v>58</v>
      </c>
      <c r="L1043" t="s">
        <v>58</v>
      </c>
      <c r="M1043" t="s">
        <v>22</v>
      </c>
      <c r="N1043" t="str">
        <f>_xlfn.CONCAT(Ponderaciones[[#This Row],[Universidad]],Ponderaciones[[#This Row],[Carrera]])</f>
        <v>UNIVERSIDAD DE LA FRONTERABACHILLERATO EN CIENCIAS SOCIALES</v>
      </c>
    </row>
    <row r="1044" spans="1:14" x14ac:dyDescent="0.25">
      <c r="A1044">
        <v>30073</v>
      </c>
      <c r="B1044" t="s">
        <v>67</v>
      </c>
      <c r="C1044" t="s">
        <v>348</v>
      </c>
      <c r="D1044">
        <v>10</v>
      </c>
      <c r="E1044">
        <v>40</v>
      </c>
      <c r="F1044">
        <v>10</v>
      </c>
      <c r="G1044">
        <v>25</v>
      </c>
      <c r="H1044" t="s">
        <v>58</v>
      </c>
      <c r="J1044">
        <v>15</v>
      </c>
      <c r="K1044" t="s">
        <v>58</v>
      </c>
      <c r="L1044" t="s">
        <v>58</v>
      </c>
      <c r="M1044" t="s">
        <v>22</v>
      </c>
      <c r="N1044" t="str">
        <f>_xlfn.CONCAT(Ponderaciones[[#This Row],[Universidad]],Ponderaciones[[#This Row],[Carrera]])</f>
        <v>UNIVERSIDAD DE LA FRONTERABIOQUÍMICA</v>
      </c>
    </row>
    <row r="1045" spans="1:14" x14ac:dyDescent="0.25">
      <c r="A1045">
        <v>30068</v>
      </c>
      <c r="B1045" t="s">
        <v>560</v>
      </c>
      <c r="C1045" t="s">
        <v>348</v>
      </c>
      <c r="D1045">
        <v>10</v>
      </c>
      <c r="E1045">
        <v>50</v>
      </c>
      <c r="F1045">
        <v>10</v>
      </c>
      <c r="G1045">
        <v>20</v>
      </c>
      <c r="H1045" t="s">
        <v>58</v>
      </c>
      <c r="J1045">
        <v>10</v>
      </c>
      <c r="K1045" t="s">
        <v>58</v>
      </c>
      <c r="L1045" t="s">
        <v>58</v>
      </c>
      <c r="M1045" t="s">
        <v>22</v>
      </c>
      <c r="N1045" t="str">
        <f>_xlfn.CONCAT(Ponderaciones[[#This Row],[Universidad]],Ponderaciones[[#This Row],[Carrera]])</f>
        <v>UNIVERSIDAD DE LA FRONTERABIOTECNOLOGÍA</v>
      </c>
    </row>
    <row r="1046" spans="1:14" x14ac:dyDescent="0.25">
      <c r="A1046">
        <v>30000</v>
      </c>
      <c r="B1046" t="s">
        <v>216</v>
      </c>
      <c r="C1046" t="s">
        <v>348</v>
      </c>
      <c r="D1046">
        <v>10</v>
      </c>
      <c r="E1046">
        <v>30</v>
      </c>
      <c r="F1046">
        <v>20</v>
      </c>
      <c r="G1046">
        <v>30</v>
      </c>
      <c r="H1046">
        <v>10</v>
      </c>
      <c r="I1046" t="s">
        <v>47</v>
      </c>
      <c r="J1046">
        <v>10</v>
      </c>
      <c r="K1046" t="s">
        <v>58</v>
      </c>
      <c r="L1046" t="s">
        <v>58</v>
      </c>
      <c r="M1046" t="s">
        <v>22</v>
      </c>
      <c r="N1046" t="str">
        <f>_xlfn.CONCAT(Ponderaciones[[#This Row],[Universidad]],Ponderaciones[[#This Row],[Carrera]])</f>
        <v>UNIVERSIDAD DE LA FRONTERACONTADOR PÚBLICO Y AUDITOR</v>
      </c>
    </row>
    <row r="1047" spans="1:14" x14ac:dyDescent="0.25">
      <c r="A1047">
        <v>30039</v>
      </c>
      <c r="B1047" t="s">
        <v>73</v>
      </c>
      <c r="C1047" t="s">
        <v>348</v>
      </c>
      <c r="D1047">
        <v>10</v>
      </c>
      <c r="E1047">
        <v>30</v>
      </c>
      <c r="F1047">
        <v>25</v>
      </c>
      <c r="G1047">
        <v>20</v>
      </c>
      <c r="H1047">
        <v>15</v>
      </c>
      <c r="J1047" t="s">
        <v>58</v>
      </c>
      <c r="K1047" t="s">
        <v>58</v>
      </c>
      <c r="L1047" t="s">
        <v>58</v>
      </c>
      <c r="M1047" t="s">
        <v>22</v>
      </c>
      <c r="N1047" t="str">
        <f>_xlfn.CONCAT(Ponderaciones[[#This Row],[Universidad]],Ponderaciones[[#This Row],[Carrera]])</f>
        <v>UNIVERSIDAD DE LA FRONTERADERECHO</v>
      </c>
    </row>
    <row r="1048" spans="1:14" x14ac:dyDescent="0.25">
      <c r="A1048">
        <v>30020</v>
      </c>
      <c r="B1048" t="s">
        <v>75</v>
      </c>
      <c r="C1048" t="s">
        <v>348</v>
      </c>
      <c r="D1048">
        <v>10</v>
      </c>
      <c r="E1048">
        <v>30</v>
      </c>
      <c r="F1048">
        <v>15</v>
      </c>
      <c r="G1048">
        <v>25</v>
      </c>
      <c r="H1048" t="s">
        <v>58</v>
      </c>
      <c r="J1048">
        <v>20</v>
      </c>
      <c r="K1048" t="s">
        <v>58</v>
      </c>
      <c r="L1048" t="s">
        <v>58</v>
      </c>
      <c r="M1048" t="s">
        <v>22</v>
      </c>
      <c r="N1048" t="str">
        <f>_xlfn.CONCAT(Ponderaciones[[#This Row],[Universidad]],Ponderaciones[[#This Row],[Carrera]])</f>
        <v>UNIVERSIDAD DE LA FRONTERAENFERMERÍA</v>
      </c>
    </row>
    <row r="1049" spans="1:14" x14ac:dyDescent="0.25">
      <c r="A1049">
        <v>30021</v>
      </c>
      <c r="B1049" t="s">
        <v>79</v>
      </c>
      <c r="C1049" t="s">
        <v>348</v>
      </c>
      <c r="D1049">
        <v>10</v>
      </c>
      <c r="E1049">
        <v>30</v>
      </c>
      <c r="F1049">
        <v>15</v>
      </c>
      <c r="G1049">
        <v>25</v>
      </c>
      <c r="H1049" t="s">
        <v>58</v>
      </c>
      <c r="J1049">
        <v>20</v>
      </c>
      <c r="K1049" t="s">
        <v>58</v>
      </c>
      <c r="L1049" t="s">
        <v>58</v>
      </c>
      <c r="M1049" t="s">
        <v>22</v>
      </c>
      <c r="N1049" t="str">
        <f>_xlfn.CONCAT(Ponderaciones[[#This Row],[Universidad]],Ponderaciones[[#This Row],[Carrera]])</f>
        <v>UNIVERSIDAD DE LA FRONTERAFONOAUDIOLOGÍA</v>
      </c>
    </row>
    <row r="1050" spans="1:14" x14ac:dyDescent="0.25">
      <c r="A1050">
        <v>30094</v>
      </c>
      <c r="B1050" t="s">
        <v>129</v>
      </c>
      <c r="C1050" t="s">
        <v>348</v>
      </c>
      <c r="D1050">
        <v>10</v>
      </c>
      <c r="E1050">
        <v>40</v>
      </c>
      <c r="F1050">
        <v>10</v>
      </c>
      <c r="G1050">
        <v>20</v>
      </c>
      <c r="H1050" t="s">
        <v>58</v>
      </c>
      <c r="J1050">
        <v>10</v>
      </c>
      <c r="K1050">
        <v>10</v>
      </c>
      <c r="L1050" t="s">
        <v>58</v>
      </c>
      <c r="M1050" t="s">
        <v>22</v>
      </c>
      <c r="N1050" t="str">
        <f>_xlfn.CONCAT(Ponderaciones[[#This Row],[Universidad]],Ponderaciones[[#This Row],[Carrera]])</f>
        <v>UNIVERSIDAD DE LA FRONTERAINGENIERÍA CIVIL</v>
      </c>
    </row>
    <row r="1051" spans="1:14" x14ac:dyDescent="0.25">
      <c r="A1051">
        <v>30079</v>
      </c>
      <c r="B1051" t="s">
        <v>274</v>
      </c>
      <c r="C1051" t="s">
        <v>348</v>
      </c>
      <c r="D1051">
        <v>10</v>
      </c>
      <c r="E1051">
        <v>40</v>
      </c>
      <c r="F1051">
        <v>10</v>
      </c>
      <c r="G1051">
        <v>20</v>
      </c>
      <c r="H1051" t="s">
        <v>58</v>
      </c>
      <c r="J1051">
        <v>10</v>
      </c>
      <c r="K1051">
        <v>10</v>
      </c>
      <c r="L1051" t="s">
        <v>58</v>
      </c>
      <c r="M1051" t="s">
        <v>22</v>
      </c>
      <c r="N1051" t="str">
        <f>_xlfn.CONCAT(Ponderaciones[[#This Row],[Universidad]],Ponderaciones[[#This Row],[Carrera]])</f>
        <v>UNIVERSIDAD DE LA FRONTERAINGENIERÍA CIVIL AMBIENTAL</v>
      </c>
    </row>
    <row r="1052" spans="1:14" x14ac:dyDescent="0.25">
      <c r="A1052">
        <v>30077</v>
      </c>
      <c r="B1052" t="s">
        <v>132</v>
      </c>
      <c r="C1052" t="s">
        <v>348</v>
      </c>
      <c r="D1052">
        <v>10</v>
      </c>
      <c r="E1052">
        <v>40</v>
      </c>
      <c r="F1052">
        <v>10</v>
      </c>
      <c r="G1052">
        <v>20</v>
      </c>
      <c r="H1052" t="s">
        <v>58</v>
      </c>
      <c r="J1052">
        <v>10</v>
      </c>
      <c r="K1052">
        <v>10</v>
      </c>
      <c r="L1052" t="s">
        <v>58</v>
      </c>
      <c r="M1052" t="s">
        <v>22</v>
      </c>
      <c r="N1052" t="str">
        <f>_xlfn.CONCAT(Ponderaciones[[#This Row],[Universidad]],Ponderaciones[[#This Row],[Carrera]])</f>
        <v>UNIVERSIDAD DE LA FRONTERAINGENIERÍA CIVIL ELÉCTRICA</v>
      </c>
    </row>
    <row r="1053" spans="1:14" x14ac:dyDescent="0.25">
      <c r="A1053">
        <v>30012</v>
      </c>
      <c r="B1053" t="s">
        <v>133</v>
      </c>
      <c r="C1053" t="s">
        <v>348</v>
      </c>
      <c r="D1053">
        <v>10</v>
      </c>
      <c r="E1053">
        <v>40</v>
      </c>
      <c r="F1053">
        <v>10</v>
      </c>
      <c r="G1053">
        <v>20</v>
      </c>
      <c r="H1053" t="s">
        <v>58</v>
      </c>
      <c r="J1053">
        <v>10</v>
      </c>
      <c r="K1053">
        <v>10</v>
      </c>
      <c r="L1053" t="s">
        <v>58</v>
      </c>
      <c r="M1053" t="s">
        <v>22</v>
      </c>
      <c r="N1053" t="str">
        <f>_xlfn.CONCAT(Ponderaciones[[#This Row],[Universidad]],Ponderaciones[[#This Row],[Carrera]])</f>
        <v>UNIVERSIDAD DE LA FRONTERAINGENIERÍA CIVIL ELECTRÓNICA</v>
      </c>
    </row>
    <row r="1054" spans="1:14" x14ac:dyDescent="0.25">
      <c r="A1054">
        <v>30090</v>
      </c>
      <c r="B1054" t="s">
        <v>561</v>
      </c>
      <c r="C1054" t="s">
        <v>348</v>
      </c>
      <c r="D1054">
        <v>10</v>
      </c>
      <c r="E1054">
        <v>40</v>
      </c>
      <c r="F1054">
        <v>10</v>
      </c>
      <c r="G1054">
        <v>20</v>
      </c>
      <c r="H1054" t="s">
        <v>58</v>
      </c>
      <c r="J1054">
        <v>10</v>
      </c>
      <c r="K1054">
        <v>10</v>
      </c>
      <c r="L1054" t="s">
        <v>58</v>
      </c>
      <c r="M1054" t="s">
        <v>22</v>
      </c>
      <c r="N1054" t="str">
        <f>_xlfn.CONCAT(Ponderaciones[[#This Row],[Universidad]],Ponderaciones[[#This Row],[Carrera]])</f>
        <v>UNIVERSIDAD DE LA FRONTERAINGENIERÍA CIVIL EN BIOTECNOLOGÍA</v>
      </c>
    </row>
    <row r="1055" spans="1:14" x14ac:dyDescent="0.25">
      <c r="A1055">
        <v>30013</v>
      </c>
      <c r="B1055" t="s">
        <v>201</v>
      </c>
      <c r="C1055" t="s">
        <v>348</v>
      </c>
      <c r="D1055">
        <v>10</v>
      </c>
      <c r="E1055">
        <v>40</v>
      </c>
      <c r="F1055">
        <v>10</v>
      </c>
      <c r="G1055">
        <v>20</v>
      </c>
      <c r="H1055" t="s">
        <v>58</v>
      </c>
      <c r="J1055">
        <v>10</v>
      </c>
      <c r="K1055">
        <v>10</v>
      </c>
      <c r="L1055" t="s">
        <v>58</v>
      </c>
      <c r="M1055" t="s">
        <v>22</v>
      </c>
      <c r="N1055" t="str">
        <f>_xlfn.CONCAT(Ponderaciones[[#This Row],[Universidad]],Ponderaciones[[#This Row],[Carrera]])</f>
        <v>UNIVERSIDAD DE LA FRONTERAINGENIERÍA CIVIL INDUSTRIAL</v>
      </c>
    </row>
    <row r="1056" spans="1:14" x14ac:dyDescent="0.25">
      <c r="A1056">
        <v>30095</v>
      </c>
      <c r="B1056" t="s">
        <v>139</v>
      </c>
      <c r="C1056" t="s">
        <v>348</v>
      </c>
      <c r="D1056">
        <v>10</v>
      </c>
      <c r="E1056">
        <v>40</v>
      </c>
      <c r="F1056">
        <v>10</v>
      </c>
      <c r="G1056">
        <v>20</v>
      </c>
      <c r="H1056" t="s">
        <v>58</v>
      </c>
      <c r="J1056">
        <v>10</v>
      </c>
      <c r="K1056">
        <v>10</v>
      </c>
      <c r="L1056" t="s">
        <v>58</v>
      </c>
      <c r="M1056" t="s">
        <v>22</v>
      </c>
      <c r="N1056" t="str">
        <f>_xlfn.CONCAT(Ponderaciones[[#This Row],[Universidad]],Ponderaciones[[#This Row],[Carrera]])</f>
        <v>UNIVERSIDAD DE LA FRONTERAINGENIERÍA CIVIL INFORMÁTICA</v>
      </c>
    </row>
    <row r="1057" spans="1:14" x14ac:dyDescent="0.25">
      <c r="A1057">
        <v>30078</v>
      </c>
      <c r="B1057" t="s">
        <v>536</v>
      </c>
      <c r="C1057" t="s">
        <v>348</v>
      </c>
      <c r="D1057">
        <v>10</v>
      </c>
      <c r="E1057">
        <v>40</v>
      </c>
      <c r="F1057">
        <v>10</v>
      </c>
      <c r="G1057">
        <v>20</v>
      </c>
      <c r="H1057" t="s">
        <v>58</v>
      </c>
      <c r="J1057">
        <v>10</v>
      </c>
      <c r="K1057">
        <v>10</v>
      </c>
      <c r="L1057" t="s">
        <v>58</v>
      </c>
      <c r="M1057" t="s">
        <v>22</v>
      </c>
      <c r="N1057" t="str">
        <f>_xlfn.CONCAT(Ponderaciones[[#This Row],[Universidad]],Ponderaciones[[#This Row],[Carrera]])</f>
        <v>UNIVERSIDAD DE LA FRONTERAINGENIERÍA CIVIL MATEMÁTICA</v>
      </c>
    </row>
    <row r="1058" spans="1:14" x14ac:dyDescent="0.25">
      <c r="A1058">
        <v>30096</v>
      </c>
      <c r="B1058" t="s">
        <v>537</v>
      </c>
      <c r="C1058" t="s">
        <v>348</v>
      </c>
      <c r="D1058">
        <v>10</v>
      </c>
      <c r="E1058">
        <v>40</v>
      </c>
      <c r="F1058">
        <v>10</v>
      </c>
      <c r="G1058">
        <v>20</v>
      </c>
      <c r="H1058" t="s">
        <v>58</v>
      </c>
      <c r="J1058">
        <v>10</v>
      </c>
      <c r="K1058">
        <v>10</v>
      </c>
      <c r="L1058" t="s">
        <v>58</v>
      </c>
      <c r="M1058" t="s">
        <v>22</v>
      </c>
      <c r="N1058" t="str">
        <f>_xlfn.CONCAT(Ponderaciones[[#This Row],[Universidad]],Ponderaciones[[#This Row],[Carrera]])</f>
        <v>UNIVERSIDAD DE LA FRONTERAINGENIERÍA CIVIL MECÁNICA</v>
      </c>
    </row>
    <row r="1059" spans="1:14" x14ac:dyDescent="0.25">
      <c r="A1059">
        <v>30038</v>
      </c>
      <c r="B1059" t="s">
        <v>143</v>
      </c>
      <c r="C1059" t="s">
        <v>348</v>
      </c>
      <c r="D1059">
        <v>10</v>
      </c>
      <c r="E1059">
        <v>40</v>
      </c>
      <c r="F1059">
        <v>10</v>
      </c>
      <c r="G1059">
        <v>20</v>
      </c>
      <c r="H1059" t="s">
        <v>58</v>
      </c>
      <c r="J1059">
        <v>10</v>
      </c>
      <c r="K1059">
        <v>10</v>
      </c>
      <c r="L1059" t="s">
        <v>58</v>
      </c>
      <c r="M1059" t="s">
        <v>22</v>
      </c>
      <c r="N1059" t="str">
        <f>_xlfn.CONCAT(Ponderaciones[[#This Row],[Universidad]],Ponderaciones[[#This Row],[Carrera]])</f>
        <v>UNIVERSIDAD DE LA FRONTERAINGENIERÍA CIVIL QUÍMICA</v>
      </c>
    </row>
    <row r="1060" spans="1:14" x14ac:dyDescent="0.25">
      <c r="A1060">
        <v>30074</v>
      </c>
      <c r="B1060" t="s">
        <v>562</v>
      </c>
      <c r="C1060" t="s">
        <v>348</v>
      </c>
      <c r="D1060">
        <v>10</v>
      </c>
      <c r="E1060">
        <v>40</v>
      </c>
      <c r="F1060">
        <v>10</v>
      </c>
      <c r="G1060">
        <v>20</v>
      </c>
      <c r="H1060" t="s">
        <v>58</v>
      </c>
      <c r="J1060">
        <v>10</v>
      </c>
      <c r="K1060">
        <v>10</v>
      </c>
      <c r="L1060" t="s">
        <v>58</v>
      </c>
      <c r="M1060" t="s">
        <v>22</v>
      </c>
      <c r="N1060" t="str">
        <f>_xlfn.CONCAT(Ponderaciones[[#This Row],[Universidad]],Ponderaciones[[#This Row],[Carrera]])</f>
        <v>UNIVERSIDAD DE LA FRONTERAINGENIERÍA CIVIL TELEMÁTICA</v>
      </c>
    </row>
    <row r="1061" spans="1:14" x14ac:dyDescent="0.25">
      <c r="A1061">
        <v>30085</v>
      </c>
      <c r="B1061" t="s">
        <v>83</v>
      </c>
      <c r="C1061" t="s">
        <v>348</v>
      </c>
      <c r="D1061">
        <v>10</v>
      </c>
      <c r="E1061">
        <v>30</v>
      </c>
      <c r="F1061">
        <v>20</v>
      </c>
      <c r="G1061">
        <v>30</v>
      </c>
      <c r="H1061">
        <v>10</v>
      </c>
      <c r="I1061" t="s">
        <v>47</v>
      </c>
      <c r="J1061">
        <v>10</v>
      </c>
      <c r="K1061" t="s">
        <v>58</v>
      </c>
      <c r="L1061" t="s">
        <v>58</v>
      </c>
      <c r="M1061" t="s">
        <v>22</v>
      </c>
      <c r="N1061" t="str">
        <f>_xlfn.CONCAT(Ponderaciones[[#This Row],[Universidad]],Ponderaciones[[#This Row],[Carrera]])</f>
        <v>UNIVERSIDAD DE LA FRONTERAINGENIERÍA COMERCIAL</v>
      </c>
    </row>
    <row r="1062" spans="1:14" x14ac:dyDescent="0.25">
      <c r="A1062">
        <v>30007</v>
      </c>
      <c r="B1062" t="s">
        <v>146</v>
      </c>
      <c r="C1062" t="s">
        <v>348</v>
      </c>
      <c r="D1062">
        <v>10</v>
      </c>
      <c r="E1062">
        <v>40</v>
      </c>
      <c r="F1062">
        <v>10</v>
      </c>
      <c r="G1062">
        <v>20</v>
      </c>
      <c r="H1062" t="s">
        <v>58</v>
      </c>
      <c r="J1062">
        <v>10</v>
      </c>
      <c r="K1062">
        <v>10</v>
      </c>
      <c r="L1062" t="s">
        <v>58</v>
      </c>
      <c r="M1062" t="s">
        <v>22</v>
      </c>
      <c r="N1062" t="str">
        <f>_xlfn.CONCAT(Ponderaciones[[#This Row],[Universidad]],Ponderaciones[[#This Row],[Carrera]])</f>
        <v>UNIVERSIDAD DE LA FRONTERAINGENIERÍA EN CONSTRUCCIÓN</v>
      </c>
    </row>
    <row r="1063" spans="1:14" x14ac:dyDescent="0.25">
      <c r="A1063">
        <v>30069</v>
      </c>
      <c r="B1063" t="s">
        <v>84</v>
      </c>
      <c r="C1063" t="s">
        <v>348</v>
      </c>
      <c r="D1063">
        <v>10</v>
      </c>
      <c r="E1063">
        <v>50</v>
      </c>
      <c r="F1063">
        <v>10</v>
      </c>
      <c r="G1063">
        <v>15</v>
      </c>
      <c r="H1063" t="s">
        <v>58</v>
      </c>
      <c r="J1063">
        <v>10</v>
      </c>
      <c r="K1063">
        <v>5</v>
      </c>
      <c r="L1063" t="s">
        <v>58</v>
      </c>
      <c r="M1063" t="s">
        <v>22</v>
      </c>
      <c r="N1063" t="str">
        <f>_xlfn.CONCAT(Ponderaciones[[#This Row],[Universidad]],Ponderaciones[[#This Row],[Carrera]])</f>
        <v>UNIVERSIDAD DE LA FRONTERAINGENIERÍA EN RECURSOS NATURALES</v>
      </c>
    </row>
    <row r="1064" spans="1:14" x14ac:dyDescent="0.25">
      <c r="A1064">
        <v>30086</v>
      </c>
      <c r="B1064" t="s">
        <v>563</v>
      </c>
      <c r="C1064" t="s">
        <v>348</v>
      </c>
      <c r="D1064">
        <v>10</v>
      </c>
      <c r="E1064">
        <v>40</v>
      </c>
      <c r="F1064">
        <v>10</v>
      </c>
      <c r="G1064">
        <v>20</v>
      </c>
      <c r="H1064" t="s">
        <v>58</v>
      </c>
      <c r="J1064">
        <v>10</v>
      </c>
      <c r="K1064">
        <v>10</v>
      </c>
      <c r="L1064" t="s">
        <v>58</v>
      </c>
      <c r="M1064" t="s">
        <v>22</v>
      </c>
      <c r="N1064" t="str">
        <f>_xlfn.CONCAT(Ponderaciones[[#This Row],[Universidad]],Ponderaciones[[#This Row],[Carrera]])</f>
        <v>UNIVERSIDAD DE LA FRONTERAINGENIERÍA INFORMÁTICA</v>
      </c>
    </row>
    <row r="1065" spans="1:14" x14ac:dyDescent="0.25">
      <c r="A1065">
        <v>30023</v>
      </c>
      <c r="B1065" t="s">
        <v>85</v>
      </c>
      <c r="C1065" t="s">
        <v>348</v>
      </c>
      <c r="D1065">
        <v>10</v>
      </c>
      <c r="E1065">
        <v>30</v>
      </c>
      <c r="F1065">
        <v>15</v>
      </c>
      <c r="G1065">
        <v>25</v>
      </c>
      <c r="H1065" t="s">
        <v>58</v>
      </c>
      <c r="J1065">
        <v>20</v>
      </c>
      <c r="K1065" t="s">
        <v>58</v>
      </c>
      <c r="L1065" t="s">
        <v>58</v>
      </c>
      <c r="M1065" t="s">
        <v>22</v>
      </c>
      <c r="N1065" t="str">
        <f>_xlfn.CONCAT(Ponderaciones[[#This Row],[Universidad]],Ponderaciones[[#This Row],[Carrera]])</f>
        <v>UNIVERSIDAD DE LA FRONTERAKINESIOLOGÍA</v>
      </c>
    </row>
    <row r="1066" spans="1:14" x14ac:dyDescent="0.25">
      <c r="A1066">
        <v>30026</v>
      </c>
      <c r="B1066" t="s">
        <v>93</v>
      </c>
      <c r="C1066" t="s">
        <v>348</v>
      </c>
      <c r="D1066">
        <v>10</v>
      </c>
      <c r="E1066">
        <v>30</v>
      </c>
      <c r="F1066">
        <v>15</v>
      </c>
      <c r="G1066">
        <v>25</v>
      </c>
      <c r="H1066" t="s">
        <v>58</v>
      </c>
      <c r="J1066">
        <v>20</v>
      </c>
      <c r="K1066" t="s">
        <v>58</v>
      </c>
      <c r="L1066" t="s">
        <v>58</v>
      </c>
      <c r="M1066" t="s">
        <v>22</v>
      </c>
      <c r="N1066" t="str">
        <f>_xlfn.CONCAT(Ponderaciones[[#This Row],[Universidad]],Ponderaciones[[#This Row],[Carrera]])</f>
        <v>UNIVERSIDAD DE LA FRONTERAMEDICINA</v>
      </c>
    </row>
    <row r="1067" spans="1:14" x14ac:dyDescent="0.25">
      <c r="A1067">
        <v>30037</v>
      </c>
      <c r="B1067" t="s">
        <v>94</v>
      </c>
      <c r="C1067" t="s">
        <v>348</v>
      </c>
      <c r="D1067">
        <v>10</v>
      </c>
      <c r="E1067">
        <v>50</v>
      </c>
      <c r="F1067">
        <v>10</v>
      </c>
      <c r="G1067">
        <v>20</v>
      </c>
      <c r="H1067" t="s">
        <v>58</v>
      </c>
      <c r="J1067">
        <v>10</v>
      </c>
      <c r="K1067" t="s">
        <v>58</v>
      </c>
      <c r="L1067" t="s">
        <v>58</v>
      </c>
      <c r="M1067" t="s">
        <v>22</v>
      </c>
      <c r="N1067" t="str">
        <f>_xlfn.CONCAT(Ponderaciones[[#This Row],[Universidad]],Ponderaciones[[#This Row],[Carrera]])</f>
        <v>UNIVERSIDAD DE LA FRONTERAMEDICINA VETERINARIA</v>
      </c>
    </row>
    <row r="1068" spans="1:14" x14ac:dyDescent="0.25">
      <c r="A1068">
        <v>30029</v>
      </c>
      <c r="B1068" t="s">
        <v>95</v>
      </c>
      <c r="C1068" t="s">
        <v>348</v>
      </c>
      <c r="D1068">
        <v>10</v>
      </c>
      <c r="E1068">
        <v>30</v>
      </c>
      <c r="F1068">
        <v>15</v>
      </c>
      <c r="G1068">
        <v>25</v>
      </c>
      <c r="H1068" t="s">
        <v>58</v>
      </c>
      <c r="J1068">
        <v>20</v>
      </c>
      <c r="K1068" t="s">
        <v>58</v>
      </c>
      <c r="L1068" t="s">
        <v>58</v>
      </c>
      <c r="M1068" t="s">
        <v>22</v>
      </c>
      <c r="N1068" t="str">
        <f>_xlfn.CONCAT(Ponderaciones[[#This Row],[Universidad]],Ponderaciones[[#This Row],[Carrera]])</f>
        <v>UNIVERSIDAD DE LA FRONTERANUTRICIÓN Y DIETÉTICA</v>
      </c>
    </row>
    <row r="1069" spans="1:14" x14ac:dyDescent="0.25">
      <c r="A1069">
        <v>30032</v>
      </c>
      <c r="B1069" t="s">
        <v>355</v>
      </c>
      <c r="C1069" t="s">
        <v>348</v>
      </c>
      <c r="D1069">
        <v>10</v>
      </c>
      <c r="E1069">
        <v>30</v>
      </c>
      <c r="F1069">
        <v>15</v>
      </c>
      <c r="G1069">
        <v>25</v>
      </c>
      <c r="H1069" t="s">
        <v>58</v>
      </c>
      <c r="J1069">
        <v>20</v>
      </c>
      <c r="K1069" t="s">
        <v>58</v>
      </c>
      <c r="L1069" t="s">
        <v>58</v>
      </c>
      <c r="M1069" t="s">
        <v>22</v>
      </c>
      <c r="N1069" t="str">
        <f>_xlfn.CONCAT(Ponderaciones[[#This Row],[Universidad]],Ponderaciones[[#This Row],[Carrera]])</f>
        <v>UNIVERSIDAD DE LA FRONTERAOBSTETRICIA Y PUERICULTURA</v>
      </c>
    </row>
    <row r="1070" spans="1:14" x14ac:dyDescent="0.25">
      <c r="A1070">
        <v>30033</v>
      </c>
      <c r="B1070" t="s">
        <v>281</v>
      </c>
      <c r="C1070" t="s">
        <v>348</v>
      </c>
      <c r="D1070">
        <v>10</v>
      </c>
      <c r="E1070">
        <v>40</v>
      </c>
      <c r="F1070">
        <v>20</v>
      </c>
      <c r="G1070">
        <v>20</v>
      </c>
      <c r="H1070" t="s">
        <v>58</v>
      </c>
      <c r="J1070">
        <v>10</v>
      </c>
      <c r="K1070" t="s">
        <v>58</v>
      </c>
      <c r="L1070" t="s">
        <v>58</v>
      </c>
      <c r="M1070" t="s">
        <v>22</v>
      </c>
      <c r="N1070" t="str">
        <f>_xlfn.CONCAT(Ponderaciones[[#This Row],[Universidad]],Ponderaciones[[#This Row],[Carrera]])</f>
        <v xml:space="preserve">UNIVERSIDAD DE LA FRONTERAODONTOLOGÍA </v>
      </c>
    </row>
    <row r="1071" spans="1:14" x14ac:dyDescent="0.25">
      <c r="A1071">
        <v>30044</v>
      </c>
      <c r="B1071" t="s">
        <v>161</v>
      </c>
      <c r="C1071" t="s">
        <v>348</v>
      </c>
      <c r="D1071">
        <v>10</v>
      </c>
      <c r="E1071">
        <v>50</v>
      </c>
      <c r="F1071">
        <v>20</v>
      </c>
      <c r="G1071">
        <v>10</v>
      </c>
      <c r="H1071">
        <v>10</v>
      </c>
      <c r="J1071" t="s">
        <v>58</v>
      </c>
      <c r="K1071" t="s">
        <v>58</v>
      </c>
      <c r="L1071" t="s">
        <v>58</v>
      </c>
      <c r="M1071" t="s">
        <v>22</v>
      </c>
      <c r="N1071" t="str">
        <f>_xlfn.CONCAT(Ponderaciones[[#This Row],[Universidad]],Ponderaciones[[#This Row],[Carrera]])</f>
        <v>UNIVERSIDAD DE LA FRONTERAPEDAGOGÍA EN CASTELLANO Y COMUNICACIÓN</v>
      </c>
    </row>
    <row r="1072" spans="1:14" x14ac:dyDescent="0.25">
      <c r="A1072">
        <v>30060</v>
      </c>
      <c r="B1072" t="s">
        <v>564</v>
      </c>
      <c r="C1072" t="s">
        <v>348</v>
      </c>
      <c r="D1072">
        <v>10</v>
      </c>
      <c r="E1072">
        <v>40</v>
      </c>
      <c r="F1072">
        <v>10</v>
      </c>
      <c r="G1072">
        <v>25</v>
      </c>
      <c r="H1072" t="s">
        <v>58</v>
      </c>
      <c r="J1072">
        <v>15</v>
      </c>
      <c r="K1072" t="s">
        <v>58</v>
      </c>
      <c r="L1072" t="s">
        <v>58</v>
      </c>
      <c r="M1072" t="s">
        <v>22</v>
      </c>
      <c r="N1072" t="str">
        <f>_xlfn.CONCAT(Ponderaciones[[#This Row],[Universidad]],Ponderaciones[[#This Row],[Carrera]])</f>
        <v>UNIVERSIDAD DE LA FRONTERAPEDAGOGÍA EN CIENCIAS MENCIÓN BIOLOGÍA, QUÍMICA O FÍSICA</v>
      </c>
    </row>
    <row r="1073" spans="1:14" x14ac:dyDescent="0.25">
      <c r="A1073">
        <v>30050</v>
      </c>
      <c r="B1073" t="s">
        <v>453</v>
      </c>
      <c r="C1073" t="s">
        <v>348</v>
      </c>
      <c r="D1073">
        <v>10</v>
      </c>
      <c r="E1073">
        <v>50</v>
      </c>
      <c r="F1073">
        <v>20</v>
      </c>
      <c r="G1073">
        <v>10</v>
      </c>
      <c r="H1073">
        <v>10</v>
      </c>
      <c r="J1073" t="s">
        <v>58</v>
      </c>
      <c r="K1073" t="s">
        <v>58</v>
      </c>
      <c r="L1073" t="s">
        <v>58</v>
      </c>
      <c r="M1073" t="s">
        <v>22</v>
      </c>
      <c r="N1073" t="str">
        <f>_xlfn.CONCAT(Ponderaciones[[#This Row],[Universidad]],Ponderaciones[[#This Row],[Carrera]])</f>
        <v xml:space="preserve">UNIVERSIDAD DE LA FRONTERAPEDAGOGÍA EN EDUCACIÓN DIFERENCIAL </v>
      </c>
    </row>
    <row r="1074" spans="1:14" x14ac:dyDescent="0.25">
      <c r="A1074">
        <v>30047</v>
      </c>
      <c r="B1074" t="s">
        <v>565</v>
      </c>
      <c r="C1074" t="s">
        <v>348</v>
      </c>
      <c r="D1074">
        <v>10</v>
      </c>
      <c r="E1074">
        <v>50</v>
      </c>
      <c r="F1074">
        <v>15</v>
      </c>
      <c r="G1074">
        <v>15</v>
      </c>
      <c r="H1074">
        <v>10</v>
      </c>
      <c r="I1074" t="s">
        <v>47</v>
      </c>
      <c r="J1074">
        <v>10</v>
      </c>
      <c r="K1074" t="s">
        <v>58</v>
      </c>
      <c r="L1074" t="s">
        <v>58</v>
      </c>
      <c r="M1074" t="s">
        <v>22</v>
      </c>
      <c r="N1074" t="str">
        <f>_xlfn.CONCAT(Ponderaciones[[#This Row],[Universidad]],Ponderaciones[[#This Row],[Carrera]])</f>
        <v>UNIVERSIDAD DE LA FRONTERAPEDAGOGÍA EN EDUCACIÓN FÍSICA, DEPORTES Y RECREACIÓN</v>
      </c>
    </row>
    <row r="1075" spans="1:14" x14ac:dyDescent="0.25">
      <c r="A1075">
        <v>30055</v>
      </c>
      <c r="B1075" t="s">
        <v>566</v>
      </c>
      <c r="C1075" t="s">
        <v>348</v>
      </c>
      <c r="D1075">
        <v>10</v>
      </c>
      <c r="E1075">
        <v>50</v>
      </c>
      <c r="F1075">
        <v>20</v>
      </c>
      <c r="G1075">
        <v>10</v>
      </c>
      <c r="H1075">
        <v>10</v>
      </c>
      <c r="J1075" t="s">
        <v>58</v>
      </c>
      <c r="K1075" t="s">
        <v>58</v>
      </c>
      <c r="L1075" t="s">
        <v>58</v>
      </c>
      <c r="M1075" t="s">
        <v>22</v>
      </c>
      <c r="N1075" t="str">
        <f>_xlfn.CONCAT(Ponderaciones[[#This Row],[Universidad]],Ponderaciones[[#This Row],[Carrera]])</f>
        <v>UNIVERSIDAD DE LA FRONTERAPEDAGOGÍA EN HISTORIA, GEOGRAFÍA Y EDUCACIÓN CÍVICA</v>
      </c>
    </row>
    <row r="1076" spans="1:14" x14ac:dyDescent="0.25">
      <c r="A1076">
        <v>30056</v>
      </c>
      <c r="B1076" t="s">
        <v>555</v>
      </c>
      <c r="C1076" t="s">
        <v>348</v>
      </c>
      <c r="D1076">
        <v>10</v>
      </c>
      <c r="E1076">
        <v>50</v>
      </c>
      <c r="F1076">
        <v>20</v>
      </c>
      <c r="G1076">
        <v>10</v>
      </c>
      <c r="H1076">
        <v>10</v>
      </c>
      <c r="I1076" t="s">
        <v>47</v>
      </c>
      <c r="J1076">
        <v>10</v>
      </c>
      <c r="K1076" t="s">
        <v>58</v>
      </c>
      <c r="L1076" t="s">
        <v>58</v>
      </c>
      <c r="M1076" t="s">
        <v>22</v>
      </c>
      <c r="N1076" t="str">
        <f>_xlfn.CONCAT(Ponderaciones[[#This Row],[Universidad]],Ponderaciones[[#This Row],[Carrera]])</f>
        <v>UNIVERSIDAD DE LA FRONTERAPEDAGOGÍA EN INGLES</v>
      </c>
    </row>
    <row r="1077" spans="1:14" x14ac:dyDescent="0.25">
      <c r="A1077">
        <v>30058</v>
      </c>
      <c r="B1077" t="s">
        <v>567</v>
      </c>
      <c r="C1077" t="s">
        <v>348</v>
      </c>
      <c r="D1077">
        <v>10</v>
      </c>
      <c r="E1077">
        <v>40</v>
      </c>
      <c r="F1077">
        <v>10</v>
      </c>
      <c r="G1077">
        <v>25</v>
      </c>
      <c r="H1077" t="s">
        <v>58</v>
      </c>
      <c r="J1077">
        <v>10</v>
      </c>
      <c r="K1077" t="s">
        <v>58</v>
      </c>
      <c r="L1077" t="s">
        <v>58</v>
      </c>
      <c r="M1077" t="s">
        <v>22</v>
      </c>
      <c r="N1077" t="str">
        <f>_xlfn.CONCAT(Ponderaciones[[#This Row],[Universidad]],Ponderaciones[[#This Row],[Carrera]])</f>
        <v>UNIVERSIDAD DE LA FRONTERAPEDAGOGÍA MATEMÁTICA</v>
      </c>
    </row>
    <row r="1078" spans="1:14" x14ac:dyDescent="0.25">
      <c r="A1078">
        <v>30091</v>
      </c>
      <c r="B1078" t="s">
        <v>172</v>
      </c>
      <c r="C1078" t="s">
        <v>348</v>
      </c>
      <c r="D1078">
        <v>10</v>
      </c>
      <c r="E1078">
        <v>50</v>
      </c>
      <c r="F1078">
        <v>20</v>
      </c>
      <c r="G1078">
        <v>10</v>
      </c>
      <c r="H1078">
        <v>10</v>
      </c>
      <c r="J1078" t="s">
        <v>58</v>
      </c>
      <c r="K1078" t="s">
        <v>58</v>
      </c>
      <c r="L1078" t="s">
        <v>58</v>
      </c>
      <c r="M1078" t="s">
        <v>22</v>
      </c>
      <c r="N1078" t="str">
        <f>_xlfn.CONCAT(Ponderaciones[[#This Row],[Universidad]],Ponderaciones[[#This Row],[Carrera]])</f>
        <v>UNIVERSIDAD DE LA FRONTERAPERIODISMO</v>
      </c>
    </row>
    <row r="1079" spans="1:14" x14ac:dyDescent="0.25">
      <c r="A1079">
        <v>30076</v>
      </c>
      <c r="B1079" t="s">
        <v>568</v>
      </c>
      <c r="C1079" t="s">
        <v>348</v>
      </c>
      <c r="D1079">
        <v>10</v>
      </c>
      <c r="E1079">
        <v>40</v>
      </c>
      <c r="F1079">
        <v>10</v>
      </c>
      <c r="G1079">
        <v>20</v>
      </c>
      <c r="H1079" t="s">
        <v>58</v>
      </c>
      <c r="J1079">
        <v>10</v>
      </c>
      <c r="K1079" t="s">
        <v>58</v>
      </c>
      <c r="L1079" t="s">
        <v>58</v>
      </c>
      <c r="M1079" t="s">
        <v>22</v>
      </c>
      <c r="N1079" t="str">
        <f>_xlfn.CONCAT(Ponderaciones[[#This Row],[Universidad]],Ponderaciones[[#This Row],[Carrera]])</f>
        <v>UNIVERSIDAD DE LA FRONTERAPLAN COMÚN INGENIERÍA CIVIL</v>
      </c>
    </row>
    <row r="1080" spans="1:14" x14ac:dyDescent="0.25">
      <c r="A1080">
        <v>30064</v>
      </c>
      <c r="B1080" t="s">
        <v>108</v>
      </c>
      <c r="C1080" t="s">
        <v>348</v>
      </c>
      <c r="D1080">
        <v>10</v>
      </c>
      <c r="E1080">
        <v>40</v>
      </c>
      <c r="F1080">
        <v>20</v>
      </c>
      <c r="G1080">
        <v>20</v>
      </c>
      <c r="H1080">
        <v>10</v>
      </c>
      <c r="I1080" t="s">
        <v>47</v>
      </c>
      <c r="J1080">
        <v>10</v>
      </c>
      <c r="K1080" t="s">
        <v>58</v>
      </c>
      <c r="L1080" t="s">
        <v>58</v>
      </c>
      <c r="M1080" t="s">
        <v>22</v>
      </c>
      <c r="N1080" t="str">
        <f>_xlfn.CONCAT(Ponderaciones[[#This Row],[Universidad]],Ponderaciones[[#This Row],[Carrera]])</f>
        <v>UNIVERSIDAD DE LA FRONTERAPSICOLOGÍA</v>
      </c>
    </row>
    <row r="1081" spans="1:14" x14ac:dyDescent="0.25">
      <c r="A1081">
        <v>30024</v>
      </c>
      <c r="B1081" t="s">
        <v>110</v>
      </c>
      <c r="C1081" t="s">
        <v>348</v>
      </c>
      <c r="D1081">
        <v>10</v>
      </c>
      <c r="E1081">
        <v>30</v>
      </c>
      <c r="F1081">
        <v>15</v>
      </c>
      <c r="G1081">
        <v>25</v>
      </c>
      <c r="H1081" t="s">
        <v>58</v>
      </c>
      <c r="J1081">
        <v>20</v>
      </c>
      <c r="K1081" t="s">
        <v>58</v>
      </c>
      <c r="L1081" t="s">
        <v>58</v>
      </c>
      <c r="M1081" t="s">
        <v>22</v>
      </c>
      <c r="N1081" t="str">
        <f>_xlfn.CONCAT(Ponderaciones[[#This Row],[Universidad]],Ponderaciones[[#This Row],[Carrera]])</f>
        <v>UNIVERSIDAD DE LA FRONTERAQUÍMICA Y FARMACIA</v>
      </c>
    </row>
    <row r="1082" spans="1:14" x14ac:dyDescent="0.25">
      <c r="A1082">
        <v>30092</v>
      </c>
      <c r="B1082" t="s">
        <v>111</v>
      </c>
      <c r="C1082" t="s">
        <v>348</v>
      </c>
      <c r="D1082">
        <v>10</v>
      </c>
      <c r="E1082">
        <v>50</v>
      </c>
      <c r="F1082">
        <v>15</v>
      </c>
      <c r="G1082">
        <v>10</v>
      </c>
      <c r="H1082">
        <v>15</v>
      </c>
      <c r="J1082" t="s">
        <v>58</v>
      </c>
      <c r="K1082" t="s">
        <v>58</v>
      </c>
      <c r="L1082" t="s">
        <v>58</v>
      </c>
      <c r="M1082" t="s">
        <v>22</v>
      </c>
      <c r="N1082" t="str">
        <f>_xlfn.CONCAT(Ponderaciones[[#This Row],[Universidad]],Ponderaciones[[#This Row],[Carrera]])</f>
        <v>UNIVERSIDAD DE LA FRONTERASOCIOLOGÍA</v>
      </c>
    </row>
    <row r="1083" spans="1:14" x14ac:dyDescent="0.25">
      <c r="A1083">
        <v>30035</v>
      </c>
      <c r="B1083" t="s">
        <v>191</v>
      </c>
      <c r="C1083" t="s">
        <v>348</v>
      </c>
      <c r="D1083">
        <v>10</v>
      </c>
      <c r="E1083">
        <v>30</v>
      </c>
      <c r="F1083">
        <v>15</v>
      </c>
      <c r="G1083">
        <v>25</v>
      </c>
      <c r="H1083" t="s">
        <v>58</v>
      </c>
      <c r="J1083">
        <v>20</v>
      </c>
      <c r="K1083" t="s">
        <v>58</v>
      </c>
      <c r="L1083" t="s">
        <v>58</v>
      </c>
      <c r="M1083" t="s">
        <v>22</v>
      </c>
      <c r="N1083" t="str">
        <f>_xlfn.CONCAT(Ponderaciones[[#This Row],[Universidad]],Ponderaciones[[#This Row],[Carrera]])</f>
        <v>UNIVERSIDAD DE LA FRONTERATECNOLOGÍA MÉDICA</v>
      </c>
    </row>
    <row r="1084" spans="1:14" x14ac:dyDescent="0.25">
      <c r="A1084">
        <v>30022</v>
      </c>
      <c r="B1084" t="s">
        <v>113</v>
      </c>
      <c r="C1084" t="s">
        <v>348</v>
      </c>
      <c r="D1084">
        <v>10</v>
      </c>
      <c r="E1084">
        <v>30</v>
      </c>
      <c r="F1084">
        <v>15</v>
      </c>
      <c r="G1084">
        <v>25</v>
      </c>
      <c r="H1084" t="s">
        <v>58</v>
      </c>
      <c r="J1084">
        <v>20</v>
      </c>
      <c r="K1084" t="s">
        <v>58</v>
      </c>
      <c r="L1084" t="s">
        <v>58</v>
      </c>
      <c r="M1084" t="s">
        <v>22</v>
      </c>
      <c r="N1084" t="str">
        <f>_xlfn.CONCAT(Ponderaciones[[#This Row],[Universidad]],Ponderaciones[[#This Row],[Carrera]])</f>
        <v>UNIVERSIDAD DE LA FRONTERATERAPIA OCUPACIONAL</v>
      </c>
    </row>
    <row r="1085" spans="1:14" x14ac:dyDescent="0.25">
      <c r="A1085">
        <v>30066</v>
      </c>
      <c r="B1085" t="s">
        <v>114</v>
      </c>
      <c r="C1085" t="s">
        <v>348</v>
      </c>
      <c r="D1085">
        <v>10</v>
      </c>
      <c r="E1085">
        <v>50</v>
      </c>
      <c r="F1085">
        <v>20</v>
      </c>
      <c r="G1085">
        <v>10</v>
      </c>
      <c r="H1085">
        <v>10</v>
      </c>
      <c r="J1085" t="s">
        <v>58</v>
      </c>
      <c r="K1085" t="s">
        <v>58</v>
      </c>
      <c r="L1085" t="s">
        <v>58</v>
      </c>
      <c r="M1085" t="s">
        <v>22</v>
      </c>
      <c r="N1085" t="str">
        <f>_xlfn.CONCAT(Ponderaciones[[#This Row],[Universidad]],Ponderaciones[[#This Row],[Carrera]])</f>
        <v>UNIVERSIDAD DE LA FRONTERATRABAJO SOCIAL</v>
      </c>
    </row>
    <row r="1086" spans="1:14" x14ac:dyDescent="0.25">
      <c r="A1086">
        <v>25071</v>
      </c>
      <c r="B1086" t="s">
        <v>59</v>
      </c>
      <c r="C1086" t="s">
        <v>451</v>
      </c>
      <c r="D1086">
        <v>20</v>
      </c>
      <c r="E1086">
        <v>20</v>
      </c>
      <c r="F1086">
        <v>25</v>
      </c>
      <c r="G1086">
        <v>25</v>
      </c>
      <c r="H1086">
        <v>10</v>
      </c>
      <c r="I1086" t="s">
        <v>47</v>
      </c>
      <c r="J1086">
        <v>10</v>
      </c>
      <c r="K1086" t="s">
        <v>58</v>
      </c>
      <c r="L1086" t="s">
        <v>58</v>
      </c>
      <c r="M1086" t="s">
        <v>951</v>
      </c>
      <c r="N1086" t="str">
        <f>_xlfn.CONCAT(Ponderaciones[[#This Row],[Universidad]],Ponderaciones[[#This Row],[Carrera]])</f>
        <v>UNIVERSIDAD DE LA SERENAADMINISTRACIÓN PÚBLICA</v>
      </c>
    </row>
    <row r="1087" spans="1:14" x14ac:dyDescent="0.25">
      <c r="A1087">
        <v>25015</v>
      </c>
      <c r="B1087" t="s">
        <v>62</v>
      </c>
      <c r="C1087" t="s">
        <v>451</v>
      </c>
      <c r="D1087">
        <v>15</v>
      </c>
      <c r="E1087">
        <v>10</v>
      </c>
      <c r="F1087">
        <v>30</v>
      </c>
      <c r="G1087">
        <v>35</v>
      </c>
      <c r="H1087">
        <v>10</v>
      </c>
      <c r="I1087" t="s">
        <v>47</v>
      </c>
      <c r="J1087">
        <v>10</v>
      </c>
      <c r="K1087" t="s">
        <v>58</v>
      </c>
      <c r="L1087" t="s">
        <v>58</v>
      </c>
      <c r="M1087" t="s">
        <v>951</v>
      </c>
      <c r="N1087" t="str">
        <f>_xlfn.CONCAT(Ponderaciones[[#This Row],[Universidad]],Ponderaciones[[#This Row],[Carrera]])</f>
        <v>UNIVERSIDAD DE LA SERENAARQUITECTURA</v>
      </c>
    </row>
    <row r="1088" spans="1:14" x14ac:dyDescent="0.25">
      <c r="A1088">
        <v>25061</v>
      </c>
      <c r="B1088" t="s">
        <v>521</v>
      </c>
      <c r="C1088" t="s">
        <v>451</v>
      </c>
      <c r="D1088">
        <v>20</v>
      </c>
      <c r="E1088">
        <v>20</v>
      </c>
      <c r="F1088">
        <v>20</v>
      </c>
      <c r="G1088">
        <v>30</v>
      </c>
      <c r="H1088">
        <v>10</v>
      </c>
      <c r="I1088" t="s">
        <v>47</v>
      </c>
      <c r="J1088">
        <v>10</v>
      </c>
      <c r="K1088" t="s">
        <v>58</v>
      </c>
      <c r="L1088" t="s">
        <v>58</v>
      </c>
      <c r="M1088" t="s">
        <v>951</v>
      </c>
      <c r="N1088" t="str">
        <f>_xlfn.CONCAT(Ponderaciones[[#This Row],[Universidad]],Ponderaciones[[#This Row],[Carrera]])</f>
        <v>UNIVERSIDAD DE LA SERENAAUDITORÍA</v>
      </c>
    </row>
    <row r="1089" spans="1:14" x14ac:dyDescent="0.25">
      <c r="A1089">
        <v>25070</v>
      </c>
      <c r="B1089" t="s">
        <v>73</v>
      </c>
      <c r="C1089" t="s">
        <v>451</v>
      </c>
      <c r="D1089">
        <v>20</v>
      </c>
      <c r="E1089">
        <v>10</v>
      </c>
      <c r="F1089">
        <v>30</v>
      </c>
      <c r="G1089">
        <v>10</v>
      </c>
      <c r="H1089">
        <v>30</v>
      </c>
      <c r="J1089" t="s">
        <v>58</v>
      </c>
      <c r="K1089" t="s">
        <v>58</v>
      </c>
      <c r="L1089" t="s">
        <v>58</v>
      </c>
      <c r="M1089" t="s">
        <v>951</v>
      </c>
      <c r="N1089" t="str">
        <f>_xlfn.CONCAT(Ponderaciones[[#This Row],[Universidad]],Ponderaciones[[#This Row],[Carrera]])</f>
        <v>UNIVERSIDAD DE LA SERENADERECHO</v>
      </c>
    </row>
    <row r="1090" spans="1:14" x14ac:dyDescent="0.25">
      <c r="A1090">
        <v>25066</v>
      </c>
      <c r="B1090" t="s">
        <v>74</v>
      </c>
      <c r="C1090" t="s">
        <v>451</v>
      </c>
      <c r="D1090">
        <v>20</v>
      </c>
      <c r="E1090">
        <v>20</v>
      </c>
      <c r="F1090">
        <v>30</v>
      </c>
      <c r="G1090">
        <v>20</v>
      </c>
      <c r="H1090">
        <v>10</v>
      </c>
      <c r="I1090" t="s">
        <v>47</v>
      </c>
      <c r="J1090">
        <v>10</v>
      </c>
      <c r="K1090" t="s">
        <v>58</v>
      </c>
      <c r="L1090" t="s">
        <v>58</v>
      </c>
      <c r="M1090" t="s">
        <v>951</v>
      </c>
      <c r="N1090" t="str">
        <f>_xlfn.CONCAT(Ponderaciones[[#This Row],[Universidad]],Ponderaciones[[#This Row],[Carrera]])</f>
        <v>UNIVERSIDAD DE LA SERENADISEÑO</v>
      </c>
    </row>
    <row r="1091" spans="1:14" x14ac:dyDescent="0.25">
      <c r="A1091">
        <v>25033</v>
      </c>
      <c r="B1091" t="s">
        <v>75</v>
      </c>
      <c r="C1091" t="s">
        <v>451</v>
      </c>
      <c r="D1091">
        <v>20</v>
      </c>
      <c r="E1091">
        <v>20</v>
      </c>
      <c r="F1091">
        <v>20</v>
      </c>
      <c r="G1091">
        <v>20</v>
      </c>
      <c r="H1091" t="s">
        <v>58</v>
      </c>
      <c r="J1091">
        <v>20</v>
      </c>
      <c r="K1091" t="s">
        <v>58</v>
      </c>
      <c r="L1091" t="s">
        <v>58</v>
      </c>
      <c r="M1091" t="s">
        <v>951</v>
      </c>
      <c r="N1091" t="str">
        <f>_xlfn.CONCAT(Ponderaciones[[#This Row],[Universidad]],Ponderaciones[[#This Row],[Carrera]])</f>
        <v>UNIVERSIDAD DE LA SERENAENFERMERÍA</v>
      </c>
    </row>
    <row r="1092" spans="1:14" x14ac:dyDescent="0.25">
      <c r="A1092">
        <v>25004</v>
      </c>
      <c r="B1092" t="s">
        <v>129</v>
      </c>
      <c r="C1092" t="s">
        <v>451</v>
      </c>
      <c r="D1092">
        <v>20</v>
      </c>
      <c r="E1092">
        <v>10</v>
      </c>
      <c r="F1092">
        <v>15</v>
      </c>
      <c r="G1092">
        <v>40</v>
      </c>
      <c r="H1092" t="s">
        <v>58</v>
      </c>
      <c r="J1092">
        <v>10</v>
      </c>
      <c r="K1092">
        <v>5</v>
      </c>
      <c r="L1092" t="s">
        <v>58</v>
      </c>
      <c r="M1092" t="s">
        <v>951</v>
      </c>
      <c r="N1092" t="str">
        <f>_xlfn.CONCAT(Ponderaciones[[#This Row],[Universidad]],Ponderaciones[[#This Row],[Carrera]])</f>
        <v>UNIVERSIDAD DE LA SERENAINGENIERÍA CIVIL</v>
      </c>
    </row>
    <row r="1093" spans="1:14" x14ac:dyDescent="0.25">
      <c r="A1093">
        <v>25005</v>
      </c>
      <c r="B1093" t="s">
        <v>274</v>
      </c>
      <c r="C1093" t="s">
        <v>451</v>
      </c>
      <c r="D1093">
        <v>20</v>
      </c>
      <c r="E1093">
        <v>10</v>
      </c>
      <c r="F1093">
        <v>15</v>
      </c>
      <c r="G1093">
        <v>40</v>
      </c>
      <c r="H1093" t="s">
        <v>58</v>
      </c>
      <c r="J1093">
        <v>10</v>
      </c>
      <c r="K1093">
        <v>5</v>
      </c>
      <c r="L1093" t="s">
        <v>58</v>
      </c>
      <c r="M1093" t="s">
        <v>951</v>
      </c>
      <c r="N1093" t="str">
        <f>_xlfn.CONCAT(Ponderaciones[[#This Row],[Universidad]],Ponderaciones[[#This Row],[Carrera]])</f>
        <v>UNIVERSIDAD DE LA SERENAINGENIERÍA CIVIL AMBIENTAL</v>
      </c>
    </row>
    <row r="1094" spans="1:14" x14ac:dyDescent="0.25">
      <c r="A1094">
        <v>25003</v>
      </c>
      <c r="B1094" t="s">
        <v>424</v>
      </c>
      <c r="C1094" t="s">
        <v>451</v>
      </c>
      <c r="D1094">
        <v>20</v>
      </c>
      <c r="E1094">
        <v>10</v>
      </c>
      <c r="F1094">
        <v>15</v>
      </c>
      <c r="G1094">
        <v>40</v>
      </c>
      <c r="H1094" t="s">
        <v>58</v>
      </c>
      <c r="J1094">
        <v>10</v>
      </c>
      <c r="K1094">
        <v>5</v>
      </c>
      <c r="L1094" t="s">
        <v>58</v>
      </c>
      <c r="M1094" t="s">
        <v>951</v>
      </c>
      <c r="N1094" t="str">
        <f>_xlfn.CONCAT(Ponderaciones[[#This Row],[Universidad]],Ponderaciones[[#This Row],[Carrera]])</f>
        <v xml:space="preserve">UNIVERSIDAD DE LA SERENAINGENIERÍA CIVIL DE MINAS </v>
      </c>
    </row>
    <row r="1095" spans="1:14" x14ac:dyDescent="0.25">
      <c r="A1095">
        <v>25006</v>
      </c>
      <c r="B1095" t="s">
        <v>276</v>
      </c>
      <c r="C1095" t="s">
        <v>451</v>
      </c>
      <c r="D1095">
        <v>20</v>
      </c>
      <c r="E1095">
        <v>10</v>
      </c>
      <c r="F1095">
        <v>15</v>
      </c>
      <c r="G1095">
        <v>40</v>
      </c>
      <c r="H1095" t="s">
        <v>58</v>
      </c>
      <c r="J1095">
        <v>10</v>
      </c>
      <c r="K1095">
        <v>5</v>
      </c>
      <c r="L1095" t="s">
        <v>58</v>
      </c>
      <c r="M1095" t="s">
        <v>951</v>
      </c>
      <c r="N1095" t="str">
        <f>_xlfn.CONCAT(Ponderaciones[[#This Row],[Universidad]],Ponderaciones[[#This Row],[Carrera]])</f>
        <v>UNIVERSIDAD DE LA SERENAINGENIERÍA CIVIL EN COMPUTACIÓN E INFORMÁTICA</v>
      </c>
    </row>
    <row r="1096" spans="1:14" x14ac:dyDescent="0.25">
      <c r="A1096">
        <v>25001</v>
      </c>
      <c r="B1096" t="s">
        <v>201</v>
      </c>
      <c r="C1096" t="s">
        <v>451</v>
      </c>
      <c r="D1096">
        <v>20</v>
      </c>
      <c r="E1096">
        <v>10</v>
      </c>
      <c r="F1096">
        <v>15</v>
      </c>
      <c r="G1096">
        <v>40</v>
      </c>
      <c r="H1096" t="s">
        <v>58</v>
      </c>
      <c r="J1096">
        <v>10</v>
      </c>
      <c r="K1096">
        <v>5</v>
      </c>
      <c r="L1096" t="s">
        <v>58</v>
      </c>
      <c r="M1096" t="s">
        <v>951</v>
      </c>
      <c r="N1096" t="str">
        <f>_xlfn.CONCAT(Ponderaciones[[#This Row],[Universidad]],Ponderaciones[[#This Row],[Carrera]])</f>
        <v>UNIVERSIDAD DE LA SERENAINGENIERÍA CIVIL INDUSTRIAL</v>
      </c>
    </row>
    <row r="1097" spans="1:14" x14ac:dyDescent="0.25">
      <c r="A1097">
        <v>25002</v>
      </c>
      <c r="B1097" t="s">
        <v>537</v>
      </c>
      <c r="C1097" t="s">
        <v>451</v>
      </c>
      <c r="D1097">
        <v>20</v>
      </c>
      <c r="E1097">
        <v>10</v>
      </c>
      <c r="F1097">
        <v>15</v>
      </c>
      <c r="G1097">
        <v>40</v>
      </c>
      <c r="H1097" t="s">
        <v>58</v>
      </c>
      <c r="J1097">
        <v>10</v>
      </c>
      <c r="K1097">
        <v>5</v>
      </c>
      <c r="L1097" t="s">
        <v>58</v>
      </c>
      <c r="M1097" t="s">
        <v>951</v>
      </c>
      <c r="N1097" t="str">
        <f>_xlfn.CONCAT(Ponderaciones[[#This Row],[Universidad]],Ponderaciones[[#This Row],[Carrera]])</f>
        <v>UNIVERSIDAD DE LA SERENAINGENIERÍA CIVIL MECÁNICA</v>
      </c>
    </row>
    <row r="1098" spans="1:14" x14ac:dyDescent="0.25">
      <c r="A1098">
        <v>25067</v>
      </c>
      <c r="B1098" t="s">
        <v>83</v>
      </c>
      <c r="C1098" t="s">
        <v>451</v>
      </c>
      <c r="D1098">
        <v>20</v>
      </c>
      <c r="E1098">
        <v>15</v>
      </c>
      <c r="F1098">
        <v>20</v>
      </c>
      <c r="G1098">
        <v>35</v>
      </c>
      <c r="H1098">
        <v>10</v>
      </c>
      <c r="I1098" t="s">
        <v>47</v>
      </c>
      <c r="J1098">
        <v>10</v>
      </c>
      <c r="K1098" t="s">
        <v>58</v>
      </c>
      <c r="L1098" t="s">
        <v>58</v>
      </c>
      <c r="M1098" t="s">
        <v>951</v>
      </c>
      <c r="N1098" t="str">
        <f>_xlfn.CONCAT(Ponderaciones[[#This Row],[Universidad]],Ponderaciones[[#This Row],[Carrera]])</f>
        <v>UNIVERSIDAD DE LA SERENAINGENIERÍA COMERCIAL</v>
      </c>
    </row>
    <row r="1099" spans="1:14" x14ac:dyDescent="0.25">
      <c r="A1099">
        <v>25017</v>
      </c>
      <c r="B1099" t="s">
        <v>569</v>
      </c>
      <c r="C1099" t="s">
        <v>451</v>
      </c>
      <c r="D1099">
        <v>20</v>
      </c>
      <c r="E1099">
        <v>10</v>
      </c>
      <c r="F1099">
        <v>15</v>
      </c>
      <c r="G1099">
        <v>40</v>
      </c>
      <c r="H1099" t="s">
        <v>58</v>
      </c>
      <c r="J1099">
        <v>10</v>
      </c>
      <c r="K1099">
        <v>5</v>
      </c>
      <c r="L1099" t="s">
        <v>58</v>
      </c>
      <c r="M1099" t="s">
        <v>951</v>
      </c>
      <c r="N1099" t="str">
        <f>_xlfn.CONCAT(Ponderaciones[[#This Row],[Universidad]],Ponderaciones[[#This Row],[Carrera]])</f>
        <v xml:space="preserve">UNIVERSIDAD DE LA SERENAINGENIERÍA DE MINAS </v>
      </c>
    </row>
    <row r="1100" spans="1:14" x14ac:dyDescent="0.25">
      <c r="A1100">
        <v>25069</v>
      </c>
      <c r="B1100" t="s">
        <v>252</v>
      </c>
      <c r="C1100" t="s">
        <v>451</v>
      </c>
      <c r="D1100">
        <v>20</v>
      </c>
      <c r="E1100">
        <v>15</v>
      </c>
      <c r="F1100">
        <v>20</v>
      </c>
      <c r="G1100">
        <v>35</v>
      </c>
      <c r="H1100">
        <v>10</v>
      </c>
      <c r="I1100" t="s">
        <v>47</v>
      </c>
      <c r="J1100">
        <v>10</v>
      </c>
      <c r="K1100" t="s">
        <v>58</v>
      </c>
      <c r="L1100" t="s">
        <v>58</v>
      </c>
      <c r="M1100" t="s">
        <v>951</v>
      </c>
      <c r="N1100" t="str">
        <f>_xlfn.CONCAT(Ponderaciones[[#This Row],[Universidad]],Ponderaciones[[#This Row],[Carrera]])</f>
        <v>UNIVERSIDAD DE LA SERENAINGENIERÍA EN ADMINISTRACIÓN DE EMPRESAS</v>
      </c>
    </row>
    <row r="1101" spans="1:14" x14ac:dyDescent="0.25">
      <c r="A1101">
        <v>25019</v>
      </c>
      <c r="B1101" t="s">
        <v>570</v>
      </c>
      <c r="C1101" t="s">
        <v>451</v>
      </c>
      <c r="D1101">
        <v>20</v>
      </c>
      <c r="E1101">
        <v>20</v>
      </c>
      <c r="F1101">
        <v>15</v>
      </c>
      <c r="G1101">
        <v>25</v>
      </c>
      <c r="H1101" t="s">
        <v>58</v>
      </c>
      <c r="J1101">
        <v>15</v>
      </c>
      <c r="K1101">
        <v>5</v>
      </c>
      <c r="L1101" t="s">
        <v>58</v>
      </c>
      <c r="M1101" t="s">
        <v>951</v>
      </c>
      <c r="N1101" t="str">
        <f>_xlfn.CONCAT(Ponderaciones[[#This Row],[Universidad]],Ponderaciones[[#This Row],[Carrera]])</f>
        <v>UNIVERSIDAD DE LA SERENAINGENIERÍA EN BIOTECNOLOGÍA MENCIÓN EN ALIMENTOS O PROCESOS SUSTENTABLES</v>
      </c>
    </row>
    <row r="1102" spans="1:14" x14ac:dyDescent="0.25">
      <c r="A1102">
        <v>25010</v>
      </c>
      <c r="B1102" t="s">
        <v>146</v>
      </c>
      <c r="C1102" t="s">
        <v>451</v>
      </c>
      <c r="D1102">
        <v>20</v>
      </c>
      <c r="E1102">
        <v>10</v>
      </c>
      <c r="F1102">
        <v>15</v>
      </c>
      <c r="G1102">
        <v>40</v>
      </c>
      <c r="H1102" t="s">
        <v>58</v>
      </c>
      <c r="J1102">
        <v>10</v>
      </c>
      <c r="K1102">
        <v>5</v>
      </c>
      <c r="L1102" t="s">
        <v>58</v>
      </c>
      <c r="M1102" t="s">
        <v>951</v>
      </c>
      <c r="N1102" t="str">
        <f>_xlfn.CONCAT(Ponderaciones[[#This Row],[Universidad]],Ponderaciones[[#This Row],[Carrera]])</f>
        <v>UNIVERSIDAD DE LA SERENAINGENIERÍA EN CONSTRUCCIÓN</v>
      </c>
    </row>
    <row r="1103" spans="1:14" x14ac:dyDescent="0.25">
      <c r="A1103">
        <v>25016</v>
      </c>
      <c r="B1103" t="s">
        <v>571</v>
      </c>
      <c r="C1103" t="s">
        <v>451</v>
      </c>
      <c r="D1103">
        <v>20</v>
      </c>
      <c r="E1103">
        <v>10</v>
      </c>
      <c r="F1103">
        <v>15</v>
      </c>
      <c r="G1103">
        <v>40</v>
      </c>
      <c r="H1103" t="s">
        <v>58</v>
      </c>
      <c r="J1103">
        <v>10</v>
      </c>
      <c r="K1103">
        <v>5</v>
      </c>
      <c r="L1103" t="s">
        <v>58</v>
      </c>
      <c r="M1103" t="s">
        <v>951</v>
      </c>
      <c r="N1103" t="str">
        <f>_xlfn.CONCAT(Ponderaciones[[#This Row],[Universidad]],Ponderaciones[[#This Row],[Carrera]])</f>
        <v>UNIVERSIDAD DE LA SERENAINGENIERÍA MECÁNICA</v>
      </c>
    </row>
    <row r="1104" spans="1:14" x14ac:dyDescent="0.25">
      <c r="A1104">
        <v>25037</v>
      </c>
      <c r="B1104" t="s">
        <v>85</v>
      </c>
      <c r="C1104" t="s">
        <v>451</v>
      </c>
      <c r="D1104">
        <v>20</v>
      </c>
      <c r="E1104">
        <v>20</v>
      </c>
      <c r="F1104">
        <v>15</v>
      </c>
      <c r="G1104">
        <v>25</v>
      </c>
      <c r="H1104" t="s">
        <v>58</v>
      </c>
      <c r="J1104">
        <v>20</v>
      </c>
      <c r="K1104" t="s">
        <v>58</v>
      </c>
      <c r="L1104" t="s">
        <v>58</v>
      </c>
      <c r="M1104" t="s">
        <v>951</v>
      </c>
      <c r="N1104" t="str">
        <f>_xlfn.CONCAT(Ponderaciones[[#This Row],[Universidad]],Ponderaciones[[#This Row],[Carrera]])</f>
        <v>UNIVERSIDAD DE LA SERENAKINESIOLOGÍA</v>
      </c>
    </row>
    <row r="1105" spans="1:14" x14ac:dyDescent="0.25">
      <c r="A1105">
        <v>25028</v>
      </c>
      <c r="B1105" t="s">
        <v>264</v>
      </c>
      <c r="C1105" t="s">
        <v>451</v>
      </c>
      <c r="D1105">
        <v>10</v>
      </c>
      <c r="E1105">
        <v>20</v>
      </c>
      <c r="F1105">
        <v>10</v>
      </c>
      <c r="G1105">
        <v>50</v>
      </c>
      <c r="H1105" t="s">
        <v>58</v>
      </c>
      <c r="J1105">
        <v>10</v>
      </c>
      <c r="K1105" t="s">
        <v>58</v>
      </c>
      <c r="L1105" t="s">
        <v>58</v>
      </c>
      <c r="M1105" t="s">
        <v>951</v>
      </c>
      <c r="N1105" t="str">
        <f>_xlfn.CONCAT(Ponderaciones[[#This Row],[Universidad]],Ponderaciones[[#This Row],[Carrera]])</f>
        <v>UNIVERSIDAD DE LA SERENALICENCIATURA EN ASTRONOMÍA</v>
      </c>
    </row>
    <row r="1106" spans="1:14" x14ac:dyDescent="0.25">
      <c r="A1106">
        <v>25046</v>
      </c>
      <c r="B1106" t="s">
        <v>572</v>
      </c>
      <c r="C1106" t="s">
        <v>451</v>
      </c>
      <c r="D1106">
        <v>25</v>
      </c>
      <c r="E1106">
        <v>20</v>
      </c>
      <c r="F1106">
        <v>25</v>
      </c>
      <c r="G1106">
        <v>20</v>
      </c>
      <c r="H1106">
        <v>10</v>
      </c>
      <c r="J1106" t="s">
        <v>58</v>
      </c>
      <c r="K1106" t="s">
        <v>58</v>
      </c>
      <c r="L1106" t="s">
        <v>58</v>
      </c>
      <c r="M1106" t="s">
        <v>951</v>
      </c>
      <c r="N1106" t="str">
        <f>_xlfn.CONCAT(Ponderaciones[[#This Row],[Universidad]],Ponderaciones[[#This Row],[Carrera]])</f>
        <v>UNIVERSIDAD DE LA SERENALICENCIATURA EN MÚSICA</v>
      </c>
    </row>
    <row r="1107" spans="1:14" x14ac:dyDescent="0.25">
      <c r="A1107">
        <v>25080</v>
      </c>
      <c r="B1107" t="s">
        <v>93</v>
      </c>
      <c r="C1107" t="s">
        <v>451</v>
      </c>
      <c r="D1107">
        <v>15</v>
      </c>
      <c r="E1107">
        <v>20</v>
      </c>
      <c r="F1107">
        <v>20</v>
      </c>
      <c r="G1107">
        <v>25</v>
      </c>
      <c r="H1107" t="s">
        <v>58</v>
      </c>
      <c r="J1107">
        <v>20</v>
      </c>
      <c r="K1107" t="s">
        <v>58</v>
      </c>
      <c r="L1107" t="s">
        <v>58</v>
      </c>
      <c r="M1107" t="s">
        <v>951</v>
      </c>
      <c r="N1107" t="str">
        <f>_xlfn.CONCAT(Ponderaciones[[#This Row],[Universidad]],Ponderaciones[[#This Row],[Carrera]])</f>
        <v>UNIVERSIDAD DE LA SERENAMEDICINA</v>
      </c>
    </row>
    <row r="1108" spans="1:14" x14ac:dyDescent="0.25">
      <c r="A1108">
        <v>25036</v>
      </c>
      <c r="B1108" t="s">
        <v>281</v>
      </c>
      <c r="C1108" t="s">
        <v>451</v>
      </c>
      <c r="D1108">
        <v>20</v>
      </c>
      <c r="E1108">
        <v>20</v>
      </c>
      <c r="F1108">
        <v>15</v>
      </c>
      <c r="G1108">
        <v>25</v>
      </c>
      <c r="H1108" t="s">
        <v>58</v>
      </c>
      <c r="J1108">
        <v>20</v>
      </c>
      <c r="K1108" t="s">
        <v>58</v>
      </c>
      <c r="L1108" t="s">
        <v>58</v>
      </c>
      <c r="M1108" t="s">
        <v>951</v>
      </c>
      <c r="N1108" t="str">
        <f>_xlfn.CONCAT(Ponderaciones[[#This Row],[Universidad]],Ponderaciones[[#This Row],[Carrera]])</f>
        <v xml:space="preserve">UNIVERSIDAD DE LA SERENAODONTOLOGÍA </v>
      </c>
    </row>
    <row r="1109" spans="1:14" x14ac:dyDescent="0.25">
      <c r="A1109">
        <v>25024</v>
      </c>
      <c r="B1109" t="s">
        <v>160</v>
      </c>
      <c r="C1109" t="s">
        <v>451</v>
      </c>
      <c r="D1109">
        <v>10</v>
      </c>
      <c r="E1109">
        <v>20</v>
      </c>
      <c r="F1109">
        <v>15</v>
      </c>
      <c r="G1109">
        <v>25</v>
      </c>
      <c r="H1109" t="s">
        <v>58</v>
      </c>
      <c r="J1109">
        <v>30</v>
      </c>
      <c r="K1109" t="s">
        <v>58</v>
      </c>
      <c r="L1109" t="s">
        <v>126</v>
      </c>
      <c r="M1109" t="s">
        <v>951</v>
      </c>
      <c r="N1109" t="str">
        <f>_xlfn.CONCAT(Ponderaciones[[#This Row],[Universidad]],Ponderaciones[[#This Row],[Carrera]])</f>
        <v>UNIVERSIDAD DE LA SERENAPEDAGOGÍA EN BIOLOGÍA Y CIENCIAS NATURALES</v>
      </c>
    </row>
    <row r="1110" spans="1:14" x14ac:dyDescent="0.25">
      <c r="A1110">
        <v>25041</v>
      </c>
      <c r="B1110" t="s">
        <v>573</v>
      </c>
      <c r="C1110" t="s">
        <v>451</v>
      </c>
      <c r="D1110">
        <v>20</v>
      </c>
      <c r="E1110">
        <v>20</v>
      </c>
      <c r="F1110">
        <v>40</v>
      </c>
      <c r="G1110">
        <v>10</v>
      </c>
      <c r="H1110">
        <v>10</v>
      </c>
      <c r="J1110" t="s">
        <v>58</v>
      </c>
      <c r="K1110" t="s">
        <v>58</v>
      </c>
      <c r="L1110" t="s">
        <v>126</v>
      </c>
      <c r="M1110" t="s">
        <v>951</v>
      </c>
      <c r="N1110" t="str">
        <f>_xlfn.CONCAT(Ponderaciones[[#This Row],[Universidad]],Ponderaciones[[#This Row],[Carrera]])</f>
        <v>UNIVERSIDAD DE LA SERENAPEDAGOGÍA EN CASTELLANO Y FILOSOFÍA</v>
      </c>
    </row>
    <row r="1111" spans="1:14" x14ac:dyDescent="0.25">
      <c r="A1111">
        <v>25052</v>
      </c>
      <c r="B1111" t="s">
        <v>380</v>
      </c>
      <c r="C1111" t="s">
        <v>451</v>
      </c>
      <c r="D1111">
        <v>20</v>
      </c>
      <c r="E1111">
        <v>20</v>
      </c>
      <c r="F1111">
        <v>20</v>
      </c>
      <c r="G1111">
        <v>25</v>
      </c>
      <c r="H1111">
        <v>15</v>
      </c>
      <c r="J1111" t="s">
        <v>58</v>
      </c>
      <c r="K1111" t="s">
        <v>58</v>
      </c>
      <c r="L1111" t="s">
        <v>126</v>
      </c>
      <c r="M1111" t="s">
        <v>951</v>
      </c>
      <c r="N1111" t="str">
        <f>_xlfn.CONCAT(Ponderaciones[[#This Row],[Universidad]],Ponderaciones[[#This Row],[Carrera]])</f>
        <v>UNIVERSIDAD DE LA SERENAPEDAGOGÍA EN EDUCACIÓN DIFERENCIAL</v>
      </c>
    </row>
    <row r="1112" spans="1:14" x14ac:dyDescent="0.25">
      <c r="A1112">
        <v>25051</v>
      </c>
      <c r="B1112" t="s">
        <v>574</v>
      </c>
      <c r="C1112" t="s">
        <v>451</v>
      </c>
      <c r="D1112">
        <v>30</v>
      </c>
      <c r="E1112">
        <v>20</v>
      </c>
      <c r="F1112">
        <v>20</v>
      </c>
      <c r="G1112">
        <v>15</v>
      </c>
      <c r="H1112">
        <v>15</v>
      </c>
      <c r="J1112" t="s">
        <v>58</v>
      </c>
      <c r="K1112" t="s">
        <v>58</v>
      </c>
      <c r="L1112" t="s">
        <v>126</v>
      </c>
      <c r="M1112" t="s">
        <v>951</v>
      </c>
      <c r="N1112" t="str">
        <f>_xlfn.CONCAT(Ponderaciones[[#This Row],[Universidad]],Ponderaciones[[#This Row],[Carrera]])</f>
        <v>UNIVERSIDAD DE LA SERENAPEDAGOGÍA EN EDUCACIÓN GENERAL BÁSICA - LA SERENA</v>
      </c>
    </row>
    <row r="1113" spans="1:14" x14ac:dyDescent="0.25">
      <c r="A1113">
        <v>25053</v>
      </c>
      <c r="B1113" t="s">
        <v>575</v>
      </c>
      <c r="C1113" t="s">
        <v>576</v>
      </c>
      <c r="D1113">
        <v>30</v>
      </c>
      <c r="E1113">
        <v>20</v>
      </c>
      <c r="F1113">
        <v>20</v>
      </c>
      <c r="G1113">
        <v>15</v>
      </c>
      <c r="H1113">
        <v>15</v>
      </c>
      <c r="J1113" t="s">
        <v>58</v>
      </c>
      <c r="K1113" t="s">
        <v>58</v>
      </c>
      <c r="L1113" t="s">
        <v>126</v>
      </c>
      <c r="M1113" t="s">
        <v>951</v>
      </c>
      <c r="N1113" t="str">
        <f>_xlfn.CONCAT(Ponderaciones[[#This Row],[Universidad]],Ponderaciones[[#This Row],[Carrera]])</f>
        <v>UNIVERSIDAD DE LA SERENAPEDAGOGÍA  EN  EDUCACIÓN  GENERAL  BÁSICA  - OVALLE</v>
      </c>
    </row>
    <row r="1114" spans="1:14" x14ac:dyDescent="0.25">
      <c r="A1114">
        <v>25044</v>
      </c>
      <c r="B1114" t="s">
        <v>552</v>
      </c>
      <c r="C1114" t="s">
        <v>451</v>
      </c>
      <c r="D1114">
        <v>25</v>
      </c>
      <c r="E1114">
        <v>20</v>
      </c>
      <c r="F1114">
        <v>25</v>
      </c>
      <c r="G1114">
        <v>20</v>
      </c>
      <c r="H1114">
        <v>10</v>
      </c>
      <c r="J1114" t="s">
        <v>58</v>
      </c>
      <c r="K1114" t="s">
        <v>58</v>
      </c>
      <c r="L1114" t="s">
        <v>126</v>
      </c>
      <c r="M1114" t="s">
        <v>951</v>
      </c>
      <c r="N1114" t="str">
        <f>_xlfn.CONCAT(Ponderaciones[[#This Row],[Universidad]],Ponderaciones[[#This Row],[Carrera]])</f>
        <v>UNIVERSIDAD DE LA SERENAPEDAGOGÍA EN EDUCACIÓN MUSICAL</v>
      </c>
    </row>
    <row r="1115" spans="1:14" x14ac:dyDescent="0.25">
      <c r="A1115">
        <v>25050</v>
      </c>
      <c r="B1115" t="s">
        <v>105</v>
      </c>
      <c r="C1115" t="s">
        <v>451</v>
      </c>
      <c r="D1115">
        <v>30</v>
      </c>
      <c r="E1115">
        <v>20</v>
      </c>
      <c r="F1115">
        <v>20</v>
      </c>
      <c r="G1115">
        <v>15</v>
      </c>
      <c r="H1115">
        <v>15</v>
      </c>
      <c r="J1115" t="s">
        <v>58</v>
      </c>
      <c r="K1115" t="s">
        <v>58</v>
      </c>
      <c r="L1115" t="s">
        <v>126</v>
      </c>
      <c r="M1115" t="s">
        <v>951</v>
      </c>
      <c r="N1115" t="str">
        <f>_xlfn.CONCAT(Ponderaciones[[#This Row],[Universidad]],Ponderaciones[[#This Row],[Carrera]])</f>
        <v>UNIVERSIDAD DE LA SERENAPEDAGOGÍA EN EDUCACIÓN PARVULARIA</v>
      </c>
    </row>
    <row r="1116" spans="1:14" x14ac:dyDescent="0.25">
      <c r="A1116">
        <v>25042</v>
      </c>
      <c r="B1116" t="s">
        <v>450</v>
      </c>
      <c r="C1116" t="s">
        <v>451</v>
      </c>
      <c r="D1116">
        <v>30</v>
      </c>
      <c r="E1116">
        <v>10</v>
      </c>
      <c r="F1116">
        <v>20</v>
      </c>
      <c r="G1116">
        <v>10</v>
      </c>
      <c r="H1116">
        <v>30</v>
      </c>
      <c r="J1116" t="s">
        <v>58</v>
      </c>
      <c r="K1116" t="s">
        <v>58</v>
      </c>
      <c r="L1116" t="s">
        <v>126</v>
      </c>
      <c r="M1116" t="s">
        <v>951</v>
      </c>
      <c r="N1116" t="str">
        <f>_xlfn.CONCAT(Ponderaciones[[#This Row],[Universidad]],Ponderaciones[[#This Row],[Carrera]])</f>
        <v>UNIVERSIDAD DE LA SERENAPEDAGOGÍA EN HISTORIA Y GEOGRAFÍA</v>
      </c>
    </row>
    <row r="1117" spans="1:14" x14ac:dyDescent="0.25">
      <c r="A1117">
        <v>25043</v>
      </c>
      <c r="B1117" t="s">
        <v>168</v>
      </c>
      <c r="C1117" t="s">
        <v>451</v>
      </c>
      <c r="D1117">
        <v>20</v>
      </c>
      <c r="E1117">
        <v>20</v>
      </c>
      <c r="F1117">
        <v>40</v>
      </c>
      <c r="G1117">
        <v>10</v>
      </c>
      <c r="H1117">
        <v>10</v>
      </c>
      <c r="J1117" t="s">
        <v>58</v>
      </c>
      <c r="K1117" t="s">
        <v>58</v>
      </c>
      <c r="L1117" t="s">
        <v>126</v>
      </c>
      <c r="M1117" t="s">
        <v>951</v>
      </c>
      <c r="N1117" t="str">
        <f>_xlfn.CONCAT(Ponderaciones[[#This Row],[Universidad]],Ponderaciones[[#This Row],[Carrera]])</f>
        <v>UNIVERSIDAD DE LA SERENAPEDAGOGÍA EN INGLÉS</v>
      </c>
    </row>
    <row r="1118" spans="1:14" x14ac:dyDescent="0.25">
      <c r="A1118">
        <v>25029</v>
      </c>
      <c r="B1118" t="s">
        <v>169</v>
      </c>
      <c r="C1118" t="s">
        <v>451</v>
      </c>
      <c r="D1118">
        <v>15</v>
      </c>
      <c r="E1118">
        <v>25</v>
      </c>
      <c r="F1118">
        <v>15</v>
      </c>
      <c r="G1118">
        <v>30</v>
      </c>
      <c r="H1118" t="s">
        <v>58</v>
      </c>
      <c r="J1118">
        <v>10</v>
      </c>
      <c r="K1118">
        <v>5</v>
      </c>
      <c r="L1118" t="s">
        <v>126</v>
      </c>
      <c r="M1118" t="s">
        <v>951</v>
      </c>
      <c r="N1118" t="str">
        <f>_xlfn.CONCAT(Ponderaciones[[#This Row],[Universidad]],Ponderaciones[[#This Row],[Carrera]])</f>
        <v>UNIVERSIDAD DE LA SERENAPEDAGOGÍA EN MATEMÁTICAS</v>
      </c>
    </row>
    <row r="1119" spans="1:14" x14ac:dyDescent="0.25">
      <c r="A1119">
        <v>25025</v>
      </c>
      <c r="B1119" t="s">
        <v>577</v>
      </c>
      <c r="C1119" t="s">
        <v>451</v>
      </c>
      <c r="D1119">
        <v>10</v>
      </c>
      <c r="E1119">
        <v>20</v>
      </c>
      <c r="F1119">
        <v>10</v>
      </c>
      <c r="G1119">
        <v>30</v>
      </c>
      <c r="H1119" t="s">
        <v>58</v>
      </c>
      <c r="J1119">
        <v>25</v>
      </c>
      <c r="K1119">
        <v>5</v>
      </c>
      <c r="L1119" t="s">
        <v>126</v>
      </c>
      <c r="M1119" t="s">
        <v>951</v>
      </c>
      <c r="N1119" t="str">
        <f>_xlfn.CONCAT(Ponderaciones[[#This Row],[Universidad]],Ponderaciones[[#This Row],[Carrera]])</f>
        <v>UNIVERSIDAD DE LA SERENAPEDAGOGÍA EN MATEMÁTICAS Y FÍSICA</v>
      </c>
    </row>
    <row r="1120" spans="1:14" x14ac:dyDescent="0.25">
      <c r="A1120">
        <v>25065</v>
      </c>
      <c r="B1120" t="s">
        <v>172</v>
      </c>
      <c r="C1120" t="s">
        <v>451</v>
      </c>
      <c r="D1120">
        <v>20</v>
      </c>
      <c r="E1120">
        <v>10</v>
      </c>
      <c r="F1120">
        <v>30</v>
      </c>
      <c r="G1120">
        <v>10</v>
      </c>
      <c r="H1120">
        <v>30</v>
      </c>
      <c r="J1120" t="s">
        <v>58</v>
      </c>
      <c r="K1120" t="s">
        <v>58</v>
      </c>
      <c r="L1120" t="s">
        <v>58</v>
      </c>
      <c r="M1120" t="s">
        <v>951</v>
      </c>
      <c r="N1120" t="str">
        <f>_xlfn.CONCAT(Ponderaciones[[#This Row],[Universidad]],Ponderaciones[[#This Row],[Carrera]])</f>
        <v>UNIVERSIDAD DE LA SERENAPERIODISMO</v>
      </c>
    </row>
    <row r="1121" spans="1:14" x14ac:dyDescent="0.25">
      <c r="A1121">
        <v>25064</v>
      </c>
      <c r="B1121" t="s">
        <v>108</v>
      </c>
      <c r="C1121" t="s">
        <v>451</v>
      </c>
      <c r="D1121">
        <v>25</v>
      </c>
      <c r="E1121">
        <v>15</v>
      </c>
      <c r="F1121">
        <v>25</v>
      </c>
      <c r="G1121">
        <v>20</v>
      </c>
      <c r="H1121">
        <v>15</v>
      </c>
      <c r="I1121" t="s">
        <v>47</v>
      </c>
      <c r="J1121">
        <v>15</v>
      </c>
      <c r="K1121" t="s">
        <v>58</v>
      </c>
      <c r="L1121" t="s">
        <v>58</v>
      </c>
      <c r="M1121" t="s">
        <v>951</v>
      </c>
      <c r="N1121" t="str">
        <f>_xlfn.CONCAT(Ponderaciones[[#This Row],[Universidad]],Ponderaciones[[#This Row],[Carrera]])</f>
        <v>UNIVERSIDAD DE LA SERENAPSICOLOGÍA</v>
      </c>
    </row>
    <row r="1122" spans="1:14" x14ac:dyDescent="0.25">
      <c r="A1122">
        <v>25038</v>
      </c>
      <c r="B1122" t="s">
        <v>109</v>
      </c>
      <c r="C1122" t="s">
        <v>451</v>
      </c>
      <c r="D1122">
        <v>20</v>
      </c>
      <c r="E1122">
        <v>15</v>
      </c>
      <c r="F1122">
        <v>20</v>
      </c>
      <c r="G1122">
        <v>25</v>
      </c>
      <c r="H1122" t="s">
        <v>58</v>
      </c>
      <c r="J1122">
        <v>20</v>
      </c>
      <c r="K1122" t="s">
        <v>58</v>
      </c>
      <c r="L1122" t="s">
        <v>58</v>
      </c>
      <c r="M1122" t="s">
        <v>951</v>
      </c>
      <c r="N1122" t="str">
        <f>_xlfn.CONCAT(Ponderaciones[[#This Row],[Universidad]],Ponderaciones[[#This Row],[Carrera]])</f>
        <v>UNIVERSIDAD DE LA SERENAQUÍMICA</v>
      </c>
    </row>
    <row r="1123" spans="1:14" x14ac:dyDescent="0.25">
      <c r="A1123">
        <v>25039</v>
      </c>
      <c r="B1123" t="s">
        <v>110</v>
      </c>
      <c r="C1123" t="s">
        <v>451</v>
      </c>
      <c r="D1123">
        <v>10</v>
      </c>
      <c r="E1123">
        <v>15</v>
      </c>
      <c r="F1123">
        <v>15</v>
      </c>
      <c r="G1123">
        <v>30</v>
      </c>
      <c r="H1123" t="s">
        <v>58</v>
      </c>
      <c r="J1123">
        <v>30</v>
      </c>
      <c r="K1123" t="s">
        <v>58</v>
      </c>
      <c r="L1123" t="s">
        <v>58</v>
      </c>
      <c r="M1123" t="s">
        <v>951</v>
      </c>
      <c r="N1123" t="str">
        <f>_xlfn.CONCAT(Ponderaciones[[#This Row],[Universidad]],Ponderaciones[[#This Row],[Carrera]])</f>
        <v>UNIVERSIDAD DE LA SERENAQUÍMICA Y FARMACIA</v>
      </c>
    </row>
    <row r="1124" spans="1:14" x14ac:dyDescent="0.25">
      <c r="A1124">
        <v>25063</v>
      </c>
      <c r="B1124" t="s">
        <v>578</v>
      </c>
      <c r="C1124" t="s">
        <v>451</v>
      </c>
      <c r="D1124">
        <v>20</v>
      </c>
      <c r="E1124">
        <v>20</v>
      </c>
      <c r="F1124">
        <v>40</v>
      </c>
      <c r="G1124">
        <v>10</v>
      </c>
      <c r="H1124">
        <v>10</v>
      </c>
      <c r="J1124" t="s">
        <v>58</v>
      </c>
      <c r="K1124" t="s">
        <v>58</v>
      </c>
      <c r="L1124" t="s">
        <v>58</v>
      </c>
      <c r="M1124" t="s">
        <v>951</v>
      </c>
      <c r="N1124" t="str">
        <f>_xlfn.CONCAT(Ponderaciones[[#This Row],[Universidad]],Ponderaciones[[#This Row],[Carrera]])</f>
        <v>UNIVERSIDAD DE LA SERENATRADUCCIÓN INGLÉS - ESPAÑOL</v>
      </c>
    </row>
    <row r="1125" spans="1:14" x14ac:dyDescent="0.25">
      <c r="A1125">
        <v>56201</v>
      </c>
      <c r="B1125" t="s">
        <v>59</v>
      </c>
      <c r="C1125" t="s">
        <v>579</v>
      </c>
      <c r="D1125">
        <v>30</v>
      </c>
      <c r="E1125">
        <v>40</v>
      </c>
      <c r="F1125">
        <v>10</v>
      </c>
      <c r="G1125">
        <v>10</v>
      </c>
      <c r="H1125">
        <v>10</v>
      </c>
      <c r="I1125" t="s">
        <v>47</v>
      </c>
      <c r="J1125">
        <v>10</v>
      </c>
      <c r="K1125" t="s">
        <v>58</v>
      </c>
      <c r="L1125" t="s">
        <v>58</v>
      </c>
      <c r="M1125" t="s">
        <v>23</v>
      </c>
      <c r="N1125" t="str">
        <f>_xlfn.CONCAT(Ponderaciones[[#This Row],[Universidad]],Ponderaciones[[#This Row],[Carrera]])</f>
        <v>UNIVERSIDAD DE LAS AMÉRICASADMINISTRACIÓN PÚBLICA</v>
      </c>
    </row>
    <row r="1126" spans="1:14" x14ac:dyDescent="0.25">
      <c r="A1126">
        <v>56102</v>
      </c>
      <c r="B1126" t="s">
        <v>116</v>
      </c>
      <c r="C1126" t="s">
        <v>580</v>
      </c>
      <c r="D1126">
        <v>30</v>
      </c>
      <c r="E1126">
        <v>40</v>
      </c>
      <c r="F1126">
        <v>10</v>
      </c>
      <c r="G1126">
        <v>10</v>
      </c>
      <c r="H1126">
        <v>10</v>
      </c>
      <c r="I1126" t="s">
        <v>47</v>
      </c>
      <c r="J1126">
        <v>10</v>
      </c>
      <c r="K1126" t="s">
        <v>58</v>
      </c>
      <c r="L1126" t="s">
        <v>58</v>
      </c>
      <c r="M1126" t="s">
        <v>23</v>
      </c>
      <c r="N1126" t="str">
        <f>_xlfn.CONCAT(Ponderaciones[[#This Row],[Universidad]],Ponderaciones[[#This Row],[Carrera]])</f>
        <v>UNIVERSIDAD DE LAS AMÉRICASAGRONOMÍA</v>
      </c>
    </row>
    <row r="1127" spans="1:14" x14ac:dyDescent="0.25">
      <c r="A1127">
        <v>56702</v>
      </c>
      <c r="B1127" t="s">
        <v>116</v>
      </c>
      <c r="C1127" t="s">
        <v>581</v>
      </c>
      <c r="D1127">
        <v>30</v>
      </c>
      <c r="E1127">
        <v>40</v>
      </c>
      <c r="F1127">
        <v>10</v>
      </c>
      <c r="G1127">
        <v>10</v>
      </c>
      <c r="H1127">
        <v>10</v>
      </c>
      <c r="I1127" t="s">
        <v>47</v>
      </c>
      <c r="J1127">
        <v>10</v>
      </c>
      <c r="K1127" t="s">
        <v>58</v>
      </c>
      <c r="L1127" t="s">
        <v>58</v>
      </c>
      <c r="M1127" t="s">
        <v>23</v>
      </c>
      <c r="N1127" t="str">
        <f>_xlfn.CONCAT(Ponderaciones[[#This Row],[Universidad]],Ponderaciones[[#This Row],[Carrera]])</f>
        <v>UNIVERSIDAD DE LAS AMÉRICASAGRONOMÍA</v>
      </c>
    </row>
    <row r="1128" spans="1:14" x14ac:dyDescent="0.25">
      <c r="A1128">
        <v>56103</v>
      </c>
      <c r="B1128" t="s">
        <v>118</v>
      </c>
      <c r="C1128" t="s">
        <v>580</v>
      </c>
      <c r="D1128">
        <v>10</v>
      </c>
      <c r="E1128">
        <v>30</v>
      </c>
      <c r="F1128">
        <v>25</v>
      </c>
      <c r="G1128">
        <v>25</v>
      </c>
      <c r="H1128">
        <v>10</v>
      </c>
      <c r="I1128" t="s">
        <v>47</v>
      </c>
      <c r="J1128">
        <v>10</v>
      </c>
      <c r="K1128" t="s">
        <v>58</v>
      </c>
      <c r="L1128" t="s">
        <v>58</v>
      </c>
      <c r="M1128" t="s">
        <v>23</v>
      </c>
      <c r="N1128" t="str">
        <f>_xlfn.CONCAT(Ponderaciones[[#This Row],[Universidad]],Ponderaciones[[#This Row],[Carrera]])</f>
        <v>UNIVERSIDAD DE LAS AMÉRICASANIMACIÓN DIGITAL</v>
      </c>
    </row>
    <row r="1129" spans="1:14" x14ac:dyDescent="0.25">
      <c r="A1129">
        <v>56104</v>
      </c>
      <c r="B1129" t="s">
        <v>373</v>
      </c>
      <c r="C1129" t="s">
        <v>580</v>
      </c>
      <c r="D1129">
        <v>10</v>
      </c>
      <c r="E1129">
        <v>30</v>
      </c>
      <c r="F1129">
        <v>25</v>
      </c>
      <c r="G1129">
        <v>25</v>
      </c>
      <c r="H1129">
        <v>10</v>
      </c>
      <c r="I1129" t="s">
        <v>47</v>
      </c>
      <c r="J1129">
        <v>10</v>
      </c>
      <c r="K1129" t="s">
        <v>58</v>
      </c>
      <c r="L1129" t="s">
        <v>58</v>
      </c>
      <c r="M1129" t="s">
        <v>23</v>
      </c>
      <c r="N1129" t="str">
        <f>_xlfn.CONCAT(Ponderaciones[[#This Row],[Universidad]],Ponderaciones[[#This Row],[Carrera]])</f>
        <v xml:space="preserve">UNIVERSIDAD DE LAS AMÉRICASARQUITECTURA </v>
      </c>
    </row>
    <row r="1130" spans="1:14" x14ac:dyDescent="0.25">
      <c r="A1130">
        <v>56205</v>
      </c>
      <c r="B1130" t="s">
        <v>582</v>
      </c>
      <c r="C1130" t="s">
        <v>579</v>
      </c>
      <c r="D1130">
        <v>10</v>
      </c>
      <c r="E1130">
        <v>30</v>
      </c>
      <c r="F1130">
        <v>25</v>
      </c>
      <c r="G1130">
        <v>25</v>
      </c>
      <c r="H1130">
        <v>10</v>
      </c>
      <c r="I1130" t="s">
        <v>47</v>
      </c>
      <c r="J1130">
        <v>10</v>
      </c>
      <c r="K1130" t="s">
        <v>58</v>
      </c>
      <c r="L1130" t="s">
        <v>58</v>
      </c>
      <c r="M1130" t="s">
        <v>23</v>
      </c>
      <c r="N1130" t="str">
        <f>_xlfn.CONCAT(Ponderaciones[[#This Row],[Universidad]],Ponderaciones[[#This Row],[Carrera]])</f>
        <v>UNIVERSIDAD DE LAS AMÉRICASCOMUNICACIÓN AUDIOVISUAL Y MULTIMEDIA</v>
      </c>
    </row>
    <row r="1131" spans="1:14" x14ac:dyDescent="0.25">
      <c r="A1131">
        <v>56106</v>
      </c>
      <c r="B1131" t="s">
        <v>72</v>
      </c>
      <c r="C1131" t="s">
        <v>580</v>
      </c>
      <c r="D1131">
        <v>30</v>
      </c>
      <c r="E1131">
        <v>40</v>
      </c>
      <c r="F1131">
        <v>10</v>
      </c>
      <c r="G1131">
        <v>10</v>
      </c>
      <c r="H1131">
        <v>10</v>
      </c>
      <c r="I1131" t="s">
        <v>47</v>
      </c>
      <c r="J1131">
        <v>10</v>
      </c>
      <c r="K1131" t="s">
        <v>58</v>
      </c>
      <c r="L1131" t="s">
        <v>58</v>
      </c>
      <c r="M1131" t="s">
        <v>23</v>
      </c>
      <c r="N1131" t="str">
        <f>_xlfn.CONCAT(Ponderaciones[[#This Row],[Universidad]],Ponderaciones[[#This Row],[Carrera]])</f>
        <v>UNIVERSIDAD DE LAS AMÉRICASCONSTRUCCIÓN CIVIL</v>
      </c>
    </row>
    <row r="1132" spans="1:14" x14ac:dyDescent="0.25">
      <c r="A1132">
        <v>56207</v>
      </c>
      <c r="B1132" t="s">
        <v>122</v>
      </c>
      <c r="C1132" t="s">
        <v>579</v>
      </c>
      <c r="D1132">
        <v>10</v>
      </c>
      <c r="E1132">
        <v>30</v>
      </c>
      <c r="F1132">
        <v>25</v>
      </c>
      <c r="G1132">
        <v>25</v>
      </c>
      <c r="H1132">
        <v>10</v>
      </c>
      <c r="I1132" t="s">
        <v>47</v>
      </c>
      <c r="J1132">
        <v>10</v>
      </c>
      <c r="K1132" t="s">
        <v>58</v>
      </c>
      <c r="L1132" t="s">
        <v>58</v>
      </c>
      <c r="M1132" t="s">
        <v>23</v>
      </c>
      <c r="N1132" t="str">
        <f>_xlfn.CONCAT(Ponderaciones[[#This Row],[Universidad]],Ponderaciones[[#This Row],[Carrera]])</f>
        <v>UNIVERSIDAD DE LAS AMÉRICASCONTADOR AUDITOR</v>
      </c>
    </row>
    <row r="1133" spans="1:14" x14ac:dyDescent="0.25">
      <c r="A1133">
        <v>56108</v>
      </c>
      <c r="B1133" t="s">
        <v>73</v>
      </c>
      <c r="C1133" t="s">
        <v>580</v>
      </c>
      <c r="D1133">
        <v>15</v>
      </c>
      <c r="E1133">
        <v>35</v>
      </c>
      <c r="F1133">
        <v>30</v>
      </c>
      <c r="G1133">
        <v>10</v>
      </c>
      <c r="H1133">
        <v>10</v>
      </c>
      <c r="I1133" t="s">
        <v>47</v>
      </c>
      <c r="J1133">
        <v>10</v>
      </c>
      <c r="K1133" t="s">
        <v>58</v>
      </c>
      <c r="L1133" t="s">
        <v>58</v>
      </c>
      <c r="M1133" t="s">
        <v>23</v>
      </c>
      <c r="N1133" t="str">
        <f>_xlfn.CONCAT(Ponderaciones[[#This Row],[Universidad]],Ponderaciones[[#This Row],[Carrera]])</f>
        <v>UNIVERSIDAD DE LAS AMÉRICASDERECHO</v>
      </c>
    </row>
    <row r="1134" spans="1:14" x14ac:dyDescent="0.25">
      <c r="A1134">
        <v>56208</v>
      </c>
      <c r="B1134" t="s">
        <v>73</v>
      </c>
      <c r="C1134" t="s">
        <v>579</v>
      </c>
      <c r="D1134">
        <v>15</v>
      </c>
      <c r="E1134">
        <v>35</v>
      </c>
      <c r="F1134">
        <v>30</v>
      </c>
      <c r="G1134">
        <v>10</v>
      </c>
      <c r="H1134">
        <v>10</v>
      </c>
      <c r="I1134" t="s">
        <v>47</v>
      </c>
      <c r="J1134">
        <v>10</v>
      </c>
      <c r="K1134" t="s">
        <v>58</v>
      </c>
      <c r="L1134" t="s">
        <v>58</v>
      </c>
      <c r="M1134" t="s">
        <v>23</v>
      </c>
      <c r="N1134" t="str">
        <f>_xlfn.CONCAT(Ponderaciones[[#This Row],[Universidad]],Ponderaciones[[#This Row],[Carrera]])</f>
        <v>UNIVERSIDAD DE LAS AMÉRICASDERECHO</v>
      </c>
    </row>
    <row r="1135" spans="1:14" x14ac:dyDescent="0.25">
      <c r="A1135">
        <v>56508</v>
      </c>
      <c r="B1135" t="s">
        <v>73</v>
      </c>
      <c r="C1135" t="s">
        <v>119</v>
      </c>
      <c r="D1135">
        <v>15</v>
      </c>
      <c r="E1135">
        <v>35</v>
      </c>
      <c r="F1135">
        <v>30</v>
      </c>
      <c r="G1135">
        <v>10</v>
      </c>
      <c r="H1135">
        <v>10</v>
      </c>
      <c r="I1135" t="s">
        <v>47</v>
      </c>
      <c r="J1135">
        <v>10</v>
      </c>
      <c r="K1135" t="s">
        <v>58</v>
      </c>
      <c r="L1135" t="s">
        <v>58</v>
      </c>
      <c r="M1135" t="s">
        <v>23</v>
      </c>
      <c r="N1135" t="str">
        <f>_xlfn.CONCAT(Ponderaciones[[#This Row],[Universidad]],Ponderaciones[[#This Row],[Carrera]])</f>
        <v>UNIVERSIDAD DE LAS AMÉRICASDERECHO</v>
      </c>
    </row>
    <row r="1136" spans="1:14" x14ac:dyDescent="0.25">
      <c r="A1136">
        <v>56608</v>
      </c>
      <c r="B1136" t="s">
        <v>73</v>
      </c>
      <c r="C1136" t="s">
        <v>235</v>
      </c>
      <c r="D1136">
        <v>25</v>
      </c>
      <c r="E1136">
        <v>40</v>
      </c>
      <c r="F1136">
        <v>15</v>
      </c>
      <c r="G1136">
        <v>10</v>
      </c>
      <c r="H1136">
        <v>10</v>
      </c>
      <c r="I1136" t="s">
        <v>47</v>
      </c>
      <c r="J1136">
        <v>10</v>
      </c>
      <c r="K1136" t="s">
        <v>58</v>
      </c>
      <c r="L1136" t="s">
        <v>58</v>
      </c>
      <c r="M1136" t="s">
        <v>23</v>
      </c>
      <c r="N1136" t="str">
        <f>_xlfn.CONCAT(Ponderaciones[[#This Row],[Universidad]],Ponderaciones[[#This Row],[Carrera]])</f>
        <v>UNIVERSIDAD DE LAS AMÉRICASDERECHO</v>
      </c>
    </row>
    <row r="1137" spans="1:14" x14ac:dyDescent="0.25">
      <c r="A1137">
        <v>56129</v>
      </c>
      <c r="B1137" t="s">
        <v>74</v>
      </c>
      <c r="C1137" t="s">
        <v>580</v>
      </c>
      <c r="D1137">
        <v>30</v>
      </c>
      <c r="E1137">
        <v>40</v>
      </c>
      <c r="F1137">
        <v>10</v>
      </c>
      <c r="G1137">
        <v>10</v>
      </c>
      <c r="H1137">
        <v>10</v>
      </c>
      <c r="I1137" t="s">
        <v>47</v>
      </c>
      <c r="J1137">
        <v>10</v>
      </c>
      <c r="K1137" t="s">
        <v>58</v>
      </c>
      <c r="L1137" t="s">
        <v>58</v>
      </c>
      <c r="M1137" t="s">
        <v>23</v>
      </c>
      <c r="N1137" t="str">
        <f>_xlfn.CONCAT(Ponderaciones[[#This Row],[Universidad]],Ponderaciones[[#This Row],[Carrera]])</f>
        <v>UNIVERSIDAD DE LAS AMÉRICASDISEÑO</v>
      </c>
    </row>
    <row r="1138" spans="1:14" x14ac:dyDescent="0.25">
      <c r="A1138">
        <v>56209</v>
      </c>
      <c r="B1138" t="s">
        <v>206</v>
      </c>
      <c r="C1138" t="s">
        <v>579</v>
      </c>
      <c r="D1138">
        <v>20</v>
      </c>
      <c r="E1138">
        <v>40</v>
      </c>
      <c r="F1138">
        <v>20</v>
      </c>
      <c r="G1138">
        <v>10</v>
      </c>
      <c r="H1138">
        <v>10</v>
      </c>
      <c r="I1138" t="s">
        <v>47</v>
      </c>
      <c r="J1138">
        <v>10</v>
      </c>
      <c r="K1138" t="s">
        <v>58</v>
      </c>
      <c r="L1138" t="s">
        <v>126</v>
      </c>
      <c r="M1138" t="s">
        <v>23</v>
      </c>
      <c r="N1138" t="str">
        <f>_xlfn.CONCAT(Ponderaciones[[#This Row],[Universidad]],Ponderaciones[[#This Row],[Carrera]])</f>
        <v>UNIVERSIDAD DE LAS AMÉRICASEDUCACIÓN PARVULARIA</v>
      </c>
    </row>
    <row r="1139" spans="1:14" x14ac:dyDescent="0.25">
      <c r="A1139">
        <v>56110</v>
      </c>
      <c r="B1139" t="s">
        <v>75</v>
      </c>
      <c r="C1139" t="s">
        <v>580</v>
      </c>
      <c r="D1139">
        <v>10</v>
      </c>
      <c r="E1139">
        <v>30</v>
      </c>
      <c r="F1139">
        <v>25</v>
      </c>
      <c r="G1139">
        <v>25</v>
      </c>
      <c r="H1139">
        <v>10</v>
      </c>
      <c r="I1139" t="s">
        <v>47</v>
      </c>
      <c r="J1139">
        <v>10</v>
      </c>
      <c r="K1139" t="s">
        <v>58</v>
      </c>
      <c r="L1139" t="s">
        <v>58</v>
      </c>
      <c r="M1139" t="s">
        <v>23</v>
      </c>
      <c r="N1139" t="str">
        <f>_xlfn.CONCAT(Ponderaciones[[#This Row],[Universidad]],Ponderaciones[[#This Row],[Carrera]])</f>
        <v>UNIVERSIDAD DE LAS AMÉRICASENFERMERÍA</v>
      </c>
    </row>
    <row r="1140" spans="1:14" x14ac:dyDescent="0.25">
      <c r="A1140">
        <v>56210</v>
      </c>
      <c r="B1140" t="s">
        <v>75</v>
      </c>
      <c r="C1140" t="s">
        <v>579</v>
      </c>
      <c r="D1140">
        <v>10</v>
      </c>
      <c r="E1140">
        <v>30</v>
      </c>
      <c r="F1140">
        <v>25</v>
      </c>
      <c r="G1140">
        <v>25</v>
      </c>
      <c r="H1140">
        <v>10</v>
      </c>
      <c r="I1140" t="s">
        <v>47</v>
      </c>
      <c r="J1140">
        <v>10</v>
      </c>
      <c r="K1140" t="s">
        <v>58</v>
      </c>
      <c r="L1140" t="s">
        <v>58</v>
      </c>
      <c r="M1140" t="s">
        <v>23</v>
      </c>
      <c r="N1140" t="str">
        <f>_xlfn.CONCAT(Ponderaciones[[#This Row],[Universidad]],Ponderaciones[[#This Row],[Carrera]])</f>
        <v>UNIVERSIDAD DE LAS AMÉRICASENFERMERÍA</v>
      </c>
    </row>
    <row r="1141" spans="1:14" x14ac:dyDescent="0.25">
      <c r="A1141">
        <v>56310</v>
      </c>
      <c r="B1141" t="s">
        <v>75</v>
      </c>
      <c r="C1141" t="s">
        <v>583</v>
      </c>
      <c r="D1141">
        <v>10</v>
      </c>
      <c r="E1141">
        <v>30</v>
      </c>
      <c r="F1141">
        <v>25</v>
      </c>
      <c r="G1141">
        <v>25</v>
      </c>
      <c r="H1141">
        <v>10</v>
      </c>
      <c r="I1141" t="s">
        <v>47</v>
      </c>
      <c r="J1141">
        <v>10</v>
      </c>
      <c r="K1141" t="s">
        <v>58</v>
      </c>
      <c r="L1141" t="s">
        <v>58</v>
      </c>
      <c r="M1141" t="s">
        <v>23</v>
      </c>
      <c r="N1141" t="str">
        <f>_xlfn.CONCAT(Ponderaciones[[#This Row],[Universidad]],Ponderaciones[[#This Row],[Carrera]])</f>
        <v>UNIVERSIDAD DE LAS AMÉRICASENFERMERÍA</v>
      </c>
    </row>
    <row r="1142" spans="1:14" x14ac:dyDescent="0.25">
      <c r="A1142">
        <v>56410</v>
      </c>
      <c r="B1142" t="s">
        <v>75</v>
      </c>
      <c r="C1142" t="s">
        <v>584</v>
      </c>
      <c r="D1142">
        <v>10</v>
      </c>
      <c r="E1142">
        <v>30</v>
      </c>
      <c r="F1142">
        <v>25</v>
      </c>
      <c r="G1142">
        <v>25</v>
      </c>
      <c r="H1142">
        <v>10</v>
      </c>
      <c r="I1142" t="s">
        <v>47</v>
      </c>
      <c r="J1142">
        <v>10</v>
      </c>
      <c r="K1142" t="s">
        <v>58</v>
      </c>
      <c r="L1142" t="s">
        <v>58</v>
      </c>
      <c r="M1142" t="s">
        <v>23</v>
      </c>
      <c r="N1142" t="str">
        <f>_xlfn.CONCAT(Ponderaciones[[#This Row],[Universidad]],Ponderaciones[[#This Row],[Carrera]])</f>
        <v>UNIVERSIDAD DE LAS AMÉRICASENFERMERÍA</v>
      </c>
    </row>
    <row r="1143" spans="1:14" x14ac:dyDescent="0.25">
      <c r="A1143">
        <v>56510</v>
      </c>
      <c r="B1143" t="s">
        <v>75</v>
      </c>
      <c r="C1143" t="s">
        <v>119</v>
      </c>
      <c r="D1143">
        <v>10</v>
      </c>
      <c r="E1143">
        <v>30</v>
      </c>
      <c r="F1143">
        <v>25</v>
      </c>
      <c r="G1143">
        <v>25</v>
      </c>
      <c r="H1143">
        <v>10</v>
      </c>
      <c r="I1143" t="s">
        <v>47</v>
      </c>
      <c r="J1143">
        <v>10</v>
      </c>
      <c r="K1143" t="s">
        <v>58</v>
      </c>
      <c r="L1143" t="s">
        <v>58</v>
      </c>
      <c r="M1143" t="s">
        <v>23</v>
      </c>
      <c r="N1143" t="str">
        <f>_xlfn.CONCAT(Ponderaciones[[#This Row],[Universidad]],Ponderaciones[[#This Row],[Carrera]])</f>
        <v>UNIVERSIDAD DE LAS AMÉRICASENFERMERÍA</v>
      </c>
    </row>
    <row r="1144" spans="1:14" x14ac:dyDescent="0.25">
      <c r="A1144">
        <v>56610</v>
      </c>
      <c r="B1144" t="s">
        <v>75</v>
      </c>
      <c r="C1144" t="s">
        <v>235</v>
      </c>
      <c r="D1144">
        <v>10</v>
      </c>
      <c r="E1144">
        <v>30</v>
      </c>
      <c r="F1144">
        <v>25</v>
      </c>
      <c r="G1144">
        <v>25</v>
      </c>
      <c r="H1144">
        <v>10</v>
      </c>
      <c r="I1144" t="s">
        <v>47</v>
      </c>
      <c r="J1144">
        <v>10</v>
      </c>
      <c r="K1144" t="s">
        <v>58</v>
      </c>
      <c r="L1144" t="s">
        <v>58</v>
      </c>
      <c r="M1144" t="s">
        <v>23</v>
      </c>
      <c r="N1144" t="str">
        <f>_xlfn.CONCAT(Ponderaciones[[#This Row],[Universidad]],Ponderaciones[[#This Row],[Carrera]])</f>
        <v>UNIVERSIDAD DE LAS AMÉRICASENFERMERÍA</v>
      </c>
    </row>
    <row r="1145" spans="1:14" x14ac:dyDescent="0.25">
      <c r="A1145">
        <v>56211</v>
      </c>
      <c r="B1145" t="s">
        <v>79</v>
      </c>
      <c r="C1145" t="s">
        <v>580</v>
      </c>
      <c r="D1145">
        <v>30</v>
      </c>
      <c r="E1145">
        <v>40</v>
      </c>
      <c r="F1145">
        <v>10</v>
      </c>
      <c r="G1145">
        <v>10</v>
      </c>
      <c r="H1145">
        <v>10</v>
      </c>
      <c r="I1145" t="s">
        <v>47</v>
      </c>
      <c r="J1145">
        <v>10</v>
      </c>
      <c r="K1145" t="s">
        <v>58</v>
      </c>
      <c r="L1145" t="s">
        <v>58</v>
      </c>
      <c r="M1145" t="s">
        <v>23</v>
      </c>
      <c r="N1145" t="str">
        <f>_xlfn.CONCAT(Ponderaciones[[#This Row],[Universidad]],Ponderaciones[[#This Row],[Carrera]])</f>
        <v>UNIVERSIDAD DE LAS AMÉRICASFONOAUDIOLOGÍA</v>
      </c>
    </row>
    <row r="1146" spans="1:14" x14ac:dyDescent="0.25">
      <c r="A1146">
        <v>56511</v>
      </c>
      <c r="B1146" t="s">
        <v>79</v>
      </c>
      <c r="C1146" t="s">
        <v>119</v>
      </c>
      <c r="D1146">
        <v>30</v>
      </c>
      <c r="E1146">
        <v>40</v>
      </c>
      <c r="F1146">
        <v>10</v>
      </c>
      <c r="G1146">
        <v>10</v>
      </c>
      <c r="H1146">
        <v>10</v>
      </c>
      <c r="I1146" t="s">
        <v>47</v>
      </c>
      <c r="J1146">
        <v>10</v>
      </c>
      <c r="K1146" t="s">
        <v>58</v>
      </c>
      <c r="L1146" t="s">
        <v>58</v>
      </c>
      <c r="M1146" t="s">
        <v>23</v>
      </c>
      <c r="N1146" t="str">
        <f>_xlfn.CONCAT(Ponderaciones[[#This Row],[Universidad]],Ponderaciones[[#This Row],[Carrera]])</f>
        <v>UNIVERSIDAD DE LAS AMÉRICASFONOAUDIOLOGÍA</v>
      </c>
    </row>
    <row r="1147" spans="1:14" x14ac:dyDescent="0.25">
      <c r="A1147">
        <v>56611</v>
      </c>
      <c r="B1147" t="s">
        <v>349</v>
      </c>
      <c r="C1147" t="s">
        <v>235</v>
      </c>
      <c r="D1147">
        <v>30</v>
      </c>
      <c r="E1147">
        <v>40</v>
      </c>
      <c r="F1147">
        <v>10</v>
      </c>
      <c r="G1147">
        <v>10</v>
      </c>
      <c r="H1147">
        <v>10</v>
      </c>
      <c r="I1147" t="s">
        <v>47</v>
      </c>
      <c r="J1147">
        <v>10</v>
      </c>
      <c r="K1147" t="s">
        <v>58</v>
      </c>
      <c r="L1147" t="s">
        <v>58</v>
      </c>
      <c r="M1147" t="s">
        <v>23</v>
      </c>
      <c r="N1147" t="str">
        <f>_xlfn.CONCAT(Ponderaciones[[#This Row],[Universidad]],Ponderaciones[[#This Row],[Carrera]])</f>
        <v xml:space="preserve">UNIVERSIDAD DE LAS AMÉRICASFONOAUDIOLOGÍA </v>
      </c>
    </row>
    <row r="1148" spans="1:14" x14ac:dyDescent="0.25">
      <c r="A1148">
        <v>56112</v>
      </c>
      <c r="B1148" t="s">
        <v>585</v>
      </c>
      <c r="C1148" t="s">
        <v>580</v>
      </c>
      <c r="D1148">
        <v>10</v>
      </c>
      <c r="E1148">
        <v>30</v>
      </c>
      <c r="F1148">
        <v>25</v>
      </c>
      <c r="G1148">
        <v>25</v>
      </c>
      <c r="H1148">
        <v>10</v>
      </c>
      <c r="I1148" t="s">
        <v>47</v>
      </c>
      <c r="J1148">
        <v>10</v>
      </c>
      <c r="K1148" t="s">
        <v>58</v>
      </c>
      <c r="L1148" t="s">
        <v>58</v>
      </c>
      <c r="M1148" t="s">
        <v>23</v>
      </c>
      <c r="N1148" t="str">
        <f>_xlfn.CONCAT(Ponderaciones[[#This Row],[Universidad]],Ponderaciones[[#This Row],[Carrera]])</f>
        <v>UNIVERSIDAD DE LAS AMÉRICASGASTRONOMÍA Y NEGOCIOS GASTRONÓMICOS</v>
      </c>
    </row>
    <row r="1149" spans="1:14" x14ac:dyDescent="0.25">
      <c r="A1149">
        <v>56213</v>
      </c>
      <c r="B1149" t="s">
        <v>201</v>
      </c>
      <c r="C1149" t="s">
        <v>579</v>
      </c>
      <c r="D1149">
        <v>10</v>
      </c>
      <c r="E1149">
        <v>30</v>
      </c>
      <c r="F1149">
        <v>20</v>
      </c>
      <c r="G1149">
        <v>25</v>
      </c>
      <c r="H1149">
        <v>10</v>
      </c>
      <c r="I1149" t="s">
        <v>47</v>
      </c>
      <c r="J1149">
        <v>10</v>
      </c>
      <c r="K1149">
        <v>5</v>
      </c>
      <c r="L1149" t="s">
        <v>58</v>
      </c>
      <c r="M1149" t="s">
        <v>23</v>
      </c>
      <c r="N1149" t="str">
        <f>_xlfn.CONCAT(Ponderaciones[[#This Row],[Universidad]],Ponderaciones[[#This Row],[Carrera]])</f>
        <v>UNIVERSIDAD DE LAS AMÉRICASINGENIERÍA CIVIL INDUSTRIAL</v>
      </c>
    </row>
    <row r="1150" spans="1:14" x14ac:dyDescent="0.25">
      <c r="A1150">
        <v>56114</v>
      </c>
      <c r="B1150" t="s">
        <v>83</v>
      </c>
      <c r="C1150" t="s">
        <v>580</v>
      </c>
      <c r="D1150">
        <v>10</v>
      </c>
      <c r="E1150">
        <v>30</v>
      </c>
      <c r="F1150">
        <v>25</v>
      </c>
      <c r="G1150">
        <v>25</v>
      </c>
      <c r="H1150">
        <v>10</v>
      </c>
      <c r="I1150" t="s">
        <v>47</v>
      </c>
      <c r="J1150">
        <v>10</v>
      </c>
      <c r="K1150" t="s">
        <v>58</v>
      </c>
      <c r="L1150" t="s">
        <v>58</v>
      </c>
      <c r="M1150" t="s">
        <v>23</v>
      </c>
      <c r="N1150" t="str">
        <f>_xlfn.CONCAT(Ponderaciones[[#This Row],[Universidad]],Ponderaciones[[#This Row],[Carrera]])</f>
        <v>UNIVERSIDAD DE LAS AMÉRICASINGENIERÍA COMERCIAL</v>
      </c>
    </row>
    <row r="1151" spans="1:14" x14ac:dyDescent="0.25">
      <c r="A1151">
        <v>56314</v>
      </c>
      <c r="B1151" t="s">
        <v>83</v>
      </c>
      <c r="C1151" t="s">
        <v>583</v>
      </c>
      <c r="D1151">
        <v>30</v>
      </c>
      <c r="E1151">
        <v>40</v>
      </c>
      <c r="F1151">
        <v>10</v>
      </c>
      <c r="G1151">
        <v>10</v>
      </c>
      <c r="H1151">
        <v>10</v>
      </c>
      <c r="I1151" t="s">
        <v>47</v>
      </c>
      <c r="J1151">
        <v>10</v>
      </c>
      <c r="K1151" t="s">
        <v>58</v>
      </c>
      <c r="L1151" t="s">
        <v>58</v>
      </c>
      <c r="M1151" t="s">
        <v>23</v>
      </c>
      <c r="N1151" t="str">
        <f>_xlfn.CONCAT(Ponderaciones[[#This Row],[Universidad]],Ponderaciones[[#This Row],[Carrera]])</f>
        <v>UNIVERSIDAD DE LAS AMÉRICASINGENIERÍA COMERCIAL</v>
      </c>
    </row>
    <row r="1152" spans="1:14" x14ac:dyDescent="0.25">
      <c r="A1152">
        <v>56514</v>
      </c>
      <c r="B1152" t="s">
        <v>83</v>
      </c>
      <c r="C1152" t="s">
        <v>119</v>
      </c>
      <c r="D1152">
        <v>30</v>
      </c>
      <c r="E1152">
        <v>40</v>
      </c>
      <c r="F1152">
        <v>10</v>
      </c>
      <c r="G1152">
        <v>10</v>
      </c>
      <c r="H1152">
        <v>10</v>
      </c>
      <c r="I1152" t="s">
        <v>47</v>
      </c>
      <c r="J1152">
        <v>10</v>
      </c>
      <c r="K1152" t="s">
        <v>58</v>
      </c>
      <c r="L1152" t="s">
        <v>58</v>
      </c>
      <c r="M1152" t="s">
        <v>23</v>
      </c>
      <c r="N1152" t="str">
        <f>_xlfn.CONCAT(Ponderaciones[[#This Row],[Universidad]],Ponderaciones[[#This Row],[Carrera]])</f>
        <v>UNIVERSIDAD DE LAS AMÉRICASINGENIERÍA COMERCIAL</v>
      </c>
    </row>
    <row r="1153" spans="1:14" x14ac:dyDescent="0.25">
      <c r="A1153">
        <v>56614</v>
      </c>
      <c r="B1153" t="s">
        <v>83</v>
      </c>
      <c r="C1153" t="s">
        <v>235</v>
      </c>
      <c r="D1153">
        <v>30</v>
      </c>
      <c r="E1153">
        <v>40</v>
      </c>
      <c r="F1153">
        <v>10</v>
      </c>
      <c r="G1153">
        <v>10</v>
      </c>
      <c r="H1153">
        <v>10</v>
      </c>
      <c r="I1153" t="s">
        <v>47</v>
      </c>
      <c r="J1153">
        <v>10</v>
      </c>
      <c r="K1153" t="s">
        <v>58</v>
      </c>
      <c r="L1153" t="s">
        <v>58</v>
      </c>
      <c r="M1153" t="s">
        <v>23</v>
      </c>
      <c r="N1153" t="str">
        <f>_xlfn.CONCAT(Ponderaciones[[#This Row],[Universidad]],Ponderaciones[[#This Row],[Carrera]])</f>
        <v>UNIVERSIDAD DE LAS AMÉRICASINGENIERÍA COMERCIAL</v>
      </c>
    </row>
    <row r="1154" spans="1:14" x14ac:dyDescent="0.25">
      <c r="A1154">
        <v>56215</v>
      </c>
      <c r="B1154" t="s">
        <v>147</v>
      </c>
      <c r="C1154" t="s">
        <v>579</v>
      </c>
      <c r="D1154">
        <v>10</v>
      </c>
      <c r="E1154">
        <v>30</v>
      </c>
      <c r="F1154">
        <v>20</v>
      </c>
      <c r="G1154">
        <v>25</v>
      </c>
      <c r="H1154">
        <v>10</v>
      </c>
      <c r="I1154" t="s">
        <v>47</v>
      </c>
      <c r="J1154">
        <v>10</v>
      </c>
      <c r="K1154">
        <v>5</v>
      </c>
      <c r="L1154" t="s">
        <v>58</v>
      </c>
      <c r="M1154" t="s">
        <v>23</v>
      </c>
      <c r="N1154" t="str">
        <f>_xlfn.CONCAT(Ponderaciones[[#This Row],[Universidad]],Ponderaciones[[#This Row],[Carrera]])</f>
        <v>UNIVERSIDAD DE LAS AMÉRICASINGENIERÍA EN INFORMÁTICA</v>
      </c>
    </row>
    <row r="1155" spans="1:14" x14ac:dyDescent="0.25">
      <c r="A1155">
        <v>56116</v>
      </c>
      <c r="B1155" t="s">
        <v>85</v>
      </c>
      <c r="C1155" t="s">
        <v>580</v>
      </c>
      <c r="D1155">
        <v>10</v>
      </c>
      <c r="E1155">
        <v>30</v>
      </c>
      <c r="F1155">
        <v>25</v>
      </c>
      <c r="G1155">
        <v>25</v>
      </c>
      <c r="H1155">
        <v>10</v>
      </c>
      <c r="I1155" t="s">
        <v>47</v>
      </c>
      <c r="J1155">
        <v>10</v>
      </c>
      <c r="K1155" t="s">
        <v>58</v>
      </c>
      <c r="L1155" t="s">
        <v>58</v>
      </c>
      <c r="M1155" t="s">
        <v>23</v>
      </c>
      <c r="N1155" t="str">
        <f>_xlfn.CONCAT(Ponderaciones[[#This Row],[Universidad]],Ponderaciones[[#This Row],[Carrera]])</f>
        <v>UNIVERSIDAD DE LAS AMÉRICASKINESIOLOGÍA</v>
      </c>
    </row>
    <row r="1156" spans="1:14" x14ac:dyDescent="0.25">
      <c r="A1156">
        <v>56216</v>
      </c>
      <c r="B1156" t="s">
        <v>85</v>
      </c>
      <c r="C1156" t="s">
        <v>579</v>
      </c>
      <c r="D1156">
        <v>10</v>
      </c>
      <c r="E1156">
        <v>30</v>
      </c>
      <c r="F1156">
        <v>25</v>
      </c>
      <c r="G1156">
        <v>25</v>
      </c>
      <c r="H1156">
        <v>10</v>
      </c>
      <c r="I1156" t="s">
        <v>47</v>
      </c>
      <c r="J1156">
        <v>10</v>
      </c>
      <c r="K1156" t="s">
        <v>58</v>
      </c>
      <c r="L1156" t="s">
        <v>58</v>
      </c>
      <c r="M1156" t="s">
        <v>23</v>
      </c>
      <c r="N1156" t="str">
        <f>_xlfn.CONCAT(Ponderaciones[[#This Row],[Universidad]],Ponderaciones[[#This Row],[Carrera]])</f>
        <v>UNIVERSIDAD DE LAS AMÉRICASKINESIOLOGÍA</v>
      </c>
    </row>
    <row r="1157" spans="1:14" x14ac:dyDescent="0.25">
      <c r="A1157">
        <v>56316</v>
      </c>
      <c r="B1157" t="s">
        <v>85</v>
      </c>
      <c r="C1157" t="s">
        <v>583</v>
      </c>
      <c r="D1157">
        <v>10</v>
      </c>
      <c r="E1157">
        <v>30</v>
      </c>
      <c r="F1157">
        <v>25</v>
      </c>
      <c r="G1157">
        <v>25</v>
      </c>
      <c r="H1157">
        <v>10</v>
      </c>
      <c r="I1157" t="s">
        <v>47</v>
      </c>
      <c r="J1157">
        <v>10</v>
      </c>
      <c r="K1157" t="s">
        <v>58</v>
      </c>
      <c r="L1157" t="s">
        <v>58</v>
      </c>
      <c r="M1157" t="s">
        <v>23</v>
      </c>
      <c r="N1157" t="str">
        <f>_xlfn.CONCAT(Ponderaciones[[#This Row],[Universidad]],Ponderaciones[[#This Row],[Carrera]])</f>
        <v>UNIVERSIDAD DE LAS AMÉRICASKINESIOLOGÍA</v>
      </c>
    </row>
    <row r="1158" spans="1:14" x14ac:dyDescent="0.25">
      <c r="A1158">
        <v>56416</v>
      </c>
      <c r="B1158" t="s">
        <v>85</v>
      </c>
      <c r="C1158" t="s">
        <v>584</v>
      </c>
      <c r="D1158">
        <v>10</v>
      </c>
      <c r="E1158">
        <v>30</v>
      </c>
      <c r="F1158">
        <v>25</v>
      </c>
      <c r="G1158">
        <v>25</v>
      </c>
      <c r="H1158">
        <v>10</v>
      </c>
      <c r="I1158" t="s">
        <v>47</v>
      </c>
      <c r="J1158">
        <v>10</v>
      </c>
      <c r="K1158" t="s">
        <v>58</v>
      </c>
      <c r="L1158" t="s">
        <v>58</v>
      </c>
      <c r="M1158" t="s">
        <v>23</v>
      </c>
      <c r="N1158" t="str">
        <f>_xlfn.CONCAT(Ponderaciones[[#This Row],[Universidad]],Ponderaciones[[#This Row],[Carrera]])</f>
        <v>UNIVERSIDAD DE LAS AMÉRICASKINESIOLOGÍA</v>
      </c>
    </row>
    <row r="1159" spans="1:14" x14ac:dyDescent="0.25">
      <c r="A1159">
        <v>56516</v>
      </c>
      <c r="B1159" t="s">
        <v>85</v>
      </c>
      <c r="C1159" t="s">
        <v>119</v>
      </c>
      <c r="D1159">
        <v>10</v>
      </c>
      <c r="E1159">
        <v>30</v>
      </c>
      <c r="F1159">
        <v>25</v>
      </c>
      <c r="G1159">
        <v>25</v>
      </c>
      <c r="H1159">
        <v>10</v>
      </c>
      <c r="I1159" t="s">
        <v>47</v>
      </c>
      <c r="J1159">
        <v>10</v>
      </c>
      <c r="K1159" t="s">
        <v>58</v>
      </c>
      <c r="L1159" t="s">
        <v>58</v>
      </c>
      <c r="M1159" t="s">
        <v>23</v>
      </c>
      <c r="N1159" t="str">
        <f>_xlfn.CONCAT(Ponderaciones[[#This Row],[Universidad]],Ponderaciones[[#This Row],[Carrera]])</f>
        <v>UNIVERSIDAD DE LAS AMÉRICASKINESIOLOGÍA</v>
      </c>
    </row>
    <row r="1160" spans="1:14" x14ac:dyDescent="0.25">
      <c r="A1160">
        <v>56616</v>
      </c>
      <c r="B1160" t="s">
        <v>352</v>
      </c>
      <c r="C1160" t="s">
        <v>235</v>
      </c>
      <c r="D1160">
        <v>10</v>
      </c>
      <c r="E1160">
        <v>30</v>
      </c>
      <c r="F1160">
        <v>25</v>
      </c>
      <c r="G1160">
        <v>25</v>
      </c>
      <c r="H1160">
        <v>10</v>
      </c>
      <c r="I1160" t="s">
        <v>47</v>
      </c>
      <c r="J1160">
        <v>10</v>
      </c>
      <c r="K1160" t="s">
        <v>58</v>
      </c>
      <c r="L1160" t="s">
        <v>58</v>
      </c>
      <c r="M1160" t="s">
        <v>23</v>
      </c>
      <c r="N1160" t="str">
        <f>_xlfn.CONCAT(Ponderaciones[[#This Row],[Universidad]],Ponderaciones[[#This Row],[Carrera]])</f>
        <v xml:space="preserve">UNIVERSIDAD DE LAS AMÉRICASKINESIOLOGÍA </v>
      </c>
    </row>
    <row r="1161" spans="1:14" x14ac:dyDescent="0.25">
      <c r="A1161">
        <v>56117</v>
      </c>
      <c r="B1161" t="s">
        <v>586</v>
      </c>
      <c r="C1161" t="s">
        <v>580</v>
      </c>
      <c r="D1161">
        <v>15</v>
      </c>
      <c r="E1161">
        <v>35</v>
      </c>
      <c r="F1161">
        <v>30</v>
      </c>
      <c r="G1161">
        <v>10</v>
      </c>
      <c r="H1161">
        <v>10</v>
      </c>
      <c r="I1161" t="s">
        <v>47</v>
      </c>
      <c r="J1161">
        <v>10</v>
      </c>
      <c r="K1161" t="s">
        <v>58</v>
      </c>
      <c r="L1161" t="s">
        <v>58</v>
      </c>
      <c r="M1161" t="s">
        <v>23</v>
      </c>
      <c r="N1161" t="str">
        <f>_xlfn.CONCAT(Ponderaciones[[#This Row],[Universidad]],Ponderaciones[[#This Row],[Carrera]])</f>
        <v>UNIVERSIDAD DE LAS AMÉRICASLICENCIATURA EN CIENCIAS DE LA ACTIVIDAD FÍSICA</v>
      </c>
    </row>
    <row r="1162" spans="1:14" x14ac:dyDescent="0.25">
      <c r="A1162">
        <v>56118</v>
      </c>
      <c r="B1162" t="s">
        <v>94</v>
      </c>
      <c r="C1162" t="s">
        <v>580</v>
      </c>
      <c r="D1162">
        <v>10</v>
      </c>
      <c r="E1162">
        <v>30</v>
      </c>
      <c r="F1162">
        <v>25</v>
      </c>
      <c r="G1162">
        <v>25</v>
      </c>
      <c r="H1162">
        <v>10</v>
      </c>
      <c r="I1162" t="s">
        <v>47</v>
      </c>
      <c r="J1162">
        <v>10</v>
      </c>
      <c r="K1162" t="s">
        <v>58</v>
      </c>
      <c r="L1162" t="s">
        <v>58</v>
      </c>
      <c r="M1162" t="s">
        <v>23</v>
      </c>
      <c r="N1162" t="str">
        <f>_xlfn.CONCAT(Ponderaciones[[#This Row],[Universidad]],Ponderaciones[[#This Row],[Carrera]])</f>
        <v>UNIVERSIDAD DE LAS AMÉRICASMEDICINA VETERINARIA</v>
      </c>
    </row>
    <row r="1163" spans="1:14" x14ac:dyDescent="0.25">
      <c r="A1163">
        <v>56218</v>
      </c>
      <c r="B1163" t="s">
        <v>94</v>
      </c>
      <c r="C1163" t="s">
        <v>579</v>
      </c>
      <c r="D1163">
        <v>10</v>
      </c>
      <c r="E1163">
        <v>30</v>
      </c>
      <c r="F1163">
        <v>25</v>
      </c>
      <c r="G1163">
        <v>25</v>
      </c>
      <c r="H1163">
        <v>10</v>
      </c>
      <c r="I1163" t="s">
        <v>47</v>
      </c>
      <c r="J1163">
        <v>10</v>
      </c>
      <c r="K1163" t="s">
        <v>58</v>
      </c>
      <c r="L1163" t="s">
        <v>58</v>
      </c>
      <c r="M1163" t="s">
        <v>23</v>
      </c>
      <c r="N1163" t="str">
        <f>_xlfn.CONCAT(Ponderaciones[[#This Row],[Universidad]],Ponderaciones[[#This Row],[Carrera]])</f>
        <v>UNIVERSIDAD DE LAS AMÉRICASMEDICINA VETERINARIA</v>
      </c>
    </row>
    <row r="1164" spans="1:14" x14ac:dyDescent="0.25">
      <c r="A1164">
        <v>56318</v>
      </c>
      <c r="B1164" t="s">
        <v>94</v>
      </c>
      <c r="C1164" t="s">
        <v>583</v>
      </c>
      <c r="D1164">
        <v>10</v>
      </c>
      <c r="E1164">
        <v>30</v>
      </c>
      <c r="F1164">
        <v>25</v>
      </c>
      <c r="G1164">
        <v>25</v>
      </c>
      <c r="H1164">
        <v>10</v>
      </c>
      <c r="I1164" t="s">
        <v>47</v>
      </c>
      <c r="J1164">
        <v>10</v>
      </c>
      <c r="K1164" t="s">
        <v>58</v>
      </c>
      <c r="L1164" t="s">
        <v>58</v>
      </c>
      <c r="M1164" t="s">
        <v>23</v>
      </c>
      <c r="N1164" t="str">
        <f>_xlfn.CONCAT(Ponderaciones[[#This Row],[Universidad]],Ponderaciones[[#This Row],[Carrera]])</f>
        <v>UNIVERSIDAD DE LAS AMÉRICASMEDICINA VETERINARIA</v>
      </c>
    </row>
    <row r="1165" spans="1:14" x14ac:dyDescent="0.25">
      <c r="A1165">
        <v>56418</v>
      </c>
      <c r="B1165" t="s">
        <v>94</v>
      </c>
      <c r="C1165" t="s">
        <v>584</v>
      </c>
      <c r="D1165">
        <v>10</v>
      </c>
      <c r="E1165">
        <v>30</v>
      </c>
      <c r="F1165">
        <v>25</v>
      </c>
      <c r="G1165">
        <v>25</v>
      </c>
      <c r="H1165">
        <v>10</v>
      </c>
      <c r="I1165" t="s">
        <v>47</v>
      </c>
      <c r="J1165">
        <v>10</v>
      </c>
      <c r="K1165" t="s">
        <v>58</v>
      </c>
      <c r="L1165" t="s">
        <v>58</v>
      </c>
      <c r="M1165" t="s">
        <v>23</v>
      </c>
      <c r="N1165" t="str">
        <f>_xlfn.CONCAT(Ponderaciones[[#This Row],[Universidad]],Ponderaciones[[#This Row],[Carrera]])</f>
        <v>UNIVERSIDAD DE LAS AMÉRICASMEDICINA VETERINARIA</v>
      </c>
    </row>
    <row r="1166" spans="1:14" x14ac:dyDescent="0.25">
      <c r="A1166">
        <v>56518</v>
      </c>
      <c r="B1166" t="s">
        <v>94</v>
      </c>
      <c r="C1166" t="s">
        <v>119</v>
      </c>
      <c r="D1166">
        <v>10</v>
      </c>
      <c r="E1166">
        <v>30</v>
      </c>
      <c r="F1166">
        <v>25</v>
      </c>
      <c r="G1166">
        <v>25</v>
      </c>
      <c r="H1166">
        <v>10</v>
      </c>
      <c r="I1166" t="s">
        <v>47</v>
      </c>
      <c r="J1166">
        <v>10</v>
      </c>
      <c r="K1166" t="s">
        <v>58</v>
      </c>
      <c r="L1166" t="s">
        <v>58</v>
      </c>
      <c r="M1166" t="s">
        <v>23</v>
      </c>
      <c r="N1166" t="str">
        <f>_xlfn.CONCAT(Ponderaciones[[#This Row],[Universidad]],Ponderaciones[[#This Row],[Carrera]])</f>
        <v>UNIVERSIDAD DE LAS AMÉRICASMEDICINA VETERINARIA</v>
      </c>
    </row>
    <row r="1167" spans="1:14" x14ac:dyDescent="0.25">
      <c r="A1167">
        <v>56618</v>
      </c>
      <c r="B1167" t="s">
        <v>94</v>
      </c>
      <c r="C1167" t="s">
        <v>235</v>
      </c>
      <c r="D1167">
        <v>10</v>
      </c>
      <c r="E1167">
        <v>30</v>
      </c>
      <c r="F1167">
        <v>35</v>
      </c>
      <c r="G1167">
        <v>15</v>
      </c>
      <c r="H1167">
        <v>10</v>
      </c>
      <c r="I1167" t="s">
        <v>47</v>
      </c>
      <c r="J1167">
        <v>10</v>
      </c>
      <c r="K1167" t="s">
        <v>58</v>
      </c>
      <c r="L1167" t="s">
        <v>58</v>
      </c>
      <c r="M1167" t="s">
        <v>23</v>
      </c>
      <c r="N1167" t="str">
        <f>_xlfn.CONCAT(Ponderaciones[[#This Row],[Universidad]],Ponderaciones[[#This Row],[Carrera]])</f>
        <v>UNIVERSIDAD DE LAS AMÉRICASMEDICINA VETERINARIA</v>
      </c>
    </row>
    <row r="1168" spans="1:14" x14ac:dyDescent="0.25">
      <c r="A1168">
        <v>56718</v>
      </c>
      <c r="B1168" t="s">
        <v>94</v>
      </c>
      <c r="C1168" t="s">
        <v>581</v>
      </c>
      <c r="D1168">
        <v>10</v>
      </c>
      <c r="E1168">
        <v>30</v>
      </c>
      <c r="F1168">
        <v>25</v>
      </c>
      <c r="G1168">
        <v>25</v>
      </c>
      <c r="H1168">
        <v>10</v>
      </c>
      <c r="I1168" t="s">
        <v>47</v>
      </c>
      <c r="J1168">
        <v>10</v>
      </c>
      <c r="K1168" t="s">
        <v>58</v>
      </c>
      <c r="L1168" t="s">
        <v>58</v>
      </c>
      <c r="M1168" t="s">
        <v>23</v>
      </c>
      <c r="N1168" t="str">
        <f>_xlfn.CONCAT(Ponderaciones[[#This Row],[Universidad]],Ponderaciones[[#This Row],[Carrera]])</f>
        <v>UNIVERSIDAD DE LAS AMÉRICASMEDICINA VETERINARIA</v>
      </c>
    </row>
    <row r="1169" spans="1:14" x14ac:dyDescent="0.25">
      <c r="A1169">
        <v>56119</v>
      </c>
      <c r="B1169" t="s">
        <v>95</v>
      </c>
      <c r="C1169" t="s">
        <v>580</v>
      </c>
      <c r="D1169">
        <v>30</v>
      </c>
      <c r="E1169">
        <v>40</v>
      </c>
      <c r="F1169">
        <v>10</v>
      </c>
      <c r="G1169">
        <v>10</v>
      </c>
      <c r="H1169">
        <v>10</v>
      </c>
      <c r="I1169" t="s">
        <v>47</v>
      </c>
      <c r="J1169">
        <v>10</v>
      </c>
      <c r="K1169" t="s">
        <v>58</v>
      </c>
      <c r="L1169" t="s">
        <v>58</v>
      </c>
      <c r="M1169" t="s">
        <v>23</v>
      </c>
      <c r="N1169" t="str">
        <f>_xlfn.CONCAT(Ponderaciones[[#This Row],[Universidad]],Ponderaciones[[#This Row],[Carrera]])</f>
        <v>UNIVERSIDAD DE LAS AMÉRICASNUTRICIÓN Y DIETÉTICA</v>
      </c>
    </row>
    <row r="1170" spans="1:14" x14ac:dyDescent="0.25">
      <c r="A1170">
        <v>56219</v>
      </c>
      <c r="B1170" t="s">
        <v>95</v>
      </c>
      <c r="C1170" t="s">
        <v>579</v>
      </c>
      <c r="D1170">
        <v>30</v>
      </c>
      <c r="E1170">
        <v>40</v>
      </c>
      <c r="F1170">
        <v>10</v>
      </c>
      <c r="G1170">
        <v>10</v>
      </c>
      <c r="H1170">
        <v>10</v>
      </c>
      <c r="I1170" t="s">
        <v>47</v>
      </c>
      <c r="J1170">
        <v>10</v>
      </c>
      <c r="K1170" t="s">
        <v>58</v>
      </c>
      <c r="L1170" t="s">
        <v>58</v>
      </c>
      <c r="M1170" t="s">
        <v>23</v>
      </c>
      <c r="N1170" t="str">
        <f>_xlfn.CONCAT(Ponderaciones[[#This Row],[Universidad]],Ponderaciones[[#This Row],[Carrera]])</f>
        <v>UNIVERSIDAD DE LAS AMÉRICASNUTRICIÓN Y DIETÉTICA</v>
      </c>
    </row>
    <row r="1171" spans="1:14" x14ac:dyDescent="0.25">
      <c r="A1171">
        <v>56519</v>
      </c>
      <c r="B1171" t="s">
        <v>95</v>
      </c>
      <c r="C1171" t="s">
        <v>119</v>
      </c>
      <c r="D1171">
        <v>10</v>
      </c>
      <c r="E1171">
        <v>30</v>
      </c>
      <c r="F1171">
        <v>25</v>
      </c>
      <c r="G1171">
        <v>25</v>
      </c>
      <c r="H1171">
        <v>10</v>
      </c>
      <c r="I1171" t="s">
        <v>47</v>
      </c>
      <c r="J1171">
        <v>10</v>
      </c>
      <c r="K1171" t="s">
        <v>58</v>
      </c>
      <c r="L1171" t="s">
        <v>58</v>
      </c>
      <c r="M1171" t="s">
        <v>23</v>
      </c>
      <c r="N1171" t="str">
        <f>_xlfn.CONCAT(Ponderaciones[[#This Row],[Universidad]],Ponderaciones[[#This Row],[Carrera]])</f>
        <v>UNIVERSIDAD DE LAS AMÉRICASNUTRICIÓN Y DIETÉTICA</v>
      </c>
    </row>
    <row r="1172" spans="1:14" x14ac:dyDescent="0.25">
      <c r="A1172">
        <v>56619</v>
      </c>
      <c r="B1172" t="s">
        <v>95</v>
      </c>
      <c r="C1172" t="s">
        <v>235</v>
      </c>
      <c r="D1172">
        <v>30</v>
      </c>
      <c r="E1172">
        <v>40</v>
      </c>
      <c r="F1172">
        <v>10</v>
      </c>
      <c r="G1172">
        <v>10</v>
      </c>
      <c r="H1172">
        <v>10</v>
      </c>
      <c r="I1172" t="s">
        <v>47</v>
      </c>
      <c r="J1172">
        <v>10</v>
      </c>
      <c r="K1172" t="s">
        <v>58</v>
      </c>
      <c r="L1172" t="s">
        <v>58</v>
      </c>
      <c r="M1172" t="s">
        <v>23</v>
      </c>
      <c r="N1172" t="str">
        <f>_xlfn.CONCAT(Ponderaciones[[#This Row],[Universidad]],Ponderaciones[[#This Row],[Carrera]])</f>
        <v>UNIVERSIDAD DE LAS AMÉRICASNUTRICIÓN Y DIETÉTICA</v>
      </c>
    </row>
    <row r="1173" spans="1:14" x14ac:dyDescent="0.25">
      <c r="A1173">
        <v>56128</v>
      </c>
      <c r="B1173" t="s">
        <v>355</v>
      </c>
      <c r="C1173" t="s">
        <v>580</v>
      </c>
      <c r="D1173">
        <v>10</v>
      </c>
      <c r="E1173">
        <v>30</v>
      </c>
      <c r="F1173">
        <v>25</v>
      </c>
      <c r="G1173">
        <v>25</v>
      </c>
      <c r="H1173">
        <v>10</v>
      </c>
      <c r="I1173" t="s">
        <v>47</v>
      </c>
      <c r="J1173">
        <v>10</v>
      </c>
      <c r="K1173" t="s">
        <v>58</v>
      </c>
      <c r="L1173" t="s">
        <v>58</v>
      </c>
      <c r="M1173" t="s">
        <v>23</v>
      </c>
      <c r="N1173" t="str">
        <f>_xlfn.CONCAT(Ponderaciones[[#This Row],[Universidad]],Ponderaciones[[#This Row],[Carrera]])</f>
        <v>UNIVERSIDAD DE LAS AMÉRICASOBSTETRICIA Y PUERICULTURA</v>
      </c>
    </row>
    <row r="1174" spans="1:14" x14ac:dyDescent="0.25">
      <c r="A1174">
        <v>56528</v>
      </c>
      <c r="B1174" t="s">
        <v>355</v>
      </c>
      <c r="C1174" t="s">
        <v>119</v>
      </c>
      <c r="D1174">
        <v>10</v>
      </c>
      <c r="E1174">
        <v>30</v>
      </c>
      <c r="F1174">
        <v>25</v>
      </c>
      <c r="G1174">
        <v>25</v>
      </c>
      <c r="H1174">
        <v>10</v>
      </c>
      <c r="I1174" t="s">
        <v>47</v>
      </c>
      <c r="J1174">
        <v>10</v>
      </c>
      <c r="K1174" t="s">
        <v>58</v>
      </c>
      <c r="L1174" t="s">
        <v>58</v>
      </c>
      <c r="M1174" t="s">
        <v>23</v>
      </c>
      <c r="N1174" t="str">
        <f>_xlfn.CONCAT(Ponderaciones[[#This Row],[Universidad]],Ponderaciones[[#This Row],[Carrera]])</f>
        <v>UNIVERSIDAD DE LAS AMÉRICASOBSTETRICIA Y PUERICULTURA</v>
      </c>
    </row>
    <row r="1175" spans="1:14" x14ac:dyDescent="0.25">
      <c r="A1175">
        <v>56220</v>
      </c>
      <c r="B1175" t="s">
        <v>226</v>
      </c>
      <c r="C1175" t="s">
        <v>579</v>
      </c>
      <c r="D1175">
        <v>20</v>
      </c>
      <c r="E1175">
        <v>40</v>
      </c>
      <c r="F1175">
        <v>20</v>
      </c>
      <c r="G1175">
        <v>10</v>
      </c>
      <c r="H1175">
        <v>10</v>
      </c>
      <c r="I1175" t="s">
        <v>47</v>
      </c>
      <c r="J1175">
        <v>10</v>
      </c>
      <c r="K1175" t="s">
        <v>58</v>
      </c>
      <c r="L1175" t="s">
        <v>126</v>
      </c>
      <c r="M1175" t="s">
        <v>23</v>
      </c>
      <c r="N1175" t="str">
        <f>_xlfn.CONCAT(Ponderaciones[[#This Row],[Universidad]],Ponderaciones[[#This Row],[Carrera]])</f>
        <v xml:space="preserve">UNIVERSIDAD DE LAS AMÉRICASPEDAGOGÍA EN EDUCACIÓN BÁSICA </v>
      </c>
    </row>
    <row r="1176" spans="1:14" x14ac:dyDescent="0.25">
      <c r="A1176">
        <v>56221</v>
      </c>
      <c r="B1176" t="s">
        <v>380</v>
      </c>
      <c r="C1176" t="s">
        <v>579</v>
      </c>
      <c r="D1176">
        <v>20</v>
      </c>
      <c r="E1176">
        <v>40</v>
      </c>
      <c r="F1176">
        <v>20</v>
      </c>
      <c r="G1176">
        <v>10</v>
      </c>
      <c r="H1176">
        <v>10</v>
      </c>
      <c r="I1176" t="s">
        <v>47</v>
      </c>
      <c r="J1176">
        <v>10</v>
      </c>
      <c r="K1176" t="s">
        <v>58</v>
      </c>
      <c r="L1176" t="s">
        <v>126</v>
      </c>
      <c r="M1176" t="s">
        <v>23</v>
      </c>
      <c r="N1176" t="str">
        <f>_xlfn.CONCAT(Ponderaciones[[#This Row],[Universidad]],Ponderaciones[[#This Row],[Carrera]])</f>
        <v>UNIVERSIDAD DE LAS AMÉRICASPEDAGOGÍA EN EDUCACIÓN DIFERENCIAL</v>
      </c>
    </row>
    <row r="1177" spans="1:14" x14ac:dyDescent="0.25">
      <c r="A1177">
        <v>56222</v>
      </c>
      <c r="B1177" t="s">
        <v>164</v>
      </c>
      <c r="C1177" t="s">
        <v>579</v>
      </c>
      <c r="D1177">
        <v>20</v>
      </c>
      <c r="E1177">
        <v>40</v>
      </c>
      <c r="F1177">
        <v>20</v>
      </c>
      <c r="G1177">
        <v>10</v>
      </c>
      <c r="H1177">
        <v>10</v>
      </c>
      <c r="I1177" t="s">
        <v>47</v>
      </c>
      <c r="J1177">
        <v>10</v>
      </c>
      <c r="K1177" t="s">
        <v>58</v>
      </c>
      <c r="L1177" t="s">
        <v>126</v>
      </c>
      <c r="M1177" t="s">
        <v>23</v>
      </c>
      <c r="N1177" t="str">
        <f>_xlfn.CONCAT(Ponderaciones[[#This Row],[Universidad]],Ponderaciones[[#This Row],[Carrera]])</f>
        <v>UNIVERSIDAD DE LAS AMÉRICASPEDAGOGÍA EN EDUCACIÓN FÍSICA</v>
      </c>
    </row>
    <row r="1178" spans="1:14" x14ac:dyDescent="0.25">
      <c r="A1178">
        <v>56223</v>
      </c>
      <c r="B1178" t="s">
        <v>172</v>
      </c>
      <c r="C1178" t="s">
        <v>579</v>
      </c>
      <c r="D1178">
        <v>30</v>
      </c>
      <c r="E1178">
        <v>40</v>
      </c>
      <c r="F1178">
        <v>10</v>
      </c>
      <c r="G1178">
        <v>10</v>
      </c>
      <c r="H1178">
        <v>10</v>
      </c>
      <c r="I1178" t="s">
        <v>47</v>
      </c>
      <c r="J1178">
        <v>10</v>
      </c>
      <c r="K1178" t="s">
        <v>58</v>
      </c>
      <c r="L1178" t="s">
        <v>58</v>
      </c>
      <c r="M1178" t="s">
        <v>23</v>
      </c>
      <c r="N1178" t="str">
        <f>_xlfn.CONCAT(Ponderaciones[[#This Row],[Universidad]],Ponderaciones[[#This Row],[Carrera]])</f>
        <v>UNIVERSIDAD DE LAS AMÉRICASPERIODISMO</v>
      </c>
    </row>
    <row r="1179" spans="1:14" x14ac:dyDescent="0.25">
      <c r="A1179">
        <v>56124</v>
      </c>
      <c r="B1179" t="s">
        <v>108</v>
      </c>
      <c r="C1179" t="s">
        <v>580</v>
      </c>
      <c r="D1179">
        <v>10</v>
      </c>
      <c r="E1179">
        <v>30</v>
      </c>
      <c r="F1179">
        <v>25</v>
      </c>
      <c r="G1179">
        <v>25</v>
      </c>
      <c r="H1179">
        <v>10</v>
      </c>
      <c r="I1179" t="s">
        <v>47</v>
      </c>
      <c r="J1179">
        <v>10</v>
      </c>
      <c r="K1179" t="s">
        <v>58</v>
      </c>
      <c r="L1179" t="s">
        <v>58</v>
      </c>
      <c r="M1179" t="s">
        <v>23</v>
      </c>
      <c r="N1179" t="str">
        <f>_xlfn.CONCAT(Ponderaciones[[#This Row],[Universidad]],Ponderaciones[[#This Row],[Carrera]])</f>
        <v>UNIVERSIDAD DE LAS AMÉRICASPSICOLOGÍA</v>
      </c>
    </row>
    <row r="1180" spans="1:14" x14ac:dyDescent="0.25">
      <c r="A1180">
        <v>56224</v>
      </c>
      <c r="B1180" t="s">
        <v>108</v>
      </c>
      <c r="C1180" t="s">
        <v>579</v>
      </c>
      <c r="D1180">
        <v>10</v>
      </c>
      <c r="E1180">
        <v>30</v>
      </c>
      <c r="F1180">
        <v>25</v>
      </c>
      <c r="G1180">
        <v>25</v>
      </c>
      <c r="H1180">
        <v>10</v>
      </c>
      <c r="I1180" t="s">
        <v>47</v>
      </c>
      <c r="J1180">
        <v>10</v>
      </c>
      <c r="K1180" t="s">
        <v>58</v>
      </c>
      <c r="L1180" t="s">
        <v>58</v>
      </c>
      <c r="M1180" t="s">
        <v>23</v>
      </c>
      <c r="N1180" t="str">
        <f>_xlfn.CONCAT(Ponderaciones[[#This Row],[Universidad]],Ponderaciones[[#This Row],[Carrera]])</f>
        <v>UNIVERSIDAD DE LAS AMÉRICASPSICOLOGÍA</v>
      </c>
    </row>
    <row r="1181" spans="1:14" x14ac:dyDescent="0.25">
      <c r="A1181">
        <v>56324</v>
      </c>
      <c r="B1181" t="s">
        <v>108</v>
      </c>
      <c r="C1181" t="s">
        <v>583</v>
      </c>
      <c r="D1181">
        <v>10</v>
      </c>
      <c r="E1181">
        <v>30</v>
      </c>
      <c r="F1181">
        <v>25</v>
      </c>
      <c r="G1181">
        <v>25</v>
      </c>
      <c r="H1181">
        <v>10</v>
      </c>
      <c r="I1181" t="s">
        <v>47</v>
      </c>
      <c r="J1181">
        <v>10</v>
      </c>
      <c r="K1181" t="s">
        <v>58</v>
      </c>
      <c r="L1181" t="s">
        <v>58</v>
      </c>
      <c r="M1181" t="s">
        <v>23</v>
      </c>
      <c r="N1181" t="str">
        <f>_xlfn.CONCAT(Ponderaciones[[#This Row],[Universidad]],Ponderaciones[[#This Row],[Carrera]])</f>
        <v>UNIVERSIDAD DE LAS AMÉRICASPSICOLOGÍA</v>
      </c>
    </row>
    <row r="1182" spans="1:14" x14ac:dyDescent="0.25">
      <c r="A1182">
        <v>56424</v>
      </c>
      <c r="B1182" t="s">
        <v>108</v>
      </c>
      <c r="C1182" t="s">
        <v>584</v>
      </c>
      <c r="D1182">
        <v>10</v>
      </c>
      <c r="E1182">
        <v>30</v>
      </c>
      <c r="F1182">
        <v>25</v>
      </c>
      <c r="G1182">
        <v>25</v>
      </c>
      <c r="H1182">
        <v>10</v>
      </c>
      <c r="I1182" t="s">
        <v>47</v>
      </c>
      <c r="J1182">
        <v>10</v>
      </c>
      <c r="K1182" t="s">
        <v>58</v>
      </c>
      <c r="L1182" t="s">
        <v>58</v>
      </c>
      <c r="M1182" t="s">
        <v>23</v>
      </c>
      <c r="N1182" t="str">
        <f>_xlfn.CONCAT(Ponderaciones[[#This Row],[Universidad]],Ponderaciones[[#This Row],[Carrera]])</f>
        <v>UNIVERSIDAD DE LAS AMÉRICASPSICOLOGÍA</v>
      </c>
    </row>
    <row r="1183" spans="1:14" x14ac:dyDescent="0.25">
      <c r="A1183">
        <v>56524</v>
      </c>
      <c r="B1183" t="s">
        <v>108</v>
      </c>
      <c r="C1183" t="s">
        <v>119</v>
      </c>
      <c r="D1183">
        <v>10</v>
      </c>
      <c r="E1183">
        <v>30</v>
      </c>
      <c r="F1183">
        <v>25</v>
      </c>
      <c r="G1183">
        <v>25</v>
      </c>
      <c r="H1183">
        <v>10</v>
      </c>
      <c r="I1183" t="s">
        <v>47</v>
      </c>
      <c r="J1183">
        <v>10</v>
      </c>
      <c r="K1183" t="s">
        <v>58</v>
      </c>
      <c r="L1183" t="s">
        <v>58</v>
      </c>
      <c r="M1183" t="s">
        <v>23</v>
      </c>
      <c r="N1183" t="str">
        <f>_xlfn.CONCAT(Ponderaciones[[#This Row],[Universidad]],Ponderaciones[[#This Row],[Carrera]])</f>
        <v>UNIVERSIDAD DE LAS AMÉRICASPSICOLOGÍA</v>
      </c>
    </row>
    <row r="1184" spans="1:14" x14ac:dyDescent="0.25">
      <c r="A1184">
        <v>56624</v>
      </c>
      <c r="B1184" t="s">
        <v>108</v>
      </c>
      <c r="C1184" t="s">
        <v>235</v>
      </c>
      <c r="D1184">
        <v>10</v>
      </c>
      <c r="E1184">
        <v>30</v>
      </c>
      <c r="F1184">
        <v>25</v>
      </c>
      <c r="G1184">
        <v>25</v>
      </c>
      <c r="H1184">
        <v>10</v>
      </c>
      <c r="I1184" t="s">
        <v>47</v>
      </c>
      <c r="J1184">
        <v>10</v>
      </c>
      <c r="K1184" t="s">
        <v>58</v>
      </c>
      <c r="L1184" t="s">
        <v>58</v>
      </c>
      <c r="M1184" t="s">
        <v>23</v>
      </c>
      <c r="N1184" t="str">
        <f>_xlfn.CONCAT(Ponderaciones[[#This Row],[Universidad]],Ponderaciones[[#This Row],[Carrera]])</f>
        <v>UNIVERSIDAD DE LAS AMÉRICASPSICOLOGÍA</v>
      </c>
    </row>
    <row r="1185" spans="1:14" x14ac:dyDescent="0.25">
      <c r="A1185">
        <v>56125</v>
      </c>
      <c r="B1185" t="s">
        <v>113</v>
      </c>
      <c r="C1185" t="s">
        <v>580</v>
      </c>
      <c r="D1185">
        <v>10</v>
      </c>
      <c r="E1185">
        <v>30</v>
      </c>
      <c r="F1185">
        <v>25</v>
      </c>
      <c r="G1185">
        <v>25</v>
      </c>
      <c r="H1185">
        <v>10</v>
      </c>
      <c r="I1185" t="s">
        <v>47</v>
      </c>
      <c r="J1185">
        <v>10</v>
      </c>
      <c r="K1185" t="s">
        <v>58</v>
      </c>
      <c r="L1185" t="s">
        <v>58</v>
      </c>
      <c r="M1185" t="s">
        <v>23</v>
      </c>
      <c r="N1185" t="str">
        <f>_xlfn.CONCAT(Ponderaciones[[#This Row],[Universidad]],Ponderaciones[[#This Row],[Carrera]])</f>
        <v>UNIVERSIDAD DE LAS AMÉRICASTERAPIA OCUPACIONAL</v>
      </c>
    </row>
    <row r="1186" spans="1:14" x14ac:dyDescent="0.25">
      <c r="A1186">
        <v>56525</v>
      </c>
      <c r="B1186" t="s">
        <v>113</v>
      </c>
      <c r="C1186" t="s">
        <v>119</v>
      </c>
      <c r="D1186">
        <v>10</v>
      </c>
      <c r="E1186">
        <v>30</v>
      </c>
      <c r="F1186">
        <v>25</v>
      </c>
      <c r="G1186">
        <v>25</v>
      </c>
      <c r="H1186">
        <v>10</v>
      </c>
      <c r="I1186" t="s">
        <v>47</v>
      </c>
      <c r="J1186">
        <v>10</v>
      </c>
      <c r="K1186" t="s">
        <v>58</v>
      </c>
      <c r="L1186" t="s">
        <v>58</v>
      </c>
      <c r="M1186" t="s">
        <v>23</v>
      </c>
      <c r="N1186" t="str">
        <f>_xlfn.CONCAT(Ponderaciones[[#This Row],[Universidad]],Ponderaciones[[#This Row],[Carrera]])</f>
        <v>UNIVERSIDAD DE LAS AMÉRICASTERAPIA OCUPACIONAL</v>
      </c>
    </row>
    <row r="1187" spans="1:14" x14ac:dyDescent="0.25">
      <c r="A1187">
        <v>56625</v>
      </c>
      <c r="B1187" t="s">
        <v>113</v>
      </c>
      <c r="C1187" t="s">
        <v>235</v>
      </c>
      <c r="D1187">
        <v>30</v>
      </c>
      <c r="E1187">
        <v>40</v>
      </c>
      <c r="F1187">
        <v>10</v>
      </c>
      <c r="G1187">
        <v>10</v>
      </c>
      <c r="H1187">
        <v>10</v>
      </c>
      <c r="I1187" t="s">
        <v>47</v>
      </c>
      <c r="J1187">
        <v>10</v>
      </c>
      <c r="K1187" t="s">
        <v>58</v>
      </c>
      <c r="L1187" t="s">
        <v>58</v>
      </c>
      <c r="M1187" t="s">
        <v>23</v>
      </c>
      <c r="N1187" t="str">
        <f>_xlfn.CONCAT(Ponderaciones[[#This Row],[Universidad]],Ponderaciones[[#This Row],[Carrera]])</f>
        <v>UNIVERSIDAD DE LAS AMÉRICASTERAPIA OCUPACIONAL</v>
      </c>
    </row>
    <row r="1188" spans="1:14" x14ac:dyDescent="0.25">
      <c r="A1188">
        <v>56226</v>
      </c>
      <c r="B1188" t="s">
        <v>114</v>
      </c>
      <c r="C1188" t="s">
        <v>579</v>
      </c>
      <c r="D1188">
        <v>30</v>
      </c>
      <c r="E1188">
        <v>40</v>
      </c>
      <c r="F1188">
        <v>10</v>
      </c>
      <c r="G1188">
        <v>10</v>
      </c>
      <c r="H1188">
        <v>10</v>
      </c>
      <c r="I1188" t="s">
        <v>47</v>
      </c>
      <c r="J1188">
        <v>10</v>
      </c>
      <c r="K1188" t="s">
        <v>58</v>
      </c>
      <c r="L1188" t="s">
        <v>58</v>
      </c>
      <c r="M1188" t="s">
        <v>23</v>
      </c>
      <c r="N1188" t="str">
        <f>_xlfn.CONCAT(Ponderaciones[[#This Row],[Universidad]],Ponderaciones[[#This Row],[Carrera]])</f>
        <v>UNIVERSIDAD DE LAS AMÉRICASTRABAJO SOCIAL</v>
      </c>
    </row>
    <row r="1189" spans="1:14" x14ac:dyDescent="0.25">
      <c r="A1189">
        <v>56127</v>
      </c>
      <c r="B1189" t="s">
        <v>587</v>
      </c>
      <c r="C1189" t="s">
        <v>580</v>
      </c>
      <c r="D1189">
        <v>10</v>
      </c>
      <c r="E1189">
        <v>30</v>
      </c>
      <c r="F1189">
        <v>25</v>
      </c>
      <c r="G1189">
        <v>25</v>
      </c>
      <c r="H1189">
        <v>10</v>
      </c>
      <c r="I1189" t="s">
        <v>47</v>
      </c>
      <c r="J1189">
        <v>10</v>
      </c>
      <c r="K1189" t="s">
        <v>58</v>
      </c>
      <c r="L1189" t="s">
        <v>58</v>
      </c>
      <c r="M1189" t="s">
        <v>23</v>
      </c>
      <c r="N1189" t="str">
        <f>_xlfn.CONCAT(Ponderaciones[[#This Row],[Universidad]],Ponderaciones[[#This Row],[Carrera]])</f>
        <v>UNIVERSIDAD DE LAS AMÉRICASTRADUCCIÓN E INTERPRETACIÓN EN INGLÉS</v>
      </c>
    </row>
    <row r="1190" spans="1:14" x14ac:dyDescent="0.25">
      <c r="A1190">
        <v>56527</v>
      </c>
      <c r="B1190" t="s">
        <v>587</v>
      </c>
      <c r="C1190" t="s">
        <v>119</v>
      </c>
      <c r="D1190">
        <v>15</v>
      </c>
      <c r="E1190">
        <v>35</v>
      </c>
      <c r="F1190">
        <v>30</v>
      </c>
      <c r="G1190">
        <v>10</v>
      </c>
      <c r="H1190">
        <v>10</v>
      </c>
      <c r="I1190" t="s">
        <v>47</v>
      </c>
      <c r="J1190">
        <v>10</v>
      </c>
      <c r="K1190" t="s">
        <v>58</v>
      </c>
      <c r="L1190" t="s">
        <v>58</v>
      </c>
      <c r="M1190" t="s">
        <v>23</v>
      </c>
      <c r="N1190" t="str">
        <f>_xlfn.CONCAT(Ponderaciones[[#This Row],[Universidad]],Ponderaciones[[#This Row],[Carrera]])</f>
        <v>UNIVERSIDAD DE LAS AMÉRICASTRADUCCIÓN E INTERPRETACIÓN EN INGLÉS</v>
      </c>
    </row>
    <row r="1191" spans="1:14" x14ac:dyDescent="0.25">
      <c r="A1191">
        <v>56627</v>
      </c>
      <c r="B1191" t="s">
        <v>587</v>
      </c>
      <c r="C1191" t="s">
        <v>235</v>
      </c>
      <c r="D1191">
        <v>10</v>
      </c>
      <c r="E1191">
        <v>30</v>
      </c>
      <c r="F1191">
        <v>25</v>
      </c>
      <c r="G1191">
        <v>25</v>
      </c>
      <c r="H1191">
        <v>10</v>
      </c>
      <c r="I1191" t="s">
        <v>47</v>
      </c>
      <c r="J1191">
        <v>10</v>
      </c>
      <c r="K1191" t="s">
        <v>58</v>
      </c>
      <c r="L1191" t="s">
        <v>58</v>
      </c>
      <c r="M1191" t="s">
        <v>23</v>
      </c>
      <c r="N1191" t="str">
        <f>_xlfn.CONCAT(Ponderaciones[[#This Row],[Universidad]],Ponderaciones[[#This Row],[Carrera]])</f>
        <v>UNIVERSIDAD DE LAS AMÉRICASTRADUCCIÓN E INTERPRETACIÓN EN INGLÉS</v>
      </c>
    </row>
    <row r="1192" spans="1:14" x14ac:dyDescent="0.25">
      <c r="A1192">
        <v>43019</v>
      </c>
      <c r="B1192" t="s">
        <v>588</v>
      </c>
      <c r="C1192" t="s">
        <v>57</v>
      </c>
      <c r="D1192">
        <v>10</v>
      </c>
      <c r="E1192">
        <v>15</v>
      </c>
      <c r="F1192">
        <v>25</v>
      </c>
      <c r="G1192">
        <v>40</v>
      </c>
      <c r="H1192">
        <v>10</v>
      </c>
      <c r="J1192" t="s">
        <v>277</v>
      </c>
      <c r="K1192" t="s">
        <v>58</v>
      </c>
      <c r="L1192" t="s">
        <v>58</v>
      </c>
      <c r="M1192" t="s">
        <v>24</v>
      </c>
      <c r="N1192" t="str">
        <f>_xlfn.CONCAT(Ponderaciones[[#This Row],[Universidad]],Ponderaciones[[#This Row],[Carrera]])</f>
        <v>UNIVERSIDAD DE LOS ANDESADMINISTRACIÓN DE SERVICIOS</v>
      </c>
    </row>
    <row r="1193" spans="1:14" x14ac:dyDescent="0.25">
      <c r="A1193">
        <v>43007</v>
      </c>
      <c r="B1193" t="s">
        <v>589</v>
      </c>
      <c r="C1193" t="s">
        <v>57</v>
      </c>
      <c r="D1193">
        <v>10</v>
      </c>
      <c r="E1193">
        <v>15</v>
      </c>
      <c r="F1193">
        <v>30</v>
      </c>
      <c r="G1193">
        <v>20</v>
      </c>
      <c r="H1193">
        <v>25</v>
      </c>
      <c r="J1193" t="s">
        <v>58</v>
      </c>
      <c r="K1193" t="s">
        <v>58</v>
      </c>
      <c r="L1193" t="s">
        <v>58</v>
      </c>
      <c r="M1193" t="s">
        <v>24</v>
      </c>
      <c r="N1193" t="str">
        <f>_xlfn.CONCAT(Ponderaciones[[#This Row],[Universidad]],Ponderaciones[[#This Row],[Carrera]])</f>
        <v>UNIVERSIDAD DE LOS ANDESBACHILLERATO DE DERECHO</v>
      </c>
    </row>
    <row r="1194" spans="1:14" x14ac:dyDescent="0.25">
      <c r="A1194">
        <v>43030</v>
      </c>
      <c r="B1194" t="s">
        <v>590</v>
      </c>
      <c r="C1194" t="s">
        <v>57</v>
      </c>
      <c r="D1194">
        <v>20</v>
      </c>
      <c r="E1194">
        <v>20</v>
      </c>
      <c r="F1194">
        <v>20</v>
      </c>
      <c r="G1194">
        <v>30</v>
      </c>
      <c r="H1194" t="s">
        <v>58</v>
      </c>
      <c r="J1194" t="s">
        <v>277</v>
      </c>
      <c r="K1194" t="s">
        <v>58</v>
      </c>
      <c r="L1194" t="s">
        <v>58</v>
      </c>
      <c r="M1194" t="s">
        <v>24</v>
      </c>
      <c r="N1194" t="str">
        <f>_xlfn.CONCAT(Ponderaciones[[#This Row],[Universidad]],Ponderaciones[[#This Row],[Carrera]])</f>
        <v>UNIVERSIDAD DE LOS ANDESBACHILLERATO DE ENFERMERÍA</v>
      </c>
    </row>
    <row r="1195" spans="1:14" x14ac:dyDescent="0.25">
      <c r="A1195">
        <v>43003</v>
      </c>
      <c r="B1195" t="s">
        <v>591</v>
      </c>
      <c r="C1195" t="s">
        <v>57</v>
      </c>
      <c r="D1195">
        <v>10</v>
      </c>
      <c r="E1195">
        <v>25</v>
      </c>
      <c r="F1195">
        <v>10</v>
      </c>
      <c r="G1195">
        <v>40</v>
      </c>
      <c r="H1195" t="s">
        <v>58</v>
      </c>
      <c r="J1195" t="s">
        <v>277</v>
      </c>
      <c r="K1195">
        <v>5</v>
      </c>
      <c r="L1195" t="s">
        <v>58</v>
      </c>
      <c r="M1195" t="s">
        <v>24</v>
      </c>
      <c r="N1195" t="str">
        <f>_xlfn.CONCAT(Ponderaciones[[#This Row],[Universidad]],Ponderaciones[[#This Row],[Carrera]])</f>
        <v>UNIVERSIDAD DE LOS ANDESBACHILLERATO DE INGENIERÍA</v>
      </c>
    </row>
    <row r="1196" spans="1:14" x14ac:dyDescent="0.25">
      <c r="A1196">
        <v>43005</v>
      </c>
      <c r="B1196" t="s">
        <v>592</v>
      </c>
      <c r="C1196" t="s">
        <v>57</v>
      </c>
      <c r="D1196">
        <v>10</v>
      </c>
      <c r="E1196">
        <v>10</v>
      </c>
      <c r="F1196">
        <v>10</v>
      </c>
      <c r="G1196">
        <v>60</v>
      </c>
      <c r="H1196">
        <v>10</v>
      </c>
      <c r="J1196" t="s">
        <v>277</v>
      </c>
      <c r="K1196" t="s">
        <v>58</v>
      </c>
      <c r="L1196" t="s">
        <v>58</v>
      </c>
      <c r="M1196" t="s">
        <v>24</v>
      </c>
      <c r="N1196" t="str">
        <f>_xlfn.CONCAT(Ponderaciones[[#This Row],[Universidad]],Ponderaciones[[#This Row],[Carrera]])</f>
        <v>UNIVERSIDAD DE LOS ANDESBACHILLERATO DE INGENIERÍA COMERCIAL</v>
      </c>
    </row>
    <row r="1197" spans="1:14" x14ac:dyDescent="0.25">
      <c r="A1197">
        <v>43001</v>
      </c>
      <c r="B1197" t="s">
        <v>593</v>
      </c>
      <c r="C1197" t="s">
        <v>57</v>
      </c>
      <c r="D1197">
        <v>10</v>
      </c>
      <c r="E1197">
        <v>15</v>
      </c>
      <c r="F1197">
        <v>20</v>
      </c>
      <c r="G1197">
        <v>35</v>
      </c>
      <c r="H1197" t="s">
        <v>58</v>
      </c>
      <c r="J1197" t="s">
        <v>594</v>
      </c>
      <c r="K1197" t="s">
        <v>58</v>
      </c>
      <c r="L1197" t="s">
        <v>58</v>
      </c>
      <c r="M1197" t="s">
        <v>24</v>
      </c>
      <c r="N1197" t="str">
        <f>_xlfn.CONCAT(Ponderaciones[[#This Row],[Universidad]],Ponderaciones[[#This Row],[Carrera]])</f>
        <v>UNIVERSIDAD DE LOS ANDESBACHILLERATO DE MEDICINA</v>
      </c>
    </row>
    <row r="1198" spans="1:14" x14ac:dyDescent="0.25">
      <c r="A1198">
        <v>43035</v>
      </c>
      <c r="B1198" t="s">
        <v>595</v>
      </c>
      <c r="C1198" t="s">
        <v>57</v>
      </c>
      <c r="D1198">
        <v>20</v>
      </c>
      <c r="E1198">
        <v>20</v>
      </c>
      <c r="F1198">
        <v>20</v>
      </c>
      <c r="G1198">
        <v>30</v>
      </c>
      <c r="H1198" t="s">
        <v>58</v>
      </c>
      <c r="J1198" t="s">
        <v>277</v>
      </c>
      <c r="K1198" t="s">
        <v>58</v>
      </c>
      <c r="L1198" t="s">
        <v>58</v>
      </c>
      <c r="M1198" t="s">
        <v>24</v>
      </c>
      <c r="N1198" t="str">
        <f>_xlfn.CONCAT(Ponderaciones[[#This Row],[Universidad]],Ponderaciones[[#This Row],[Carrera]])</f>
        <v>UNIVERSIDAD DE LOS ANDESBACHILLERATO DE OBSTETRICIA Y PUERICULTURA</v>
      </c>
    </row>
    <row r="1199" spans="1:14" x14ac:dyDescent="0.25">
      <c r="A1199">
        <v>43002</v>
      </c>
      <c r="B1199" t="s">
        <v>596</v>
      </c>
      <c r="C1199" t="s">
        <v>57</v>
      </c>
      <c r="D1199">
        <v>20</v>
      </c>
      <c r="E1199">
        <v>20</v>
      </c>
      <c r="F1199">
        <v>15</v>
      </c>
      <c r="G1199">
        <v>30</v>
      </c>
      <c r="H1199" t="s">
        <v>58</v>
      </c>
      <c r="J1199" t="s">
        <v>597</v>
      </c>
      <c r="K1199" t="s">
        <v>58</v>
      </c>
      <c r="L1199" t="s">
        <v>58</v>
      </c>
      <c r="M1199" t="s">
        <v>24</v>
      </c>
      <c r="N1199" t="str">
        <f>_xlfn.CONCAT(Ponderaciones[[#This Row],[Universidad]],Ponderaciones[[#This Row],[Carrera]])</f>
        <v>UNIVERSIDAD DE LOS ANDESBACHILLERATO DE ODONTOLOGÍA</v>
      </c>
    </row>
    <row r="1200" spans="1:14" x14ac:dyDescent="0.25">
      <c r="A1200">
        <v>43034</v>
      </c>
      <c r="B1200" t="s">
        <v>598</v>
      </c>
      <c r="C1200" t="s">
        <v>57</v>
      </c>
      <c r="D1200">
        <v>20</v>
      </c>
      <c r="E1200">
        <v>25</v>
      </c>
      <c r="F1200">
        <v>20</v>
      </c>
      <c r="G1200">
        <v>20</v>
      </c>
      <c r="H1200">
        <v>15</v>
      </c>
      <c r="J1200" t="s">
        <v>597</v>
      </c>
      <c r="K1200" t="s">
        <v>58</v>
      </c>
      <c r="L1200" t="s">
        <v>58</v>
      </c>
      <c r="M1200" t="s">
        <v>24</v>
      </c>
      <c r="N1200" t="str">
        <f>_xlfn.CONCAT(Ponderaciones[[#This Row],[Universidad]],Ponderaciones[[#This Row],[Carrera]])</f>
        <v>UNIVERSIDAD DE LOS ANDESBACHILLERATO DE PSICOLOGÍA</v>
      </c>
    </row>
    <row r="1201" spans="1:14" x14ac:dyDescent="0.25">
      <c r="A1201">
        <v>43012</v>
      </c>
      <c r="B1201" t="s">
        <v>73</v>
      </c>
      <c r="C1201" t="s">
        <v>57</v>
      </c>
      <c r="D1201">
        <v>10</v>
      </c>
      <c r="E1201">
        <v>15</v>
      </c>
      <c r="F1201">
        <v>30</v>
      </c>
      <c r="G1201">
        <v>20</v>
      </c>
      <c r="H1201">
        <v>25</v>
      </c>
      <c r="J1201" t="s">
        <v>58</v>
      </c>
      <c r="K1201" t="s">
        <v>58</v>
      </c>
      <c r="L1201" t="s">
        <v>58</v>
      </c>
      <c r="M1201" t="s">
        <v>24</v>
      </c>
      <c r="N1201" t="str">
        <f>_xlfn.CONCAT(Ponderaciones[[#This Row],[Universidad]],Ponderaciones[[#This Row],[Carrera]])</f>
        <v>UNIVERSIDAD DE LOS ANDESDERECHO</v>
      </c>
    </row>
    <row r="1202" spans="1:14" x14ac:dyDescent="0.25">
      <c r="A1202">
        <v>43042</v>
      </c>
      <c r="B1202" t="s">
        <v>599</v>
      </c>
      <c r="C1202" t="s">
        <v>57</v>
      </c>
      <c r="D1202">
        <v>10</v>
      </c>
      <c r="E1202">
        <v>15</v>
      </c>
      <c r="F1202">
        <v>30</v>
      </c>
      <c r="G1202">
        <v>20</v>
      </c>
      <c r="H1202">
        <v>25</v>
      </c>
      <c r="J1202" t="s">
        <v>58</v>
      </c>
      <c r="K1202" t="s">
        <v>58</v>
      </c>
      <c r="L1202" t="s">
        <v>58</v>
      </c>
      <c r="M1202" t="s">
        <v>24</v>
      </c>
      <c r="N1202" t="str">
        <f>_xlfn.CONCAT(Ponderaciones[[#This Row],[Universidad]],Ponderaciones[[#This Row],[Carrera]])</f>
        <v>UNIVERSIDAD DE LOS ANDESDERECHO E HISTORIA</v>
      </c>
    </row>
    <row r="1203" spans="1:14" x14ac:dyDescent="0.25">
      <c r="A1203">
        <v>43041</v>
      </c>
      <c r="B1203" t="s">
        <v>600</v>
      </c>
      <c r="C1203" t="s">
        <v>57</v>
      </c>
      <c r="D1203">
        <v>10</v>
      </c>
      <c r="E1203">
        <v>15</v>
      </c>
      <c r="F1203">
        <v>30</v>
      </c>
      <c r="G1203">
        <v>20</v>
      </c>
      <c r="H1203">
        <v>25</v>
      </c>
      <c r="J1203" t="s">
        <v>58</v>
      </c>
      <c r="K1203" t="s">
        <v>58</v>
      </c>
      <c r="L1203" t="s">
        <v>58</v>
      </c>
      <c r="M1203" t="s">
        <v>24</v>
      </c>
      <c r="N1203" t="str">
        <f>_xlfn.CONCAT(Ponderaciones[[#This Row],[Universidad]],Ponderaciones[[#This Row],[Carrera]])</f>
        <v>UNIVERSIDAD DE LOS ANDESDERECHO Y FILOSOFÍA</v>
      </c>
    </row>
    <row r="1204" spans="1:14" x14ac:dyDescent="0.25">
      <c r="A1204">
        <v>43023</v>
      </c>
      <c r="B1204" t="s">
        <v>601</v>
      </c>
      <c r="C1204" t="s">
        <v>57</v>
      </c>
      <c r="D1204">
        <v>20</v>
      </c>
      <c r="E1204">
        <v>25</v>
      </c>
      <c r="F1204">
        <v>25</v>
      </c>
      <c r="G1204">
        <v>20</v>
      </c>
      <c r="H1204">
        <v>10</v>
      </c>
      <c r="J1204" t="s">
        <v>277</v>
      </c>
      <c r="K1204" t="s">
        <v>58</v>
      </c>
      <c r="L1204" t="s">
        <v>58</v>
      </c>
      <c r="M1204" t="s">
        <v>24</v>
      </c>
      <c r="N1204" t="str">
        <f>_xlfn.CONCAT(Ponderaciones[[#This Row],[Universidad]],Ponderaciones[[#This Row],[Carrera]])</f>
        <v>UNIVERSIDAD DE LOS ANDESEDUCACIÓN DE PÁRVULOS CON MENCIONES</v>
      </c>
    </row>
    <row r="1205" spans="1:14" x14ac:dyDescent="0.25">
      <c r="A1205">
        <v>43024</v>
      </c>
      <c r="B1205" t="s">
        <v>75</v>
      </c>
      <c r="C1205" t="s">
        <v>57</v>
      </c>
      <c r="D1205">
        <v>20</v>
      </c>
      <c r="E1205">
        <v>20</v>
      </c>
      <c r="F1205">
        <v>20</v>
      </c>
      <c r="G1205">
        <v>30</v>
      </c>
      <c r="J1205" t="s">
        <v>277</v>
      </c>
      <c r="K1205" t="s">
        <v>58</v>
      </c>
      <c r="L1205" t="s">
        <v>58</v>
      </c>
      <c r="M1205" t="s">
        <v>24</v>
      </c>
      <c r="N1205" t="str">
        <f>_xlfn.CONCAT(Ponderaciones[[#This Row],[Universidad]],Ponderaciones[[#This Row],[Carrera]])</f>
        <v>UNIVERSIDAD DE LOS ANDESENFERMERÍA</v>
      </c>
    </row>
    <row r="1206" spans="1:14" x14ac:dyDescent="0.25">
      <c r="A1206">
        <v>43026</v>
      </c>
      <c r="B1206" t="s">
        <v>77</v>
      </c>
      <c r="C1206" t="s">
        <v>57</v>
      </c>
      <c r="D1206">
        <v>10</v>
      </c>
      <c r="E1206">
        <v>20</v>
      </c>
      <c r="F1206">
        <v>30</v>
      </c>
      <c r="G1206">
        <v>20</v>
      </c>
      <c r="H1206">
        <v>20</v>
      </c>
      <c r="J1206" t="s">
        <v>594</v>
      </c>
      <c r="K1206" t="s">
        <v>58</v>
      </c>
      <c r="L1206" t="s">
        <v>58</v>
      </c>
      <c r="M1206" t="s">
        <v>24</v>
      </c>
      <c r="N1206" t="str">
        <f>_xlfn.CONCAT(Ponderaciones[[#This Row],[Universidad]],Ponderaciones[[#This Row],[Carrera]])</f>
        <v>UNIVERSIDAD DE LOS ANDESFILOSOFÍA</v>
      </c>
    </row>
    <row r="1207" spans="1:14" x14ac:dyDescent="0.25">
      <c r="A1207">
        <v>43027</v>
      </c>
      <c r="B1207" t="s">
        <v>81</v>
      </c>
      <c r="C1207" t="s">
        <v>57</v>
      </c>
      <c r="D1207">
        <v>10</v>
      </c>
      <c r="E1207">
        <v>15</v>
      </c>
      <c r="F1207">
        <v>30</v>
      </c>
      <c r="G1207">
        <v>10</v>
      </c>
      <c r="H1207">
        <v>35</v>
      </c>
      <c r="J1207" t="s">
        <v>58</v>
      </c>
      <c r="K1207" t="s">
        <v>58</v>
      </c>
      <c r="L1207" t="s">
        <v>58</v>
      </c>
      <c r="M1207" t="s">
        <v>24</v>
      </c>
      <c r="N1207" t="str">
        <f>_xlfn.CONCAT(Ponderaciones[[#This Row],[Universidad]],Ponderaciones[[#This Row],[Carrera]])</f>
        <v>UNIVERSIDAD DE LOS ANDESHISTORIA</v>
      </c>
    </row>
    <row r="1208" spans="1:14" x14ac:dyDescent="0.25">
      <c r="A1208">
        <v>43013</v>
      </c>
      <c r="B1208" t="s">
        <v>422</v>
      </c>
      <c r="C1208" t="s">
        <v>57</v>
      </c>
      <c r="D1208">
        <v>10</v>
      </c>
      <c r="E1208">
        <v>25</v>
      </c>
      <c r="F1208">
        <v>10</v>
      </c>
      <c r="G1208">
        <v>40</v>
      </c>
      <c r="H1208" t="s">
        <v>58</v>
      </c>
      <c r="J1208" t="s">
        <v>277</v>
      </c>
      <c r="K1208">
        <v>5</v>
      </c>
      <c r="L1208" t="s">
        <v>58</v>
      </c>
      <c r="M1208" t="s">
        <v>24</v>
      </c>
      <c r="N1208" t="str">
        <f>_xlfn.CONCAT(Ponderaciones[[#This Row],[Universidad]],Ponderaciones[[#This Row],[Carrera]])</f>
        <v xml:space="preserve">UNIVERSIDAD DE LOS ANDESINGENIERÍA CIVIL </v>
      </c>
    </row>
    <row r="1209" spans="1:14" x14ac:dyDescent="0.25">
      <c r="A1209">
        <v>43010</v>
      </c>
      <c r="B1209" t="s">
        <v>83</v>
      </c>
      <c r="C1209" t="s">
        <v>57</v>
      </c>
      <c r="D1209">
        <v>10</v>
      </c>
      <c r="E1209">
        <v>25</v>
      </c>
      <c r="F1209">
        <v>10</v>
      </c>
      <c r="G1209">
        <v>40</v>
      </c>
      <c r="H1209">
        <v>10</v>
      </c>
      <c r="J1209" t="s">
        <v>277</v>
      </c>
      <c r="K1209">
        <v>5</v>
      </c>
      <c r="L1209" t="s">
        <v>58</v>
      </c>
      <c r="M1209" t="s">
        <v>24</v>
      </c>
      <c r="N1209" t="str">
        <f>_xlfn.CONCAT(Ponderaciones[[#This Row],[Universidad]],Ponderaciones[[#This Row],[Carrera]])</f>
        <v>UNIVERSIDAD DE LOS ANDESINGENIERÍA COMERCIAL</v>
      </c>
    </row>
    <row r="1210" spans="1:14" x14ac:dyDescent="0.25">
      <c r="A1210">
        <v>43040</v>
      </c>
      <c r="B1210" t="s">
        <v>263</v>
      </c>
      <c r="C1210" t="s">
        <v>57</v>
      </c>
      <c r="D1210">
        <v>10</v>
      </c>
      <c r="E1210">
        <v>25</v>
      </c>
      <c r="F1210">
        <v>10</v>
      </c>
      <c r="G1210">
        <v>40</v>
      </c>
      <c r="H1210">
        <v>10</v>
      </c>
      <c r="I1210" t="s">
        <v>47</v>
      </c>
      <c r="J1210">
        <v>10</v>
      </c>
      <c r="K1210">
        <v>5</v>
      </c>
      <c r="L1210" t="s">
        <v>185</v>
      </c>
      <c r="M1210" t="s">
        <v>24</v>
      </c>
      <c r="N1210" t="str">
        <f>_xlfn.CONCAT(Ponderaciones[[#This Row],[Universidad]],Ponderaciones[[#This Row],[Carrera]])</f>
        <v>UNIVERSIDAD DE LOS ANDESINTERNATIONAL BUSINESS</v>
      </c>
    </row>
    <row r="1211" spans="1:14" x14ac:dyDescent="0.25">
      <c r="A1211">
        <v>43015</v>
      </c>
      <c r="B1211" t="s">
        <v>85</v>
      </c>
      <c r="C1211" t="s">
        <v>57</v>
      </c>
      <c r="D1211">
        <v>15</v>
      </c>
      <c r="E1211">
        <v>20</v>
      </c>
      <c r="F1211">
        <v>20</v>
      </c>
      <c r="G1211">
        <v>35</v>
      </c>
      <c r="H1211" t="s">
        <v>58</v>
      </c>
      <c r="J1211" t="s">
        <v>277</v>
      </c>
      <c r="K1211" t="s">
        <v>58</v>
      </c>
      <c r="L1211" t="s">
        <v>58</v>
      </c>
      <c r="M1211" t="s">
        <v>24</v>
      </c>
      <c r="N1211" t="str">
        <f>_xlfn.CONCAT(Ponderaciones[[#This Row],[Universidad]],Ponderaciones[[#This Row],[Carrera]])</f>
        <v>UNIVERSIDAD DE LOS ANDESKINESIOLOGÍA</v>
      </c>
    </row>
    <row r="1212" spans="1:14" x14ac:dyDescent="0.25">
      <c r="A1212">
        <v>43028</v>
      </c>
      <c r="B1212" t="s">
        <v>602</v>
      </c>
      <c r="C1212" t="s">
        <v>57</v>
      </c>
      <c r="D1212">
        <v>25</v>
      </c>
      <c r="E1212">
        <v>25</v>
      </c>
      <c r="F1212">
        <v>25</v>
      </c>
      <c r="G1212">
        <v>15</v>
      </c>
      <c r="H1212">
        <v>10</v>
      </c>
      <c r="J1212" t="s">
        <v>277</v>
      </c>
      <c r="K1212" t="s">
        <v>58</v>
      </c>
      <c r="L1212" t="s">
        <v>58</v>
      </c>
      <c r="M1212" t="s">
        <v>24</v>
      </c>
      <c r="N1212" t="str">
        <f>_xlfn.CONCAT(Ponderaciones[[#This Row],[Universidad]],Ponderaciones[[#This Row],[Carrera]])</f>
        <v>UNIVERSIDAD DE LOS ANDESLITERATURA</v>
      </c>
    </row>
    <row r="1213" spans="1:14" x14ac:dyDescent="0.25">
      <c r="A1213">
        <v>43037</v>
      </c>
      <c r="B1213" t="s">
        <v>603</v>
      </c>
      <c r="C1213" t="s">
        <v>57</v>
      </c>
      <c r="D1213">
        <v>10</v>
      </c>
      <c r="E1213">
        <v>25</v>
      </c>
      <c r="F1213">
        <v>40</v>
      </c>
      <c r="G1213">
        <v>15</v>
      </c>
      <c r="H1213">
        <v>10</v>
      </c>
      <c r="J1213" t="s">
        <v>277</v>
      </c>
      <c r="K1213" t="s">
        <v>58</v>
      </c>
      <c r="L1213" t="s">
        <v>58</v>
      </c>
      <c r="M1213" t="s">
        <v>24</v>
      </c>
      <c r="N1213" t="str">
        <f>_xlfn.CONCAT(Ponderaciones[[#This Row],[Universidad]],Ponderaciones[[#This Row],[Carrera]])</f>
        <v>UNIVERSIDAD DE LOS ANDESMARKETING Y PUBLICIDAD</v>
      </c>
    </row>
    <row r="1214" spans="1:14" x14ac:dyDescent="0.25">
      <c r="A1214">
        <v>43014</v>
      </c>
      <c r="B1214" t="s">
        <v>93</v>
      </c>
      <c r="C1214" t="s">
        <v>57</v>
      </c>
      <c r="D1214">
        <v>10</v>
      </c>
      <c r="E1214">
        <v>15</v>
      </c>
      <c r="F1214">
        <v>20</v>
      </c>
      <c r="G1214">
        <v>35</v>
      </c>
      <c r="H1214" t="s">
        <v>58</v>
      </c>
      <c r="J1214" t="s">
        <v>594</v>
      </c>
      <c r="K1214" t="s">
        <v>58</v>
      </c>
      <c r="L1214" t="s">
        <v>58</v>
      </c>
      <c r="M1214" t="s">
        <v>24</v>
      </c>
      <c r="N1214" t="str">
        <f>_xlfn.CONCAT(Ponderaciones[[#This Row],[Universidad]],Ponderaciones[[#This Row],[Carrera]])</f>
        <v>UNIVERSIDAD DE LOS ANDESMEDICINA</v>
      </c>
    </row>
    <row r="1215" spans="1:14" x14ac:dyDescent="0.25">
      <c r="A1215">
        <v>43017</v>
      </c>
      <c r="B1215" t="s">
        <v>95</v>
      </c>
      <c r="C1215" t="s">
        <v>57</v>
      </c>
      <c r="D1215">
        <v>15</v>
      </c>
      <c r="E1215">
        <v>25</v>
      </c>
      <c r="F1215">
        <v>20</v>
      </c>
      <c r="G1215">
        <v>30</v>
      </c>
      <c r="H1215" t="s">
        <v>58</v>
      </c>
      <c r="J1215" t="s">
        <v>277</v>
      </c>
      <c r="K1215" t="s">
        <v>58</v>
      </c>
      <c r="L1215" t="s">
        <v>58</v>
      </c>
      <c r="M1215" t="s">
        <v>24</v>
      </c>
      <c r="N1215" t="str">
        <f>_xlfn.CONCAT(Ponderaciones[[#This Row],[Universidad]],Ponderaciones[[#This Row],[Carrera]])</f>
        <v>UNIVERSIDAD DE LOS ANDESNUTRICIÓN Y DIETÉTICA</v>
      </c>
    </row>
    <row r="1216" spans="1:14" x14ac:dyDescent="0.25">
      <c r="A1216">
        <v>43032</v>
      </c>
      <c r="B1216" t="s">
        <v>355</v>
      </c>
      <c r="C1216" t="s">
        <v>57</v>
      </c>
      <c r="D1216">
        <v>20</v>
      </c>
      <c r="E1216">
        <v>20</v>
      </c>
      <c r="F1216">
        <v>20</v>
      </c>
      <c r="G1216">
        <v>30</v>
      </c>
      <c r="H1216" t="s">
        <v>58</v>
      </c>
      <c r="J1216" t="s">
        <v>277</v>
      </c>
      <c r="K1216" t="s">
        <v>58</v>
      </c>
      <c r="L1216" t="s">
        <v>58</v>
      </c>
      <c r="M1216" t="s">
        <v>24</v>
      </c>
      <c r="N1216" t="str">
        <f>_xlfn.CONCAT(Ponderaciones[[#This Row],[Universidad]],Ponderaciones[[#This Row],[Carrera]])</f>
        <v>UNIVERSIDAD DE LOS ANDESOBSTETRICIA Y PUERICULTURA</v>
      </c>
    </row>
    <row r="1217" spans="1:14" x14ac:dyDescent="0.25">
      <c r="A1217">
        <v>43018</v>
      </c>
      <c r="B1217" t="s">
        <v>281</v>
      </c>
      <c r="C1217" t="s">
        <v>57</v>
      </c>
      <c r="D1217">
        <v>20</v>
      </c>
      <c r="E1217">
        <v>20</v>
      </c>
      <c r="F1217">
        <v>15</v>
      </c>
      <c r="G1217">
        <v>30</v>
      </c>
      <c r="H1217" t="s">
        <v>58</v>
      </c>
      <c r="J1217" t="s">
        <v>597</v>
      </c>
      <c r="K1217" t="s">
        <v>58</v>
      </c>
      <c r="L1217" t="s">
        <v>58</v>
      </c>
      <c r="M1217" t="s">
        <v>24</v>
      </c>
      <c r="N1217" t="str">
        <f>_xlfn.CONCAT(Ponderaciones[[#This Row],[Universidad]],Ponderaciones[[#This Row],[Carrera]])</f>
        <v xml:space="preserve">UNIVERSIDAD DE LOS ANDESODONTOLOGÍA </v>
      </c>
    </row>
    <row r="1218" spans="1:14" x14ac:dyDescent="0.25">
      <c r="A1218">
        <v>43039</v>
      </c>
      <c r="B1218" t="s">
        <v>604</v>
      </c>
      <c r="C1218" t="s">
        <v>57</v>
      </c>
      <c r="D1218">
        <v>10</v>
      </c>
      <c r="E1218">
        <v>15</v>
      </c>
      <c r="F1218">
        <v>30</v>
      </c>
      <c r="G1218">
        <v>35</v>
      </c>
      <c r="H1218">
        <v>10</v>
      </c>
      <c r="J1218" t="s">
        <v>277</v>
      </c>
      <c r="K1218" t="s">
        <v>58</v>
      </c>
      <c r="L1218" t="s">
        <v>58</v>
      </c>
      <c r="M1218" t="s">
        <v>24</v>
      </c>
      <c r="N1218" t="str">
        <f>_xlfn.CONCAT(Ponderaciones[[#This Row],[Universidad]],Ponderaciones[[#This Row],[Carrera]])</f>
        <v xml:space="preserve">UNIVERSIDAD DE LOS ANDESPEDAGOGÍA  BÁSICA  BILINGÜE  INGLÉS/ESPAÑOL </v>
      </c>
    </row>
    <row r="1219" spans="1:14" x14ac:dyDescent="0.25">
      <c r="A1219">
        <v>43020</v>
      </c>
      <c r="B1219" t="s">
        <v>605</v>
      </c>
      <c r="C1219" t="s">
        <v>57</v>
      </c>
      <c r="D1219">
        <v>20</v>
      </c>
      <c r="E1219">
        <v>25</v>
      </c>
      <c r="F1219">
        <v>25</v>
      </c>
      <c r="G1219">
        <v>20</v>
      </c>
      <c r="H1219">
        <v>10</v>
      </c>
      <c r="J1219" t="s">
        <v>277</v>
      </c>
      <c r="K1219" t="s">
        <v>58</v>
      </c>
      <c r="L1219" t="s">
        <v>58</v>
      </c>
      <c r="M1219" t="s">
        <v>24</v>
      </c>
      <c r="N1219" t="str">
        <f>_xlfn.CONCAT(Ponderaciones[[#This Row],[Universidad]],Ponderaciones[[#This Row],[Carrera]])</f>
        <v>UNIVERSIDAD DE LOS ANDESPEDAGOGÍA BÁSICA CON MENCIONES</v>
      </c>
    </row>
    <row r="1220" spans="1:14" x14ac:dyDescent="0.25">
      <c r="A1220">
        <v>43036</v>
      </c>
      <c r="B1220" t="s">
        <v>606</v>
      </c>
      <c r="C1220" t="s">
        <v>57</v>
      </c>
      <c r="D1220">
        <v>10</v>
      </c>
      <c r="E1220">
        <v>20</v>
      </c>
      <c r="F1220">
        <v>40</v>
      </c>
      <c r="G1220">
        <v>20</v>
      </c>
      <c r="H1220">
        <v>10</v>
      </c>
      <c r="J1220" t="s">
        <v>277</v>
      </c>
      <c r="K1220" t="s">
        <v>58</v>
      </c>
      <c r="L1220" t="s">
        <v>58</v>
      </c>
      <c r="M1220" t="s">
        <v>24</v>
      </c>
      <c r="N1220" t="str">
        <f>_xlfn.CONCAT(Ponderaciones[[#This Row],[Universidad]],Ponderaciones[[#This Row],[Carrera]])</f>
        <v>UNIVERSIDAD DE LOS ANDESPERIODISMO Y COMUNICACIÓN ESTRATÉGICA</v>
      </c>
    </row>
    <row r="1221" spans="1:14" x14ac:dyDescent="0.25">
      <c r="A1221">
        <v>43025</v>
      </c>
      <c r="B1221" t="s">
        <v>108</v>
      </c>
      <c r="C1221" t="s">
        <v>57</v>
      </c>
      <c r="D1221">
        <v>20</v>
      </c>
      <c r="E1221">
        <v>25</v>
      </c>
      <c r="F1221">
        <v>20</v>
      </c>
      <c r="G1221">
        <v>20</v>
      </c>
      <c r="H1221">
        <v>15</v>
      </c>
      <c r="J1221" t="s">
        <v>597</v>
      </c>
      <c r="K1221" t="s">
        <v>58</v>
      </c>
      <c r="L1221" t="s">
        <v>58</v>
      </c>
      <c r="M1221" t="s">
        <v>24</v>
      </c>
      <c r="N1221" t="str">
        <f>_xlfn.CONCAT(Ponderaciones[[#This Row],[Universidad]],Ponderaciones[[#This Row],[Carrera]])</f>
        <v>UNIVERSIDAD DE LOS ANDESPSICOLOGÍA</v>
      </c>
    </row>
    <row r="1222" spans="1:14" x14ac:dyDescent="0.25">
      <c r="A1222">
        <v>43016</v>
      </c>
      <c r="B1222" t="s">
        <v>113</v>
      </c>
      <c r="C1222" t="s">
        <v>57</v>
      </c>
      <c r="D1222">
        <v>15</v>
      </c>
      <c r="E1222">
        <v>20</v>
      </c>
      <c r="F1222">
        <v>25</v>
      </c>
      <c r="G1222">
        <v>30</v>
      </c>
      <c r="H1222" t="s">
        <v>58</v>
      </c>
      <c r="J1222" t="s">
        <v>277</v>
      </c>
      <c r="K1222" t="s">
        <v>58</v>
      </c>
      <c r="L1222" t="s">
        <v>58</v>
      </c>
      <c r="M1222" t="s">
        <v>24</v>
      </c>
      <c r="N1222" t="str">
        <f>_xlfn.CONCAT(Ponderaciones[[#This Row],[Universidad]],Ponderaciones[[#This Row],[Carrera]])</f>
        <v>UNIVERSIDAD DE LOS ANDESTERAPIA OCUPACIONAL</v>
      </c>
    </row>
    <row r="1223" spans="1:14" x14ac:dyDescent="0.25">
      <c r="A1223">
        <v>32014</v>
      </c>
      <c r="B1223" t="s">
        <v>59</v>
      </c>
      <c r="C1223" t="s">
        <v>607</v>
      </c>
      <c r="D1223">
        <v>10</v>
      </c>
      <c r="E1223">
        <v>50</v>
      </c>
      <c r="F1223">
        <v>10</v>
      </c>
      <c r="G1223">
        <v>10</v>
      </c>
      <c r="H1223">
        <v>20</v>
      </c>
      <c r="J1223" t="s">
        <v>58</v>
      </c>
      <c r="K1223" t="s">
        <v>58</v>
      </c>
      <c r="L1223" t="s">
        <v>58</v>
      </c>
      <c r="M1223" t="s">
        <v>25</v>
      </c>
      <c r="N1223" t="str">
        <f>_xlfn.CONCAT(Ponderaciones[[#This Row],[Universidad]],Ponderaciones[[#This Row],[Carrera]])</f>
        <v>UNIVERSIDAD DE LOS LAGOSADMINISTRACIÓN PÚBLICA</v>
      </c>
    </row>
    <row r="1224" spans="1:14" x14ac:dyDescent="0.25">
      <c r="A1224">
        <v>32120</v>
      </c>
      <c r="B1224" t="s">
        <v>116</v>
      </c>
      <c r="C1224" t="s">
        <v>608</v>
      </c>
      <c r="D1224">
        <v>10</v>
      </c>
      <c r="E1224">
        <v>50</v>
      </c>
      <c r="F1224">
        <v>10</v>
      </c>
      <c r="G1224">
        <v>20</v>
      </c>
      <c r="H1224" t="s">
        <v>58</v>
      </c>
      <c r="J1224">
        <v>10</v>
      </c>
      <c r="K1224" t="s">
        <v>58</v>
      </c>
      <c r="L1224" t="s">
        <v>58</v>
      </c>
      <c r="M1224" t="s">
        <v>25</v>
      </c>
      <c r="N1224" t="str">
        <f>_xlfn.CONCAT(Ponderaciones[[#This Row],[Universidad]],Ponderaciones[[#This Row],[Carrera]])</f>
        <v>UNIVERSIDAD DE LOS LAGOSAGRONOMÍA</v>
      </c>
    </row>
    <row r="1225" spans="1:14" x14ac:dyDescent="0.25">
      <c r="A1225">
        <v>32161</v>
      </c>
      <c r="B1225" t="s">
        <v>177</v>
      </c>
      <c r="C1225" t="s">
        <v>608</v>
      </c>
      <c r="D1225">
        <v>10</v>
      </c>
      <c r="E1225">
        <v>50</v>
      </c>
      <c r="F1225">
        <v>20</v>
      </c>
      <c r="G1225">
        <v>10</v>
      </c>
      <c r="H1225">
        <v>10</v>
      </c>
      <c r="J1225" t="s">
        <v>58</v>
      </c>
      <c r="K1225" t="s">
        <v>58</v>
      </c>
      <c r="L1225" t="s">
        <v>58</v>
      </c>
      <c r="M1225" t="s">
        <v>25</v>
      </c>
      <c r="N1225" t="str">
        <f>_xlfn.CONCAT(Ponderaciones[[#This Row],[Universidad]],Ponderaciones[[#This Row],[Carrera]])</f>
        <v>UNIVERSIDAD DE LOS LAGOSANTROPOLOGÍA</v>
      </c>
    </row>
    <row r="1226" spans="1:14" x14ac:dyDescent="0.25">
      <c r="A1226">
        <v>32001</v>
      </c>
      <c r="B1226" t="s">
        <v>62</v>
      </c>
      <c r="C1226" t="s">
        <v>607</v>
      </c>
      <c r="D1226">
        <v>10</v>
      </c>
      <c r="E1226">
        <v>50</v>
      </c>
      <c r="F1226">
        <v>10</v>
      </c>
      <c r="G1226">
        <v>20</v>
      </c>
      <c r="H1226">
        <v>10</v>
      </c>
      <c r="I1226" t="s">
        <v>47</v>
      </c>
      <c r="J1226">
        <v>10</v>
      </c>
      <c r="K1226" t="s">
        <v>58</v>
      </c>
      <c r="L1226" t="s">
        <v>58</v>
      </c>
      <c r="M1226" t="s">
        <v>25</v>
      </c>
      <c r="N1226" t="str">
        <f>_xlfn.CONCAT(Ponderaciones[[#This Row],[Universidad]],Ponderaciones[[#This Row],[Carrera]])</f>
        <v>UNIVERSIDAD DE LOS LAGOSARQUITECTURA</v>
      </c>
    </row>
    <row r="1227" spans="1:14" x14ac:dyDescent="0.25">
      <c r="A1227">
        <v>32026</v>
      </c>
      <c r="B1227" t="s">
        <v>66</v>
      </c>
      <c r="C1227" t="s">
        <v>608</v>
      </c>
      <c r="D1227">
        <v>10</v>
      </c>
      <c r="E1227">
        <v>50</v>
      </c>
      <c r="F1227">
        <v>10</v>
      </c>
      <c r="G1227">
        <v>20</v>
      </c>
      <c r="H1227" t="s">
        <v>58</v>
      </c>
      <c r="J1227">
        <v>10</v>
      </c>
      <c r="K1227" t="s">
        <v>58</v>
      </c>
      <c r="L1227" t="s">
        <v>58</v>
      </c>
      <c r="M1227" t="s">
        <v>25</v>
      </c>
      <c r="N1227" t="str">
        <f>_xlfn.CONCAT(Ponderaciones[[#This Row],[Universidad]],Ponderaciones[[#This Row],[Carrera]])</f>
        <v>UNIVERSIDAD DE LOS LAGOSBIOLOGÍA MARINA</v>
      </c>
    </row>
    <row r="1228" spans="1:14" x14ac:dyDescent="0.25">
      <c r="A1228">
        <v>32011</v>
      </c>
      <c r="B1228" t="s">
        <v>216</v>
      </c>
      <c r="C1228" t="s">
        <v>608</v>
      </c>
      <c r="D1228">
        <v>10</v>
      </c>
      <c r="E1228">
        <v>40</v>
      </c>
      <c r="F1228">
        <v>15</v>
      </c>
      <c r="G1228">
        <v>25</v>
      </c>
      <c r="H1228">
        <v>10</v>
      </c>
      <c r="I1228" t="s">
        <v>47</v>
      </c>
      <c r="J1228">
        <v>10</v>
      </c>
      <c r="K1228" t="s">
        <v>58</v>
      </c>
      <c r="L1228" t="s">
        <v>58</v>
      </c>
      <c r="M1228" t="s">
        <v>25</v>
      </c>
      <c r="N1228" t="str">
        <f>_xlfn.CONCAT(Ponderaciones[[#This Row],[Universidad]],Ponderaciones[[#This Row],[Carrera]])</f>
        <v>UNIVERSIDAD DE LOS LAGOSCONTADOR PÚBLICO Y AUDITOR</v>
      </c>
    </row>
    <row r="1229" spans="1:14" x14ac:dyDescent="0.25">
      <c r="A1229">
        <v>32160</v>
      </c>
      <c r="B1229" t="s">
        <v>73</v>
      </c>
      <c r="C1229" t="s">
        <v>608</v>
      </c>
      <c r="D1229">
        <v>10</v>
      </c>
      <c r="E1229">
        <v>40</v>
      </c>
      <c r="F1229">
        <v>20</v>
      </c>
      <c r="G1229">
        <v>10</v>
      </c>
      <c r="H1229">
        <v>20</v>
      </c>
      <c r="J1229" t="s">
        <v>58</v>
      </c>
      <c r="K1229" t="s">
        <v>58</v>
      </c>
      <c r="L1229" t="s">
        <v>58</v>
      </c>
      <c r="M1229" t="s">
        <v>25</v>
      </c>
      <c r="N1229" t="str">
        <f>_xlfn.CONCAT(Ponderaciones[[#This Row],[Universidad]],Ponderaciones[[#This Row],[Carrera]])</f>
        <v>UNIVERSIDAD DE LOS LAGOSDERECHO</v>
      </c>
    </row>
    <row r="1230" spans="1:14" x14ac:dyDescent="0.25">
      <c r="A1230">
        <v>32165</v>
      </c>
      <c r="B1230" t="s">
        <v>609</v>
      </c>
      <c r="C1230" t="s">
        <v>607</v>
      </c>
      <c r="D1230">
        <v>10</v>
      </c>
      <c r="E1230">
        <v>40</v>
      </c>
      <c r="F1230">
        <v>20</v>
      </c>
      <c r="G1230">
        <v>10</v>
      </c>
      <c r="H1230">
        <v>20</v>
      </c>
      <c r="J1230" t="s">
        <v>58</v>
      </c>
      <c r="K1230" t="s">
        <v>58</v>
      </c>
      <c r="L1230" t="s">
        <v>58</v>
      </c>
      <c r="M1230" t="s">
        <v>25</v>
      </c>
      <c r="N1230" t="str">
        <f>_xlfn.CONCAT(Ponderaciones[[#This Row],[Universidad]],Ponderaciones[[#This Row],[Carrera]])</f>
        <v>UNIVERSIDAD DE LOS LAGOSDERECHO EDUCACIÓN DIFERENCIAL CON</v>
      </c>
    </row>
    <row r="1231" spans="1:14" x14ac:dyDescent="0.25">
      <c r="A1231">
        <v>32048</v>
      </c>
      <c r="B1231" t="s">
        <v>610</v>
      </c>
      <c r="C1231" t="s">
        <v>608</v>
      </c>
      <c r="D1231">
        <v>10</v>
      </c>
      <c r="E1231">
        <v>40</v>
      </c>
      <c r="F1231">
        <v>25</v>
      </c>
      <c r="G1231">
        <v>15</v>
      </c>
      <c r="H1231">
        <v>10</v>
      </c>
      <c r="I1231" t="s">
        <v>47</v>
      </c>
      <c r="J1231">
        <v>10</v>
      </c>
      <c r="K1231" t="s">
        <v>58</v>
      </c>
      <c r="L1231" t="s">
        <v>126</v>
      </c>
      <c r="M1231" t="s">
        <v>25</v>
      </c>
      <c r="N1231" t="str">
        <f>_xlfn.CONCAT(Ponderaciones[[#This Row],[Universidad]],Ponderaciones[[#This Row],[Carrera]])</f>
        <v>UNIVERSIDAD DE LOS LAGOSESPECIALIZACIÓN EN PROBLEMAS DE APRENDIZAJE</v>
      </c>
    </row>
    <row r="1232" spans="1:14" x14ac:dyDescent="0.25">
      <c r="A1232">
        <v>32051</v>
      </c>
      <c r="B1232" t="s">
        <v>206</v>
      </c>
      <c r="C1232" t="s">
        <v>608</v>
      </c>
      <c r="D1232">
        <v>10</v>
      </c>
      <c r="E1232">
        <v>40</v>
      </c>
      <c r="F1232">
        <v>20</v>
      </c>
      <c r="G1232">
        <v>20</v>
      </c>
      <c r="H1232">
        <v>10</v>
      </c>
      <c r="I1232" t="s">
        <v>47</v>
      </c>
      <c r="J1232">
        <v>10</v>
      </c>
      <c r="K1232" t="s">
        <v>58</v>
      </c>
      <c r="L1232" t="s">
        <v>126</v>
      </c>
      <c r="M1232" t="s">
        <v>25</v>
      </c>
      <c r="N1232" t="str">
        <f>_xlfn.CONCAT(Ponderaciones[[#This Row],[Universidad]],Ponderaciones[[#This Row],[Carrera]])</f>
        <v>UNIVERSIDAD DE LOS LAGOSEDUCACIÓN PARVULARIA</v>
      </c>
    </row>
    <row r="1233" spans="1:14" x14ac:dyDescent="0.25">
      <c r="A1233">
        <v>32005</v>
      </c>
      <c r="B1233" t="s">
        <v>75</v>
      </c>
      <c r="C1233" t="s">
        <v>607</v>
      </c>
      <c r="D1233">
        <v>10</v>
      </c>
      <c r="E1233">
        <v>45</v>
      </c>
      <c r="F1233">
        <v>15</v>
      </c>
      <c r="G1233">
        <v>20</v>
      </c>
      <c r="H1233" t="s">
        <v>58</v>
      </c>
      <c r="J1233">
        <v>10</v>
      </c>
      <c r="K1233" t="s">
        <v>58</v>
      </c>
      <c r="L1233" t="s">
        <v>58</v>
      </c>
      <c r="M1233" t="s">
        <v>25</v>
      </c>
      <c r="N1233" t="str">
        <f>_xlfn.CONCAT(Ponderaciones[[#This Row],[Universidad]],Ponderaciones[[#This Row],[Carrera]])</f>
        <v>UNIVERSIDAD DE LOS LAGOSENFERMERÍA</v>
      </c>
    </row>
    <row r="1234" spans="1:14" x14ac:dyDescent="0.25">
      <c r="A1234">
        <v>32027</v>
      </c>
      <c r="B1234" t="s">
        <v>75</v>
      </c>
      <c r="C1234" t="s">
        <v>608</v>
      </c>
      <c r="D1234">
        <v>10</v>
      </c>
      <c r="E1234">
        <v>45</v>
      </c>
      <c r="F1234">
        <v>15</v>
      </c>
      <c r="G1234">
        <v>20</v>
      </c>
      <c r="H1234" t="s">
        <v>58</v>
      </c>
      <c r="J1234">
        <v>10</v>
      </c>
      <c r="K1234" t="s">
        <v>58</v>
      </c>
      <c r="L1234" t="s">
        <v>58</v>
      </c>
      <c r="M1234" t="s">
        <v>25</v>
      </c>
      <c r="N1234" t="str">
        <f>_xlfn.CONCAT(Ponderaciones[[#This Row],[Universidad]],Ponderaciones[[#This Row],[Carrera]])</f>
        <v>UNIVERSIDAD DE LOS LAGOSENFERMERÍA</v>
      </c>
    </row>
    <row r="1235" spans="1:14" x14ac:dyDescent="0.25">
      <c r="A1235">
        <v>32130</v>
      </c>
      <c r="B1235" t="s">
        <v>79</v>
      </c>
      <c r="C1235" t="s">
        <v>608</v>
      </c>
      <c r="D1235">
        <v>10</v>
      </c>
      <c r="E1235">
        <v>40</v>
      </c>
      <c r="F1235">
        <v>15</v>
      </c>
      <c r="G1235">
        <v>25</v>
      </c>
      <c r="H1235" t="s">
        <v>58</v>
      </c>
      <c r="J1235">
        <v>10</v>
      </c>
      <c r="K1235" t="s">
        <v>58</v>
      </c>
      <c r="L1235" t="s">
        <v>58</v>
      </c>
      <c r="M1235" t="s">
        <v>25</v>
      </c>
      <c r="N1235" t="str">
        <f>_xlfn.CONCAT(Ponderaciones[[#This Row],[Universidad]],Ponderaciones[[#This Row],[Carrera]])</f>
        <v>UNIVERSIDAD DE LOS LAGOSFONOAUDIOLOGÍA</v>
      </c>
    </row>
    <row r="1236" spans="1:14" x14ac:dyDescent="0.25">
      <c r="A1236">
        <v>32020</v>
      </c>
      <c r="B1236" t="s">
        <v>247</v>
      </c>
      <c r="C1236" t="s">
        <v>607</v>
      </c>
      <c r="D1236">
        <v>10</v>
      </c>
      <c r="E1236">
        <v>35</v>
      </c>
      <c r="F1236">
        <v>20</v>
      </c>
      <c r="G1236">
        <v>20</v>
      </c>
      <c r="H1236">
        <v>10</v>
      </c>
      <c r="J1236" t="s">
        <v>58</v>
      </c>
      <c r="K1236">
        <v>5</v>
      </c>
      <c r="L1236" t="s">
        <v>58</v>
      </c>
      <c r="M1236" t="s">
        <v>25</v>
      </c>
      <c r="N1236" t="str">
        <f>_xlfn.CONCAT(Ponderaciones[[#This Row],[Universidad]],Ponderaciones[[#This Row],[Carrera]])</f>
        <v>UNIVERSIDAD DE LOS LAGOSINGENIERÍA AMBIENTAL</v>
      </c>
    </row>
    <row r="1237" spans="1:14" x14ac:dyDescent="0.25">
      <c r="A1237">
        <v>32007</v>
      </c>
      <c r="B1237" t="s">
        <v>132</v>
      </c>
      <c r="C1237" t="s">
        <v>607</v>
      </c>
      <c r="D1237">
        <v>10</v>
      </c>
      <c r="E1237">
        <v>35</v>
      </c>
      <c r="F1237">
        <v>10</v>
      </c>
      <c r="G1237">
        <v>30</v>
      </c>
      <c r="H1237">
        <v>10</v>
      </c>
      <c r="I1237" t="s">
        <v>47</v>
      </c>
      <c r="J1237">
        <v>10</v>
      </c>
      <c r="K1237">
        <v>5</v>
      </c>
      <c r="L1237" t="s">
        <v>58</v>
      </c>
      <c r="M1237" t="s">
        <v>25</v>
      </c>
      <c r="N1237" t="str">
        <f>_xlfn.CONCAT(Ponderaciones[[#This Row],[Universidad]],Ponderaciones[[#This Row],[Carrera]])</f>
        <v>UNIVERSIDAD DE LOS LAGOSINGENIERÍA CIVIL ELÉCTRICA</v>
      </c>
    </row>
    <row r="1238" spans="1:14" x14ac:dyDescent="0.25">
      <c r="A1238">
        <v>32003</v>
      </c>
      <c r="B1238" t="s">
        <v>207</v>
      </c>
      <c r="C1238" t="s">
        <v>608</v>
      </c>
      <c r="D1238">
        <v>10</v>
      </c>
      <c r="E1238">
        <v>35</v>
      </c>
      <c r="F1238">
        <v>10</v>
      </c>
      <c r="G1238">
        <v>30</v>
      </c>
      <c r="H1238">
        <v>10</v>
      </c>
      <c r="I1238" t="s">
        <v>47</v>
      </c>
      <c r="J1238">
        <v>10</v>
      </c>
      <c r="K1238">
        <v>5</v>
      </c>
      <c r="L1238" t="s">
        <v>58</v>
      </c>
      <c r="M1238" t="s">
        <v>25</v>
      </c>
      <c r="N1238" t="str">
        <f>_xlfn.CONCAT(Ponderaciones[[#This Row],[Universidad]],Ponderaciones[[#This Row],[Carrera]])</f>
        <v>UNIVERSIDAD DE LOS LAGOSINGENIERÍA CIVIL EN INFORMÁTICA</v>
      </c>
    </row>
    <row r="1239" spans="1:14" x14ac:dyDescent="0.25">
      <c r="A1239">
        <v>32150</v>
      </c>
      <c r="B1239" t="s">
        <v>207</v>
      </c>
      <c r="C1239" t="s">
        <v>611</v>
      </c>
      <c r="D1239">
        <v>10</v>
      </c>
      <c r="E1239">
        <v>35</v>
      </c>
      <c r="F1239">
        <v>10</v>
      </c>
      <c r="G1239">
        <v>30</v>
      </c>
      <c r="H1239">
        <v>10</v>
      </c>
      <c r="I1239" t="s">
        <v>47</v>
      </c>
      <c r="J1239">
        <v>10</v>
      </c>
      <c r="K1239">
        <v>5</v>
      </c>
      <c r="L1239" t="s">
        <v>58</v>
      </c>
      <c r="M1239" t="s">
        <v>25</v>
      </c>
      <c r="N1239" t="str">
        <f>_xlfn.CONCAT(Ponderaciones[[#This Row],[Universidad]],Ponderaciones[[#This Row],[Carrera]])</f>
        <v>UNIVERSIDAD DE LOS LAGOSINGENIERÍA CIVIL EN INFORMÁTICA</v>
      </c>
    </row>
    <row r="1240" spans="1:14" x14ac:dyDescent="0.25">
      <c r="A1240">
        <v>32006</v>
      </c>
      <c r="B1240" t="s">
        <v>386</v>
      </c>
      <c r="C1240" t="s">
        <v>607</v>
      </c>
      <c r="D1240">
        <v>10</v>
      </c>
      <c r="E1240">
        <v>35</v>
      </c>
      <c r="F1240">
        <v>10</v>
      </c>
      <c r="G1240">
        <v>30</v>
      </c>
      <c r="H1240">
        <v>10</v>
      </c>
      <c r="I1240" t="s">
        <v>47</v>
      </c>
      <c r="J1240">
        <v>10</v>
      </c>
      <c r="K1240">
        <v>5</v>
      </c>
      <c r="L1240" t="s">
        <v>58</v>
      </c>
      <c r="M1240" t="s">
        <v>25</v>
      </c>
      <c r="N1240" t="str">
        <f>_xlfn.CONCAT(Ponderaciones[[#This Row],[Universidad]],Ponderaciones[[#This Row],[Carrera]])</f>
        <v>UNIVERSIDAD DE LOS LAGOSINGENIERÍA CIVIL EN OBRAS CIVILES</v>
      </c>
    </row>
    <row r="1241" spans="1:14" x14ac:dyDescent="0.25">
      <c r="A1241">
        <v>32134</v>
      </c>
      <c r="B1241" t="s">
        <v>386</v>
      </c>
      <c r="C1241" t="s">
        <v>608</v>
      </c>
      <c r="D1241">
        <v>10</v>
      </c>
      <c r="E1241">
        <v>35</v>
      </c>
      <c r="F1241">
        <v>10</v>
      </c>
      <c r="G1241">
        <v>30</v>
      </c>
      <c r="H1241">
        <v>10</v>
      </c>
      <c r="I1241" t="s">
        <v>47</v>
      </c>
      <c r="J1241">
        <v>10</v>
      </c>
      <c r="K1241">
        <v>5</v>
      </c>
      <c r="L1241" t="s">
        <v>58</v>
      </c>
      <c r="M1241" t="s">
        <v>25</v>
      </c>
      <c r="N1241" t="str">
        <f>_xlfn.CONCAT(Ponderaciones[[#This Row],[Universidad]],Ponderaciones[[#This Row],[Carrera]])</f>
        <v>UNIVERSIDAD DE LOS LAGOSINGENIERÍA CIVIL EN OBRAS CIVILES</v>
      </c>
    </row>
    <row r="1242" spans="1:14" x14ac:dyDescent="0.25">
      <c r="A1242">
        <v>32154</v>
      </c>
      <c r="B1242" t="s">
        <v>201</v>
      </c>
      <c r="C1242" t="s">
        <v>611</v>
      </c>
      <c r="D1242">
        <v>10</v>
      </c>
      <c r="E1242">
        <v>35</v>
      </c>
      <c r="F1242">
        <v>10</v>
      </c>
      <c r="G1242">
        <v>30</v>
      </c>
      <c r="H1242">
        <v>10</v>
      </c>
      <c r="I1242" t="s">
        <v>47</v>
      </c>
      <c r="J1242">
        <v>10</v>
      </c>
      <c r="K1242">
        <v>5</v>
      </c>
      <c r="L1242" t="s">
        <v>58</v>
      </c>
      <c r="M1242" t="s">
        <v>25</v>
      </c>
      <c r="N1242" t="str">
        <f>_xlfn.CONCAT(Ponderaciones[[#This Row],[Universidad]],Ponderaciones[[#This Row],[Carrera]])</f>
        <v>UNIVERSIDAD DE LOS LAGOSINGENIERÍA CIVIL INDUSTRIAL</v>
      </c>
    </row>
    <row r="1243" spans="1:14" x14ac:dyDescent="0.25">
      <c r="A1243">
        <v>32012</v>
      </c>
      <c r="B1243" t="s">
        <v>83</v>
      </c>
      <c r="C1243" t="s">
        <v>608</v>
      </c>
      <c r="D1243">
        <v>10</v>
      </c>
      <c r="E1243">
        <v>40</v>
      </c>
      <c r="F1243">
        <v>15</v>
      </c>
      <c r="G1243">
        <v>25</v>
      </c>
      <c r="H1243">
        <v>10</v>
      </c>
      <c r="I1243" t="s">
        <v>47</v>
      </c>
      <c r="J1243">
        <v>10</v>
      </c>
      <c r="K1243" t="s">
        <v>58</v>
      </c>
      <c r="L1243" t="s">
        <v>58</v>
      </c>
      <c r="M1243" t="s">
        <v>25</v>
      </c>
      <c r="N1243" t="str">
        <f>_xlfn.CONCAT(Ponderaciones[[#This Row],[Universidad]],Ponderaciones[[#This Row],[Carrera]])</f>
        <v>UNIVERSIDAD DE LOS LAGOSINGENIERÍA COMERCIAL</v>
      </c>
    </row>
    <row r="1244" spans="1:14" x14ac:dyDescent="0.25">
      <c r="A1244">
        <v>32025</v>
      </c>
      <c r="B1244" t="s">
        <v>612</v>
      </c>
      <c r="C1244" t="s">
        <v>608</v>
      </c>
      <c r="D1244">
        <v>10</v>
      </c>
      <c r="E1244">
        <v>50</v>
      </c>
      <c r="F1244">
        <v>10</v>
      </c>
      <c r="G1244">
        <v>20</v>
      </c>
      <c r="H1244" t="s">
        <v>58</v>
      </c>
      <c r="J1244">
        <v>10</v>
      </c>
      <c r="K1244" t="s">
        <v>58</v>
      </c>
      <c r="L1244" t="s">
        <v>58</v>
      </c>
      <c r="M1244" t="s">
        <v>25</v>
      </c>
      <c r="N1244" t="str">
        <f>_xlfn.CONCAT(Ponderaciones[[#This Row],[Universidad]],Ponderaciones[[#This Row],[Carrera]])</f>
        <v>UNIVERSIDAD DE LOS LAGOSINGENIERÍA EN ACUICULTURA SOSTENIBLE</v>
      </c>
    </row>
    <row r="1245" spans="1:14" x14ac:dyDescent="0.25">
      <c r="A1245">
        <v>32023</v>
      </c>
      <c r="B1245" t="s">
        <v>613</v>
      </c>
      <c r="C1245" t="s">
        <v>608</v>
      </c>
      <c r="D1245">
        <v>10</v>
      </c>
      <c r="E1245">
        <v>45</v>
      </c>
      <c r="F1245">
        <v>10</v>
      </c>
      <c r="G1245">
        <v>20</v>
      </c>
      <c r="H1245" t="s">
        <v>58</v>
      </c>
      <c r="J1245">
        <v>10</v>
      </c>
      <c r="K1245">
        <v>5</v>
      </c>
      <c r="L1245" t="s">
        <v>58</v>
      </c>
      <c r="M1245" t="s">
        <v>25</v>
      </c>
      <c r="N1245" t="str">
        <f>_xlfn.CONCAT(Ponderaciones[[#This Row],[Universidad]],Ponderaciones[[#This Row],[Carrera]])</f>
        <v>UNIVERSIDAD DE LOS LAGOSINGENIERÍA EN ALIMENTOS</v>
      </c>
    </row>
    <row r="1246" spans="1:14" x14ac:dyDescent="0.25">
      <c r="A1246">
        <v>32002</v>
      </c>
      <c r="B1246" t="s">
        <v>85</v>
      </c>
      <c r="C1246" t="s">
        <v>607</v>
      </c>
      <c r="D1246">
        <v>10</v>
      </c>
      <c r="E1246">
        <v>50</v>
      </c>
      <c r="F1246">
        <v>15</v>
      </c>
      <c r="G1246">
        <v>15</v>
      </c>
      <c r="H1246" t="s">
        <v>58</v>
      </c>
      <c r="J1246">
        <v>10</v>
      </c>
      <c r="K1246" t="s">
        <v>58</v>
      </c>
      <c r="L1246" t="s">
        <v>58</v>
      </c>
      <c r="M1246" t="s">
        <v>25</v>
      </c>
      <c r="N1246" t="str">
        <f>_xlfn.CONCAT(Ponderaciones[[#This Row],[Universidad]],Ponderaciones[[#This Row],[Carrera]])</f>
        <v>UNIVERSIDAD DE LOS LAGOSKINESIOLOGÍA</v>
      </c>
    </row>
    <row r="1247" spans="1:14" x14ac:dyDescent="0.25">
      <c r="A1247">
        <v>32028</v>
      </c>
      <c r="B1247" t="s">
        <v>85</v>
      </c>
      <c r="C1247" t="s">
        <v>608</v>
      </c>
      <c r="D1247">
        <v>10</v>
      </c>
      <c r="E1247">
        <v>50</v>
      </c>
      <c r="F1247">
        <v>15</v>
      </c>
      <c r="G1247">
        <v>15</v>
      </c>
      <c r="H1247" t="s">
        <v>58</v>
      </c>
      <c r="J1247">
        <v>10</v>
      </c>
      <c r="K1247" t="s">
        <v>58</v>
      </c>
      <c r="L1247" t="s">
        <v>58</v>
      </c>
      <c r="M1247" t="s">
        <v>25</v>
      </c>
      <c r="N1247" t="str">
        <f>_xlfn.CONCAT(Ponderaciones[[#This Row],[Universidad]],Ponderaciones[[#This Row],[Carrera]])</f>
        <v>UNIVERSIDAD DE LOS LAGOSKINESIOLOGÍA</v>
      </c>
    </row>
    <row r="1248" spans="1:14" x14ac:dyDescent="0.25">
      <c r="A1248">
        <v>32170</v>
      </c>
      <c r="B1248" t="s">
        <v>93</v>
      </c>
      <c r="C1248" t="s">
        <v>608</v>
      </c>
      <c r="D1248">
        <v>10</v>
      </c>
      <c r="E1248">
        <v>40</v>
      </c>
      <c r="F1248">
        <v>20</v>
      </c>
      <c r="G1248">
        <v>20</v>
      </c>
      <c r="H1248" t="s">
        <v>58</v>
      </c>
      <c r="J1248">
        <v>10</v>
      </c>
      <c r="K1248" t="s">
        <v>58</v>
      </c>
      <c r="L1248" t="s">
        <v>58</v>
      </c>
      <c r="M1248" t="s">
        <v>25</v>
      </c>
      <c r="N1248" t="str">
        <f>_xlfn.CONCAT(Ponderaciones[[#This Row],[Universidad]],Ponderaciones[[#This Row],[Carrera]])</f>
        <v>UNIVERSIDAD DE LOS LAGOSMEDICINA</v>
      </c>
    </row>
    <row r="1249" spans="1:14" x14ac:dyDescent="0.25">
      <c r="A1249">
        <v>32125</v>
      </c>
      <c r="B1249" t="s">
        <v>94</v>
      </c>
      <c r="C1249" t="s">
        <v>608</v>
      </c>
      <c r="D1249">
        <v>10</v>
      </c>
      <c r="E1249">
        <v>40</v>
      </c>
      <c r="F1249">
        <v>20</v>
      </c>
      <c r="G1249">
        <v>20</v>
      </c>
      <c r="H1249" t="s">
        <v>58</v>
      </c>
      <c r="J1249">
        <v>10</v>
      </c>
      <c r="K1249" t="s">
        <v>58</v>
      </c>
      <c r="L1249" t="s">
        <v>58</v>
      </c>
      <c r="M1249" t="s">
        <v>25</v>
      </c>
      <c r="N1249" t="str">
        <f>_xlfn.CONCAT(Ponderaciones[[#This Row],[Universidad]],Ponderaciones[[#This Row],[Carrera]])</f>
        <v>UNIVERSIDAD DE LOS LAGOSMEDICINA VETERINARIA</v>
      </c>
    </row>
    <row r="1250" spans="1:14" x14ac:dyDescent="0.25">
      <c r="A1250">
        <v>32016</v>
      </c>
      <c r="B1250" t="s">
        <v>207</v>
      </c>
      <c r="C1250" t="s">
        <v>607</v>
      </c>
      <c r="D1250">
        <v>10</v>
      </c>
      <c r="E1250">
        <v>35</v>
      </c>
      <c r="F1250">
        <v>10</v>
      </c>
      <c r="G1250">
        <v>30</v>
      </c>
      <c r="H1250">
        <v>10</v>
      </c>
      <c r="I1250" t="s">
        <v>47</v>
      </c>
      <c r="J1250">
        <v>10</v>
      </c>
      <c r="K1250">
        <v>5</v>
      </c>
      <c r="L1250" t="s">
        <v>58</v>
      </c>
      <c r="M1250" t="s">
        <v>25</v>
      </c>
      <c r="N1250" t="str">
        <f>_xlfn.CONCAT(Ponderaciones[[#This Row],[Universidad]],Ponderaciones[[#This Row],[Carrera]])</f>
        <v>UNIVERSIDAD DE LOS LAGOSINGENIERÍA CIVIL EN INFORMÁTICA</v>
      </c>
    </row>
    <row r="1251" spans="1:14" x14ac:dyDescent="0.25">
      <c r="A1251">
        <v>32018</v>
      </c>
      <c r="B1251" t="s">
        <v>201</v>
      </c>
      <c r="C1251" t="s">
        <v>607</v>
      </c>
      <c r="D1251">
        <v>10</v>
      </c>
      <c r="E1251">
        <v>35</v>
      </c>
      <c r="F1251">
        <v>10</v>
      </c>
      <c r="G1251">
        <v>30</v>
      </c>
      <c r="H1251">
        <v>10</v>
      </c>
      <c r="I1251" t="s">
        <v>47</v>
      </c>
      <c r="J1251">
        <v>10</v>
      </c>
      <c r="K1251">
        <v>5</v>
      </c>
      <c r="L1251" t="s">
        <v>58</v>
      </c>
      <c r="M1251" t="s">
        <v>25</v>
      </c>
      <c r="N1251" t="str">
        <f>_xlfn.CONCAT(Ponderaciones[[#This Row],[Universidad]],Ponderaciones[[#This Row],[Carrera]])</f>
        <v>UNIVERSIDAD DE LOS LAGOSINGENIERÍA CIVIL INDUSTRIAL</v>
      </c>
    </row>
    <row r="1252" spans="1:14" x14ac:dyDescent="0.25">
      <c r="A1252">
        <v>32029</v>
      </c>
      <c r="B1252" t="s">
        <v>95</v>
      </c>
      <c r="C1252" t="s">
        <v>608</v>
      </c>
      <c r="D1252">
        <v>10</v>
      </c>
      <c r="E1252">
        <v>40</v>
      </c>
      <c r="F1252">
        <v>15</v>
      </c>
      <c r="G1252">
        <v>20</v>
      </c>
      <c r="H1252" t="s">
        <v>58</v>
      </c>
      <c r="J1252">
        <v>15</v>
      </c>
      <c r="K1252" t="s">
        <v>58</v>
      </c>
      <c r="L1252" t="s">
        <v>58</v>
      </c>
      <c r="M1252" t="s">
        <v>25</v>
      </c>
      <c r="N1252" t="str">
        <f>_xlfn.CONCAT(Ponderaciones[[#This Row],[Universidad]],Ponderaciones[[#This Row],[Carrera]])</f>
        <v>UNIVERSIDAD DE LOS LAGOSNUTRICIÓN Y DIETÉTICA</v>
      </c>
    </row>
    <row r="1253" spans="1:14" x14ac:dyDescent="0.25">
      <c r="A1253">
        <v>32131</v>
      </c>
      <c r="B1253" t="s">
        <v>355</v>
      </c>
      <c r="C1253" t="s">
        <v>608</v>
      </c>
      <c r="D1253">
        <v>10</v>
      </c>
      <c r="E1253">
        <v>40</v>
      </c>
      <c r="F1253">
        <v>20</v>
      </c>
      <c r="G1253">
        <v>20</v>
      </c>
      <c r="H1253" t="s">
        <v>58</v>
      </c>
      <c r="J1253">
        <v>10</v>
      </c>
      <c r="K1253" t="s">
        <v>58</v>
      </c>
      <c r="L1253" t="s">
        <v>58</v>
      </c>
      <c r="M1253" t="s">
        <v>25</v>
      </c>
      <c r="N1253" t="str">
        <f>_xlfn.CONCAT(Ponderaciones[[#This Row],[Universidad]],Ponderaciones[[#This Row],[Carrera]])</f>
        <v>UNIVERSIDAD DE LOS LAGOSOBSTETRICIA Y PUERICULTURA</v>
      </c>
    </row>
    <row r="1254" spans="1:14" x14ac:dyDescent="0.25">
      <c r="A1254">
        <v>32138</v>
      </c>
      <c r="B1254" t="s">
        <v>355</v>
      </c>
      <c r="C1254" t="s">
        <v>607</v>
      </c>
      <c r="D1254">
        <v>10</v>
      </c>
      <c r="E1254">
        <v>40</v>
      </c>
      <c r="F1254">
        <v>20</v>
      </c>
      <c r="G1254">
        <v>20</v>
      </c>
      <c r="H1254" t="s">
        <v>58</v>
      </c>
      <c r="J1254">
        <v>10</v>
      </c>
      <c r="K1254" t="s">
        <v>58</v>
      </c>
      <c r="L1254" t="s">
        <v>58</v>
      </c>
      <c r="M1254" t="s">
        <v>25</v>
      </c>
      <c r="N1254" t="str">
        <f>_xlfn.CONCAT(Ponderaciones[[#This Row],[Universidad]],Ponderaciones[[#This Row],[Carrera]])</f>
        <v>UNIVERSIDAD DE LOS LAGOSOBSTETRICIA Y PUERICULTURA</v>
      </c>
    </row>
    <row r="1255" spans="1:14" x14ac:dyDescent="0.25">
      <c r="A1255">
        <v>32146</v>
      </c>
      <c r="B1255" t="s">
        <v>224</v>
      </c>
      <c r="C1255" t="s">
        <v>607</v>
      </c>
      <c r="D1255">
        <v>10</v>
      </c>
      <c r="E1255">
        <v>40</v>
      </c>
      <c r="F1255">
        <v>25</v>
      </c>
      <c r="G1255">
        <v>15</v>
      </c>
      <c r="H1255">
        <v>10</v>
      </c>
      <c r="I1255" t="s">
        <v>47</v>
      </c>
      <c r="J1255">
        <v>10</v>
      </c>
      <c r="K1255" t="s">
        <v>58</v>
      </c>
      <c r="L1255" t="s">
        <v>126</v>
      </c>
      <c r="M1255" t="s">
        <v>25</v>
      </c>
      <c r="N1255" t="str">
        <f>_xlfn.CONCAT(Ponderaciones[[#This Row],[Universidad]],Ponderaciones[[#This Row],[Carrera]])</f>
        <v xml:space="preserve">UNIVERSIDAD DE LOS LAGOSPEDAGOGÍA EN ARTES VISUALES </v>
      </c>
    </row>
    <row r="1256" spans="1:14" x14ac:dyDescent="0.25">
      <c r="A1256">
        <v>32055</v>
      </c>
      <c r="B1256" t="s">
        <v>614</v>
      </c>
      <c r="C1256" t="s">
        <v>608</v>
      </c>
      <c r="D1256">
        <v>10</v>
      </c>
      <c r="E1256">
        <v>50</v>
      </c>
      <c r="F1256">
        <v>15</v>
      </c>
      <c r="G1256">
        <v>15</v>
      </c>
      <c r="H1256">
        <v>10</v>
      </c>
      <c r="I1256" t="s">
        <v>47</v>
      </c>
      <c r="J1256">
        <v>10</v>
      </c>
      <c r="K1256" t="s">
        <v>58</v>
      </c>
      <c r="L1256" t="s">
        <v>126</v>
      </c>
      <c r="M1256" t="s">
        <v>25</v>
      </c>
      <c r="N1256" t="str">
        <f>_xlfn.CONCAT(Ponderaciones[[#This Row],[Universidad]],Ponderaciones[[#This Row],[Carrera]])</f>
        <v>UNIVERSIDAD DE LOS LAGOSPEDAGOGÍA EN EDUCACIÓN BÁSICA MENCIÓN LENGUAJE Y MATEMÁTICA</v>
      </c>
    </row>
    <row r="1257" spans="1:14" x14ac:dyDescent="0.25">
      <c r="A1257">
        <v>32059</v>
      </c>
      <c r="B1257" t="s">
        <v>455</v>
      </c>
      <c r="C1257" t="s">
        <v>611</v>
      </c>
      <c r="D1257">
        <v>10</v>
      </c>
      <c r="E1257">
        <v>50</v>
      </c>
      <c r="F1257">
        <v>15</v>
      </c>
      <c r="G1257">
        <v>15</v>
      </c>
      <c r="H1257">
        <v>10</v>
      </c>
      <c r="I1257" t="s">
        <v>47</v>
      </c>
      <c r="J1257">
        <v>10</v>
      </c>
      <c r="K1257" t="s">
        <v>58</v>
      </c>
      <c r="L1257" t="s">
        <v>126</v>
      </c>
      <c r="M1257" t="s">
        <v>25</v>
      </c>
      <c r="N1257" t="str">
        <f>_xlfn.CONCAT(Ponderaciones[[#This Row],[Universidad]],Ponderaciones[[#This Row],[Carrera]])</f>
        <v xml:space="preserve">UNIVERSIDAD DE LOS LAGOSPEDAGOGÍA EN EDUCACIÓN GENERAL BÁSICA </v>
      </c>
    </row>
    <row r="1258" spans="1:14" x14ac:dyDescent="0.25">
      <c r="A1258">
        <v>32037</v>
      </c>
      <c r="B1258" t="s">
        <v>615</v>
      </c>
      <c r="C1258" t="s">
        <v>608</v>
      </c>
      <c r="D1258">
        <v>10</v>
      </c>
      <c r="E1258">
        <v>45</v>
      </c>
      <c r="F1258">
        <v>10</v>
      </c>
      <c r="G1258">
        <v>20</v>
      </c>
      <c r="H1258">
        <v>10</v>
      </c>
      <c r="I1258" t="s">
        <v>47</v>
      </c>
      <c r="J1258">
        <v>10</v>
      </c>
      <c r="K1258">
        <v>5</v>
      </c>
      <c r="L1258" t="s">
        <v>126</v>
      </c>
      <c r="M1258" t="s">
        <v>25</v>
      </c>
      <c r="N1258" t="str">
        <f>_xlfn.CONCAT(Ponderaciones[[#This Row],[Universidad]],Ponderaciones[[#This Row],[Carrera]])</f>
        <v>UNIVERSIDAD DE LOS LAGOSPEDAGOGÍA EN EDUCACIÓN MEDIA EN MATEMÁTICA Y COMPUTACIÓN</v>
      </c>
    </row>
    <row r="1259" spans="1:14" x14ac:dyDescent="0.25">
      <c r="A1259">
        <v>32039</v>
      </c>
      <c r="B1259" t="s">
        <v>616</v>
      </c>
      <c r="C1259" t="s">
        <v>608</v>
      </c>
      <c r="D1259">
        <v>10</v>
      </c>
      <c r="E1259">
        <v>50</v>
      </c>
      <c r="F1259">
        <v>20</v>
      </c>
      <c r="G1259">
        <v>10</v>
      </c>
      <c r="H1259">
        <v>10</v>
      </c>
      <c r="I1259" t="s">
        <v>47</v>
      </c>
      <c r="J1259">
        <v>10</v>
      </c>
      <c r="K1259" t="s">
        <v>58</v>
      </c>
      <c r="L1259" t="s">
        <v>126</v>
      </c>
      <c r="M1259" t="s">
        <v>25</v>
      </c>
      <c r="N1259" t="str">
        <f>_xlfn.CONCAT(Ponderaciones[[#This Row],[Universidad]],Ponderaciones[[#This Row],[Carrera]])</f>
        <v>UNIVERSIDAD DE LOS LAGOSPEDAGOGÍA EN EDUCACIÓN MEDIA EN EDUCACIÓN FÍSICA</v>
      </c>
    </row>
    <row r="1260" spans="1:14" x14ac:dyDescent="0.25">
      <c r="A1260">
        <v>32045</v>
      </c>
      <c r="B1260" t="s">
        <v>616</v>
      </c>
      <c r="C1260" t="s">
        <v>607</v>
      </c>
      <c r="D1260">
        <v>10</v>
      </c>
      <c r="E1260">
        <v>50</v>
      </c>
      <c r="F1260">
        <v>20</v>
      </c>
      <c r="G1260">
        <v>10</v>
      </c>
      <c r="H1260">
        <v>10</v>
      </c>
      <c r="I1260" t="s">
        <v>47</v>
      </c>
      <c r="J1260">
        <v>10</v>
      </c>
      <c r="K1260" t="s">
        <v>58</v>
      </c>
      <c r="L1260" t="s">
        <v>126</v>
      </c>
      <c r="M1260" t="s">
        <v>25</v>
      </c>
      <c r="N1260" t="str">
        <f>_xlfn.CONCAT(Ponderaciones[[#This Row],[Universidad]],Ponderaciones[[#This Row],[Carrera]])</f>
        <v>UNIVERSIDAD DE LOS LAGOSPEDAGOGÍA EN EDUCACIÓN MEDIA EN EDUCACIÓN FÍSICA</v>
      </c>
    </row>
    <row r="1261" spans="1:14" x14ac:dyDescent="0.25">
      <c r="A1261">
        <v>32034</v>
      </c>
      <c r="B1261" t="s">
        <v>617</v>
      </c>
      <c r="C1261" t="s">
        <v>608</v>
      </c>
      <c r="D1261">
        <v>10</v>
      </c>
      <c r="E1261">
        <v>40</v>
      </c>
      <c r="F1261">
        <v>20</v>
      </c>
      <c r="G1261">
        <v>10</v>
      </c>
      <c r="H1261">
        <v>20</v>
      </c>
      <c r="J1261" t="s">
        <v>58</v>
      </c>
      <c r="K1261" t="s">
        <v>58</v>
      </c>
      <c r="L1261" t="s">
        <v>126</v>
      </c>
      <c r="M1261" t="s">
        <v>25</v>
      </c>
      <c r="N1261" t="str">
        <f>_xlfn.CONCAT(Ponderaciones[[#This Row],[Universidad]],Ponderaciones[[#This Row],[Carrera]])</f>
        <v>UNIVERSIDAD DE LOS LAGOSPEDAGOGÍA EN EDUCACIÓN MEDIA EN HISTORIA Y GEOGRAFÍA</v>
      </c>
    </row>
    <row r="1262" spans="1:14" x14ac:dyDescent="0.25">
      <c r="A1262">
        <v>32042</v>
      </c>
      <c r="B1262" t="s">
        <v>618</v>
      </c>
      <c r="C1262" t="s">
        <v>608</v>
      </c>
      <c r="D1262">
        <v>10</v>
      </c>
      <c r="E1262">
        <v>40</v>
      </c>
      <c r="F1262">
        <v>30</v>
      </c>
      <c r="G1262">
        <v>10</v>
      </c>
      <c r="H1262">
        <v>10</v>
      </c>
      <c r="J1262" t="s">
        <v>58</v>
      </c>
      <c r="L1262" t="s">
        <v>58</v>
      </c>
      <c r="M1262" t="s">
        <v>25</v>
      </c>
      <c r="N1262" t="str">
        <f>_xlfn.CONCAT(Ponderaciones[[#This Row],[Universidad]],Ponderaciones[[#This Row],[Carrera]])</f>
        <v xml:space="preserve">UNIVERSIDAD DE LOS LAGOSPEDAGOGÍA EN EDUCACIÓN MEDIA EN INGLÉS </v>
      </c>
    </row>
    <row r="1263" spans="1:14" x14ac:dyDescent="0.25">
      <c r="A1263">
        <v>32043</v>
      </c>
      <c r="B1263" t="s">
        <v>619</v>
      </c>
      <c r="C1263" t="s">
        <v>608</v>
      </c>
      <c r="D1263">
        <v>10</v>
      </c>
      <c r="E1263">
        <v>40</v>
      </c>
      <c r="F1263">
        <v>30</v>
      </c>
      <c r="G1263">
        <v>10</v>
      </c>
      <c r="H1263">
        <v>10</v>
      </c>
      <c r="I1263" t="s">
        <v>47</v>
      </c>
      <c r="J1263">
        <v>10</v>
      </c>
      <c r="L1263" t="s">
        <v>58</v>
      </c>
      <c r="M1263" t="s">
        <v>25</v>
      </c>
      <c r="N1263" t="str">
        <f>_xlfn.CONCAT(Ponderaciones[[#This Row],[Universidad]],Ponderaciones[[#This Row],[Carrera]])</f>
        <v xml:space="preserve">UNIVERSIDAD DE LOS LAGOSPEDAGOGÍA EN EDUCACIÓN  MEDIA LENGUA  CASTELLANA  Y  COMUNICACIONES </v>
      </c>
    </row>
    <row r="1264" spans="1:14" x14ac:dyDescent="0.25">
      <c r="A1264">
        <v>32145</v>
      </c>
      <c r="B1264" t="s">
        <v>232</v>
      </c>
      <c r="C1264" t="s">
        <v>607</v>
      </c>
      <c r="D1264">
        <v>10</v>
      </c>
      <c r="E1264">
        <v>40</v>
      </c>
      <c r="F1264">
        <v>25</v>
      </c>
      <c r="G1264">
        <v>15</v>
      </c>
      <c r="H1264">
        <v>10</v>
      </c>
      <c r="I1264" t="s">
        <v>47</v>
      </c>
      <c r="J1264">
        <v>10</v>
      </c>
      <c r="L1264" t="s">
        <v>58</v>
      </c>
      <c r="M1264" t="s">
        <v>25</v>
      </c>
      <c r="N1264" t="str">
        <f>_xlfn.CONCAT(Ponderaciones[[#This Row],[Universidad]],Ponderaciones[[#This Row],[Carrera]])</f>
        <v>UNIVERSIDAD DE LOS LAGOSPEDAGOGÍA EN MÚSICA</v>
      </c>
    </row>
    <row r="1265" spans="1:14" x14ac:dyDescent="0.25">
      <c r="A1265">
        <v>32163</v>
      </c>
      <c r="B1265" t="s">
        <v>108</v>
      </c>
      <c r="C1265" t="s">
        <v>607</v>
      </c>
      <c r="D1265">
        <v>10</v>
      </c>
      <c r="E1265">
        <v>40</v>
      </c>
      <c r="F1265">
        <v>20</v>
      </c>
      <c r="G1265">
        <v>20</v>
      </c>
      <c r="H1265">
        <v>10</v>
      </c>
      <c r="I1265" t="s">
        <v>47</v>
      </c>
      <c r="J1265">
        <v>10</v>
      </c>
      <c r="L1265" t="s">
        <v>58</v>
      </c>
      <c r="M1265" t="s">
        <v>25</v>
      </c>
      <c r="N1265" t="str">
        <f>_xlfn.CONCAT(Ponderaciones[[#This Row],[Universidad]],Ponderaciones[[#This Row],[Carrera]])</f>
        <v>UNIVERSIDAD DE LOS LAGOSPSICOLOGÍA</v>
      </c>
    </row>
    <row r="1266" spans="1:14" x14ac:dyDescent="0.25">
      <c r="A1266">
        <v>32162</v>
      </c>
      <c r="B1266" t="s">
        <v>108</v>
      </c>
      <c r="C1266" t="s">
        <v>608</v>
      </c>
      <c r="D1266">
        <v>10</v>
      </c>
      <c r="E1266">
        <v>40</v>
      </c>
      <c r="F1266">
        <v>20</v>
      </c>
      <c r="G1266">
        <v>20</v>
      </c>
      <c r="H1266">
        <v>10</v>
      </c>
      <c r="I1266" t="s">
        <v>47</v>
      </c>
      <c r="J1266">
        <v>10</v>
      </c>
      <c r="L1266" t="s">
        <v>58</v>
      </c>
      <c r="M1266" t="s">
        <v>25</v>
      </c>
      <c r="N1266" t="str">
        <f>_xlfn.CONCAT(Ponderaciones[[#This Row],[Universidad]],Ponderaciones[[#This Row],[Carrera]])</f>
        <v>UNIVERSIDAD DE LOS LAGOSPSICOLOGÍA</v>
      </c>
    </row>
    <row r="1267" spans="1:14" x14ac:dyDescent="0.25">
      <c r="A1267">
        <v>32164</v>
      </c>
      <c r="B1267" t="s">
        <v>108</v>
      </c>
      <c r="C1267" t="s">
        <v>611</v>
      </c>
      <c r="D1267">
        <v>10</v>
      </c>
      <c r="E1267">
        <v>40</v>
      </c>
      <c r="F1267">
        <v>20</v>
      </c>
      <c r="G1267">
        <v>20</v>
      </c>
      <c r="H1267">
        <v>10</v>
      </c>
      <c r="I1267" t="s">
        <v>47</v>
      </c>
      <c r="J1267">
        <v>10</v>
      </c>
      <c r="L1267" t="s">
        <v>58</v>
      </c>
      <c r="M1267" t="s">
        <v>25</v>
      </c>
      <c r="N1267" t="str">
        <f>_xlfn.CONCAT(Ponderaciones[[#This Row],[Universidad]],Ponderaciones[[#This Row],[Carrera]])</f>
        <v>UNIVERSIDAD DE LOS LAGOSPSICOLOGÍA</v>
      </c>
    </row>
    <row r="1268" spans="1:14" x14ac:dyDescent="0.25">
      <c r="A1268">
        <v>32140</v>
      </c>
      <c r="B1268" t="s">
        <v>110</v>
      </c>
      <c r="C1268" t="s">
        <v>607</v>
      </c>
      <c r="D1268">
        <v>10</v>
      </c>
      <c r="E1268">
        <v>40</v>
      </c>
      <c r="F1268">
        <v>15</v>
      </c>
      <c r="G1268">
        <v>20</v>
      </c>
      <c r="H1268" t="s">
        <v>58</v>
      </c>
      <c r="J1268">
        <v>15</v>
      </c>
      <c r="L1268" t="s">
        <v>58</v>
      </c>
      <c r="M1268" t="s">
        <v>25</v>
      </c>
      <c r="N1268" t="str">
        <f>_xlfn.CONCAT(Ponderaciones[[#This Row],[Universidad]],Ponderaciones[[#This Row],[Carrera]])</f>
        <v>UNIVERSIDAD DE LOS LAGOSQUÍMICA Y FARMACIA</v>
      </c>
    </row>
    <row r="1269" spans="1:14" x14ac:dyDescent="0.25">
      <c r="A1269">
        <v>32132</v>
      </c>
      <c r="B1269" t="s">
        <v>110</v>
      </c>
      <c r="C1269" t="s">
        <v>608</v>
      </c>
      <c r="D1269">
        <v>10</v>
      </c>
      <c r="E1269">
        <v>40</v>
      </c>
      <c r="F1269">
        <v>15</v>
      </c>
      <c r="G1269">
        <v>20</v>
      </c>
      <c r="H1269" t="s">
        <v>58</v>
      </c>
      <c r="J1269">
        <v>15</v>
      </c>
      <c r="L1269" t="s">
        <v>58</v>
      </c>
      <c r="M1269" t="s">
        <v>25</v>
      </c>
      <c r="N1269" t="str">
        <f>_xlfn.CONCAT(Ponderaciones[[#This Row],[Universidad]],Ponderaciones[[#This Row],[Carrera]])</f>
        <v>UNIVERSIDAD DE LOS LAGOSQUÍMICA Y FARMACIA</v>
      </c>
    </row>
    <row r="1270" spans="1:14" x14ac:dyDescent="0.25">
      <c r="A1270">
        <v>32136</v>
      </c>
      <c r="B1270" t="s">
        <v>191</v>
      </c>
      <c r="C1270" t="s">
        <v>608</v>
      </c>
      <c r="D1270">
        <v>10</v>
      </c>
      <c r="E1270">
        <v>40</v>
      </c>
      <c r="F1270">
        <v>15</v>
      </c>
      <c r="G1270">
        <v>20</v>
      </c>
      <c r="H1270" t="s">
        <v>58</v>
      </c>
      <c r="J1270">
        <v>15</v>
      </c>
      <c r="L1270" t="s">
        <v>58</v>
      </c>
      <c r="M1270" t="s">
        <v>25</v>
      </c>
      <c r="N1270" t="str">
        <f>_xlfn.CONCAT(Ponderaciones[[#This Row],[Universidad]],Ponderaciones[[#This Row],[Carrera]])</f>
        <v>UNIVERSIDAD DE LOS LAGOSTECNOLOGÍA MÉDICA</v>
      </c>
    </row>
    <row r="1271" spans="1:14" x14ac:dyDescent="0.25">
      <c r="A1271">
        <v>32133</v>
      </c>
      <c r="B1271" t="s">
        <v>113</v>
      </c>
      <c r="C1271" t="s">
        <v>607</v>
      </c>
      <c r="D1271">
        <v>10</v>
      </c>
      <c r="E1271">
        <v>40</v>
      </c>
      <c r="F1271">
        <v>20</v>
      </c>
      <c r="G1271">
        <v>20</v>
      </c>
      <c r="H1271" t="s">
        <v>58</v>
      </c>
      <c r="J1271">
        <v>10</v>
      </c>
      <c r="L1271" t="s">
        <v>58</v>
      </c>
      <c r="M1271" t="s">
        <v>25</v>
      </c>
      <c r="N1271" t="str">
        <f>_xlfn.CONCAT(Ponderaciones[[#This Row],[Universidad]],Ponderaciones[[#This Row],[Carrera]])</f>
        <v>UNIVERSIDAD DE LOS LAGOSTERAPIA OCUPACIONAL</v>
      </c>
    </row>
    <row r="1272" spans="1:14" x14ac:dyDescent="0.25">
      <c r="A1272">
        <v>32135</v>
      </c>
      <c r="B1272" t="s">
        <v>113</v>
      </c>
      <c r="C1272" t="s">
        <v>611</v>
      </c>
      <c r="D1272">
        <v>10</v>
      </c>
      <c r="E1272">
        <v>40</v>
      </c>
      <c r="F1272">
        <v>20</v>
      </c>
      <c r="G1272">
        <v>20</v>
      </c>
      <c r="H1272" t="s">
        <v>58</v>
      </c>
      <c r="J1272">
        <v>10</v>
      </c>
      <c r="L1272" t="s">
        <v>58</v>
      </c>
      <c r="M1272" t="s">
        <v>25</v>
      </c>
      <c r="N1272" t="str">
        <f>_xlfn.CONCAT(Ponderaciones[[#This Row],[Universidad]],Ponderaciones[[#This Row],[Carrera]])</f>
        <v>UNIVERSIDAD DE LOS LAGOSTERAPIA OCUPACIONAL</v>
      </c>
    </row>
    <row r="1273" spans="1:14" x14ac:dyDescent="0.25">
      <c r="A1273">
        <v>32061</v>
      </c>
      <c r="B1273" t="s">
        <v>114</v>
      </c>
      <c r="C1273" t="s">
        <v>608</v>
      </c>
      <c r="D1273">
        <v>10</v>
      </c>
      <c r="E1273">
        <v>50</v>
      </c>
      <c r="F1273">
        <v>10</v>
      </c>
      <c r="G1273">
        <v>10</v>
      </c>
      <c r="H1273">
        <v>20</v>
      </c>
      <c r="I1273" t="s">
        <v>47</v>
      </c>
      <c r="J1273" t="s">
        <v>58</v>
      </c>
      <c r="L1273" t="s">
        <v>58</v>
      </c>
      <c r="M1273" t="s">
        <v>25</v>
      </c>
      <c r="N1273" t="str">
        <f>_xlfn.CONCAT(Ponderaciones[[#This Row],[Universidad]],Ponderaciones[[#This Row],[Carrera]])</f>
        <v>UNIVERSIDAD DE LOS LAGOSTRABAJO SOCIAL</v>
      </c>
    </row>
    <row r="1274" spans="1:14" x14ac:dyDescent="0.25">
      <c r="A1274">
        <v>33066</v>
      </c>
      <c r="B1274" t="s">
        <v>116</v>
      </c>
      <c r="C1274" t="s">
        <v>620</v>
      </c>
      <c r="D1274">
        <v>35</v>
      </c>
      <c r="E1274">
        <v>35</v>
      </c>
      <c r="F1274">
        <v>10</v>
      </c>
      <c r="G1274">
        <v>10</v>
      </c>
      <c r="H1274">
        <v>10</v>
      </c>
      <c r="I1274" t="s">
        <v>47</v>
      </c>
      <c r="J1274">
        <v>10</v>
      </c>
      <c r="K1274" t="s">
        <v>58</v>
      </c>
      <c r="L1274" t="s">
        <v>58</v>
      </c>
      <c r="M1274" t="s">
        <v>26</v>
      </c>
      <c r="N1274" t="str">
        <f>_xlfn.CONCAT(Ponderaciones[[#This Row],[Universidad]],Ponderaciones[[#This Row],[Carrera]])</f>
        <v>UNIVERSIDAD DE MAGALLANESAGRONOMÍA</v>
      </c>
    </row>
    <row r="1275" spans="1:14" x14ac:dyDescent="0.25">
      <c r="A1275">
        <v>33030</v>
      </c>
      <c r="B1275" t="s">
        <v>62</v>
      </c>
      <c r="C1275" t="s">
        <v>620</v>
      </c>
      <c r="D1275">
        <v>35</v>
      </c>
      <c r="E1275">
        <v>35</v>
      </c>
      <c r="F1275">
        <v>10</v>
      </c>
      <c r="G1275">
        <v>10</v>
      </c>
      <c r="H1275">
        <v>10</v>
      </c>
      <c r="I1275" t="s">
        <v>47</v>
      </c>
      <c r="J1275">
        <v>10</v>
      </c>
      <c r="K1275" t="s">
        <v>58</v>
      </c>
      <c r="L1275" t="s">
        <v>58</v>
      </c>
      <c r="M1275" t="s">
        <v>26</v>
      </c>
      <c r="N1275" t="str">
        <f>_xlfn.CONCAT(Ponderaciones[[#This Row],[Universidad]],Ponderaciones[[#This Row],[Carrera]])</f>
        <v>UNIVERSIDAD DE MAGALLANESARQUITECTURA</v>
      </c>
    </row>
    <row r="1276" spans="1:14" x14ac:dyDescent="0.25">
      <c r="A1276">
        <v>33027</v>
      </c>
      <c r="B1276" t="s">
        <v>521</v>
      </c>
      <c r="C1276" t="s">
        <v>620</v>
      </c>
      <c r="D1276">
        <v>10</v>
      </c>
      <c r="E1276">
        <v>60</v>
      </c>
      <c r="F1276">
        <v>10</v>
      </c>
      <c r="G1276">
        <v>10</v>
      </c>
      <c r="H1276">
        <v>10</v>
      </c>
      <c r="I1276" t="s">
        <v>47</v>
      </c>
      <c r="J1276">
        <v>10</v>
      </c>
      <c r="K1276" t="s">
        <v>58</v>
      </c>
      <c r="L1276" t="s">
        <v>58</v>
      </c>
      <c r="M1276" t="s">
        <v>26</v>
      </c>
      <c r="N1276" t="str">
        <f>_xlfn.CONCAT(Ponderaciones[[#This Row],[Universidad]],Ponderaciones[[#This Row],[Carrera]])</f>
        <v>UNIVERSIDAD DE MAGALLANESAUDITORÍA</v>
      </c>
    </row>
    <row r="1277" spans="1:14" x14ac:dyDescent="0.25">
      <c r="A1277">
        <v>33036</v>
      </c>
      <c r="B1277" t="s">
        <v>66</v>
      </c>
      <c r="C1277" t="s">
        <v>620</v>
      </c>
      <c r="D1277">
        <v>20</v>
      </c>
      <c r="E1277">
        <v>40</v>
      </c>
      <c r="F1277">
        <v>10</v>
      </c>
      <c r="G1277">
        <v>15</v>
      </c>
      <c r="H1277">
        <v>15</v>
      </c>
      <c r="I1277" t="s">
        <v>47</v>
      </c>
      <c r="J1277">
        <v>15</v>
      </c>
      <c r="K1277" t="s">
        <v>58</v>
      </c>
      <c r="L1277" t="s">
        <v>58</v>
      </c>
      <c r="M1277" t="s">
        <v>26</v>
      </c>
      <c r="N1277" t="str">
        <f>_xlfn.CONCAT(Ponderaciones[[#This Row],[Universidad]],Ponderaciones[[#This Row],[Carrera]])</f>
        <v>UNIVERSIDAD DE MAGALLANESBIOLOGÍA MARINA</v>
      </c>
    </row>
    <row r="1278" spans="1:14" x14ac:dyDescent="0.25">
      <c r="A1278">
        <v>33025</v>
      </c>
      <c r="B1278" t="s">
        <v>73</v>
      </c>
      <c r="C1278" t="s">
        <v>620</v>
      </c>
      <c r="D1278">
        <v>35</v>
      </c>
      <c r="E1278">
        <v>15</v>
      </c>
      <c r="F1278">
        <v>20</v>
      </c>
      <c r="G1278">
        <v>10</v>
      </c>
      <c r="H1278">
        <v>20</v>
      </c>
      <c r="J1278" t="s">
        <v>58</v>
      </c>
      <c r="K1278" t="s">
        <v>58</v>
      </c>
      <c r="L1278" t="s">
        <v>58</v>
      </c>
      <c r="M1278" t="s">
        <v>26</v>
      </c>
      <c r="N1278" t="str">
        <f>_xlfn.CONCAT(Ponderaciones[[#This Row],[Universidad]],Ponderaciones[[#This Row],[Carrera]])</f>
        <v>UNIVERSIDAD DE MAGALLANESDERECHO</v>
      </c>
    </row>
    <row r="1279" spans="1:14" x14ac:dyDescent="0.25">
      <c r="A1279">
        <v>33060</v>
      </c>
      <c r="B1279" t="s">
        <v>75</v>
      </c>
      <c r="C1279" t="s">
        <v>620</v>
      </c>
      <c r="D1279">
        <v>20</v>
      </c>
      <c r="E1279">
        <v>25</v>
      </c>
      <c r="F1279">
        <v>15</v>
      </c>
      <c r="G1279">
        <v>20</v>
      </c>
      <c r="H1279">
        <v>20</v>
      </c>
      <c r="I1279" t="s">
        <v>47</v>
      </c>
      <c r="J1279">
        <v>20</v>
      </c>
      <c r="K1279" t="s">
        <v>58</v>
      </c>
      <c r="L1279" t="s">
        <v>58</v>
      </c>
      <c r="M1279" t="s">
        <v>26</v>
      </c>
      <c r="N1279" t="str">
        <f>_xlfn.CONCAT(Ponderaciones[[#This Row],[Universidad]],Ponderaciones[[#This Row],[Carrera]])</f>
        <v>UNIVERSIDAD DE MAGALLANESENFERMERÍA</v>
      </c>
    </row>
    <row r="1280" spans="1:14" x14ac:dyDescent="0.25">
      <c r="A1280">
        <v>33080</v>
      </c>
      <c r="B1280" t="s">
        <v>79</v>
      </c>
      <c r="C1280" t="s">
        <v>620</v>
      </c>
      <c r="D1280">
        <v>35</v>
      </c>
      <c r="E1280">
        <v>35</v>
      </c>
      <c r="F1280">
        <v>10</v>
      </c>
      <c r="G1280">
        <v>10</v>
      </c>
      <c r="H1280">
        <v>10</v>
      </c>
      <c r="I1280" t="s">
        <v>47</v>
      </c>
      <c r="J1280">
        <v>10</v>
      </c>
      <c r="K1280" t="s">
        <v>58</v>
      </c>
      <c r="L1280" t="s">
        <v>58</v>
      </c>
      <c r="M1280" t="s">
        <v>26</v>
      </c>
      <c r="N1280" t="str">
        <f>_xlfn.CONCAT(Ponderaciones[[#This Row],[Universidad]],Ponderaciones[[#This Row],[Carrera]])</f>
        <v>UNIVERSIDAD DE MAGALLANESFONOAUDIOLOGÍA</v>
      </c>
    </row>
    <row r="1281" spans="1:14" x14ac:dyDescent="0.25">
      <c r="A1281">
        <v>33005</v>
      </c>
      <c r="B1281" t="s">
        <v>621</v>
      </c>
      <c r="C1281" t="s">
        <v>620</v>
      </c>
      <c r="D1281">
        <v>10</v>
      </c>
      <c r="E1281">
        <v>45</v>
      </c>
      <c r="F1281">
        <v>10</v>
      </c>
      <c r="G1281">
        <v>20</v>
      </c>
      <c r="H1281">
        <v>10</v>
      </c>
      <c r="I1281" t="s">
        <v>47</v>
      </c>
      <c r="J1281">
        <v>10</v>
      </c>
      <c r="K1281">
        <v>5</v>
      </c>
      <c r="L1281" t="s">
        <v>58</v>
      </c>
      <c r="M1281" t="s">
        <v>26</v>
      </c>
      <c r="N1281" t="str">
        <f>_xlfn.CONCAT(Ponderaciones[[#This Row],[Universidad]],Ponderaciones[[#This Row],[Carrera]])</f>
        <v>UNIVERSIDAD DE MAGALLANESINGENIERÍA CIVIL, PLAN COMÚN </v>
      </c>
    </row>
    <row r="1282" spans="1:14" x14ac:dyDescent="0.25">
      <c r="A1282">
        <v>33009</v>
      </c>
      <c r="B1282" t="s">
        <v>83</v>
      </c>
      <c r="C1282" t="s">
        <v>620</v>
      </c>
      <c r="D1282">
        <v>10</v>
      </c>
      <c r="E1282">
        <v>60</v>
      </c>
      <c r="F1282">
        <v>10</v>
      </c>
      <c r="G1282">
        <v>10</v>
      </c>
      <c r="H1282">
        <v>10</v>
      </c>
      <c r="I1282" t="s">
        <v>47</v>
      </c>
      <c r="J1282">
        <v>10</v>
      </c>
      <c r="K1282" t="s">
        <v>58</v>
      </c>
      <c r="L1282" t="s">
        <v>58</v>
      </c>
      <c r="M1282" t="s">
        <v>26</v>
      </c>
      <c r="N1282" t="str">
        <f>_xlfn.CONCAT(Ponderaciones[[#This Row],[Universidad]],Ponderaciones[[#This Row],[Carrera]])</f>
        <v>UNIVERSIDAD DE MAGALLANESINGENIERÍA COMERCIAL</v>
      </c>
    </row>
    <row r="1283" spans="1:14" x14ac:dyDescent="0.25">
      <c r="A1283">
        <v>33070</v>
      </c>
      <c r="B1283" t="s">
        <v>146</v>
      </c>
      <c r="C1283" t="s">
        <v>620</v>
      </c>
      <c r="D1283">
        <v>15</v>
      </c>
      <c r="E1283">
        <v>40</v>
      </c>
      <c r="F1283">
        <v>10</v>
      </c>
      <c r="G1283">
        <v>20</v>
      </c>
      <c r="H1283">
        <v>10</v>
      </c>
      <c r="I1283" t="s">
        <v>47</v>
      </c>
      <c r="J1283">
        <v>10</v>
      </c>
      <c r="K1283">
        <v>5</v>
      </c>
      <c r="L1283" t="s">
        <v>58</v>
      </c>
      <c r="M1283" t="s">
        <v>26</v>
      </c>
      <c r="N1283" t="str">
        <f>_xlfn.CONCAT(Ponderaciones[[#This Row],[Universidad]],Ponderaciones[[#This Row],[Carrera]])</f>
        <v>UNIVERSIDAD DE MAGALLANESINGENIERÍA EN CONSTRUCCIÓN</v>
      </c>
    </row>
    <row r="1284" spans="1:14" x14ac:dyDescent="0.25">
      <c r="A1284">
        <v>33061</v>
      </c>
      <c r="B1284" t="s">
        <v>622</v>
      </c>
      <c r="C1284" t="s">
        <v>620</v>
      </c>
      <c r="D1284">
        <v>10</v>
      </c>
      <c r="E1284">
        <v>50</v>
      </c>
      <c r="F1284">
        <v>10</v>
      </c>
      <c r="G1284">
        <v>20</v>
      </c>
      <c r="H1284">
        <v>10</v>
      </c>
      <c r="I1284" t="s">
        <v>47</v>
      </c>
      <c r="J1284">
        <v>10</v>
      </c>
      <c r="K1284" t="s">
        <v>58</v>
      </c>
      <c r="L1284" t="s">
        <v>58</v>
      </c>
      <c r="M1284" t="s">
        <v>26</v>
      </c>
      <c r="N1284" t="str">
        <f>_xlfn.CONCAT(Ponderaciones[[#This Row],[Universidad]],Ponderaciones[[#This Row],[Carrera]])</f>
        <v>UNIVERSIDAD DE MAGALLANESINGENIERÍA, PLAN COMÚN</v>
      </c>
    </row>
    <row r="1285" spans="1:14" x14ac:dyDescent="0.25">
      <c r="A1285">
        <v>33023</v>
      </c>
      <c r="B1285" t="s">
        <v>85</v>
      </c>
      <c r="C1285" t="s">
        <v>620</v>
      </c>
      <c r="D1285">
        <v>30</v>
      </c>
      <c r="E1285">
        <v>40</v>
      </c>
      <c r="F1285">
        <v>10</v>
      </c>
      <c r="G1285">
        <v>10</v>
      </c>
      <c r="H1285">
        <v>10</v>
      </c>
      <c r="I1285" t="s">
        <v>47</v>
      </c>
      <c r="J1285">
        <v>10</v>
      </c>
      <c r="K1285" t="s">
        <v>58</v>
      </c>
      <c r="L1285" t="s">
        <v>58</v>
      </c>
      <c r="M1285" t="s">
        <v>26</v>
      </c>
      <c r="N1285" t="str">
        <f>_xlfn.CONCAT(Ponderaciones[[#This Row],[Universidad]],Ponderaciones[[#This Row],[Carrera]])</f>
        <v>UNIVERSIDAD DE MAGALLANESKINESIOLOGÍA</v>
      </c>
    </row>
    <row r="1286" spans="1:14" x14ac:dyDescent="0.25">
      <c r="A1286">
        <v>33053</v>
      </c>
      <c r="B1286" t="s">
        <v>93</v>
      </c>
      <c r="C1286" t="s">
        <v>620</v>
      </c>
      <c r="D1286">
        <v>20</v>
      </c>
      <c r="E1286">
        <v>25</v>
      </c>
      <c r="F1286">
        <v>15</v>
      </c>
      <c r="G1286">
        <v>25</v>
      </c>
      <c r="H1286">
        <v>15</v>
      </c>
      <c r="I1286" t="s">
        <v>47</v>
      </c>
      <c r="J1286">
        <v>15</v>
      </c>
      <c r="K1286" t="s">
        <v>58</v>
      </c>
      <c r="L1286" t="s">
        <v>58</v>
      </c>
      <c r="M1286" t="s">
        <v>26</v>
      </c>
      <c r="N1286" t="str">
        <f>_xlfn.CONCAT(Ponderaciones[[#This Row],[Universidad]],Ponderaciones[[#This Row],[Carrera]])</f>
        <v>UNIVERSIDAD DE MAGALLANESMEDICINA</v>
      </c>
    </row>
    <row r="1287" spans="1:14" x14ac:dyDescent="0.25">
      <c r="A1287">
        <v>33072</v>
      </c>
      <c r="B1287" t="s">
        <v>354</v>
      </c>
      <c r="C1287" t="s">
        <v>620</v>
      </c>
      <c r="D1287">
        <v>35</v>
      </c>
      <c r="E1287">
        <v>35</v>
      </c>
      <c r="F1287">
        <v>10</v>
      </c>
      <c r="G1287">
        <v>10</v>
      </c>
      <c r="H1287">
        <v>10</v>
      </c>
      <c r="I1287" t="s">
        <v>47</v>
      </c>
      <c r="J1287">
        <v>10</v>
      </c>
      <c r="K1287" t="s">
        <v>58</v>
      </c>
      <c r="L1287" t="s">
        <v>58</v>
      </c>
      <c r="M1287" t="s">
        <v>26</v>
      </c>
      <c r="N1287" t="str">
        <f>_xlfn.CONCAT(Ponderaciones[[#This Row],[Universidad]],Ponderaciones[[#This Row],[Carrera]])</f>
        <v xml:space="preserve">UNIVERSIDAD DE MAGALLANESNUTRICIÓN Y DIETÉTICA </v>
      </c>
    </row>
    <row r="1288" spans="1:14" x14ac:dyDescent="0.25">
      <c r="A1288">
        <v>33082</v>
      </c>
      <c r="B1288" t="s">
        <v>623</v>
      </c>
      <c r="C1288" t="s">
        <v>620</v>
      </c>
      <c r="D1288">
        <v>35</v>
      </c>
      <c r="E1288">
        <v>35</v>
      </c>
      <c r="F1288">
        <v>10</v>
      </c>
      <c r="G1288">
        <v>10</v>
      </c>
      <c r="H1288">
        <v>10</v>
      </c>
      <c r="I1288" t="s">
        <v>47</v>
      </c>
      <c r="J1288">
        <v>10</v>
      </c>
      <c r="K1288" t="s">
        <v>58</v>
      </c>
      <c r="L1288" t="s">
        <v>126</v>
      </c>
      <c r="M1288" t="s">
        <v>26</v>
      </c>
      <c r="N1288" t="str">
        <f>_xlfn.CONCAT(Ponderaciones[[#This Row],[Universidad]],Ponderaciones[[#This Row],[Carrera]])</f>
        <v>UNIVERSIDAD DE MAGALLANESPEDAGOGÍA EN CASTELLANO Y COMUNICACIÓN, PARA ENSEÑANZA MEDIA</v>
      </c>
    </row>
    <row r="1289" spans="1:14" x14ac:dyDescent="0.25">
      <c r="A1289">
        <v>33033</v>
      </c>
      <c r="B1289" t="s">
        <v>614</v>
      </c>
      <c r="C1289" t="s">
        <v>620</v>
      </c>
      <c r="D1289">
        <v>35</v>
      </c>
      <c r="E1289">
        <v>35</v>
      </c>
      <c r="F1289">
        <v>10</v>
      </c>
      <c r="G1289">
        <v>10</v>
      </c>
      <c r="H1289">
        <v>10</v>
      </c>
      <c r="I1289" t="s">
        <v>47</v>
      </c>
      <c r="J1289">
        <v>10</v>
      </c>
      <c r="K1289" t="s">
        <v>58</v>
      </c>
      <c r="L1289" t="s">
        <v>126</v>
      </c>
      <c r="M1289" t="s">
        <v>26</v>
      </c>
      <c r="N1289" t="str">
        <f>_xlfn.CONCAT(Ponderaciones[[#This Row],[Universidad]],Ponderaciones[[#This Row],[Carrera]])</f>
        <v>UNIVERSIDAD DE MAGALLANESPEDAGOGÍA EN EDUCACIÓN BÁSICA MENCIÓN LENGUAJE Y MATEMÁTICA</v>
      </c>
    </row>
    <row r="1290" spans="1:14" x14ac:dyDescent="0.25">
      <c r="A1290">
        <v>33412</v>
      </c>
      <c r="B1290" t="s">
        <v>380</v>
      </c>
      <c r="C1290" t="s">
        <v>620</v>
      </c>
      <c r="D1290">
        <v>35</v>
      </c>
      <c r="E1290">
        <v>35</v>
      </c>
      <c r="F1290">
        <v>10</v>
      </c>
      <c r="G1290">
        <v>10</v>
      </c>
      <c r="H1290">
        <v>10</v>
      </c>
      <c r="I1290" t="s">
        <v>47</v>
      </c>
      <c r="J1290">
        <v>10</v>
      </c>
      <c r="K1290" t="s">
        <v>58</v>
      </c>
      <c r="L1290" t="s">
        <v>126</v>
      </c>
      <c r="M1290" t="s">
        <v>26</v>
      </c>
      <c r="N1290" t="str">
        <f>_xlfn.CONCAT(Ponderaciones[[#This Row],[Universidad]],Ponderaciones[[#This Row],[Carrera]])</f>
        <v>UNIVERSIDAD DE MAGALLANESPEDAGOGÍA EN EDUCACIÓN DIFERENCIAL</v>
      </c>
    </row>
    <row r="1291" spans="1:14" x14ac:dyDescent="0.25">
      <c r="A1291">
        <v>33079</v>
      </c>
      <c r="B1291" t="s">
        <v>624</v>
      </c>
      <c r="C1291" t="s">
        <v>620</v>
      </c>
      <c r="D1291">
        <v>35</v>
      </c>
      <c r="E1291">
        <v>35</v>
      </c>
      <c r="F1291">
        <v>10</v>
      </c>
      <c r="G1291">
        <v>10</v>
      </c>
      <c r="H1291">
        <v>10</v>
      </c>
      <c r="I1291" t="s">
        <v>47</v>
      </c>
      <c r="J1291">
        <v>10</v>
      </c>
      <c r="K1291" t="s">
        <v>58</v>
      </c>
      <c r="L1291" t="s">
        <v>126</v>
      </c>
      <c r="M1291" t="s">
        <v>26</v>
      </c>
      <c r="N1291" t="str">
        <f>_xlfn.CONCAT(Ponderaciones[[#This Row],[Universidad]],Ponderaciones[[#This Row],[Carrera]])</f>
        <v>UNIVERSIDAD DE MAGALLANESPEDAGOGÍA EN EDUCACIÓN FÍSICA, PARA ENSEÑANZA BÁSICA Y MEDIA</v>
      </c>
    </row>
    <row r="1292" spans="1:14" x14ac:dyDescent="0.25">
      <c r="A1292">
        <v>33032</v>
      </c>
      <c r="B1292" t="s">
        <v>105</v>
      </c>
      <c r="C1292" t="s">
        <v>620</v>
      </c>
      <c r="D1292">
        <v>35</v>
      </c>
      <c r="E1292">
        <v>35</v>
      </c>
      <c r="F1292">
        <v>10</v>
      </c>
      <c r="G1292">
        <v>10</v>
      </c>
      <c r="H1292">
        <v>10</v>
      </c>
      <c r="I1292" t="s">
        <v>47</v>
      </c>
      <c r="J1292">
        <v>10</v>
      </c>
      <c r="K1292" t="s">
        <v>58</v>
      </c>
      <c r="L1292" t="s">
        <v>126</v>
      </c>
      <c r="M1292" t="s">
        <v>26</v>
      </c>
      <c r="N1292" t="str">
        <f>_xlfn.CONCAT(Ponderaciones[[#This Row],[Universidad]],Ponderaciones[[#This Row],[Carrera]])</f>
        <v>UNIVERSIDAD DE MAGALLANESPEDAGOGÍA EN EDUCACIÓN PARVULARIA</v>
      </c>
    </row>
    <row r="1293" spans="1:14" x14ac:dyDescent="0.25">
      <c r="A1293">
        <v>33083</v>
      </c>
      <c r="B1293" t="s">
        <v>625</v>
      </c>
      <c r="C1293" t="s">
        <v>620</v>
      </c>
      <c r="D1293">
        <v>35</v>
      </c>
      <c r="E1293">
        <v>35</v>
      </c>
      <c r="F1293">
        <v>10</v>
      </c>
      <c r="G1293">
        <v>10</v>
      </c>
      <c r="H1293">
        <v>10</v>
      </c>
      <c r="I1293" t="s">
        <v>47</v>
      </c>
      <c r="J1293">
        <v>10</v>
      </c>
      <c r="K1293" t="s">
        <v>58</v>
      </c>
      <c r="L1293" t="s">
        <v>126</v>
      </c>
      <c r="M1293" t="s">
        <v>26</v>
      </c>
      <c r="N1293" t="str">
        <f>_xlfn.CONCAT(Ponderaciones[[#This Row],[Universidad]],Ponderaciones[[#This Row],[Carrera]])</f>
        <v>UNIVERSIDAD DE MAGALLANESPEDAGOGÍA EN HISTORIA Y CIENCIAS SOCIALES, PARA ENSEÑANZA MEDIA </v>
      </c>
    </row>
    <row r="1294" spans="1:14" x14ac:dyDescent="0.25">
      <c r="A1294">
        <v>33081</v>
      </c>
      <c r="B1294" t="s">
        <v>626</v>
      </c>
      <c r="C1294" t="s">
        <v>620</v>
      </c>
      <c r="D1294">
        <v>35</v>
      </c>
      <c r="E1294">
        <v>35</v>
      </c>
      <c r="F1294">
        <v>10</v>
      </c>
      <c r="G1294">
        <v>10</v>
      </c>
      <c r="H1294">
        <v>10</v>
      </c>
      <c r="I1294" t="s">
        <v>47</v>
      </c>
      <c r="J1294">
        <v>10</v>
      </c>
      <c r="K1294" t="s">
        <v>58</v>
      </c>
      <c r="L1294" t="s">
        <v>126</v>
      </c>
      <c r="M1294" t="s">
        <v>26</v>
      </c>
      <c r="N1294" t="str">
        <f>_xlfn.CONCAT(Ponderaciones[[#This Row],[Universidad]],Ponderaciones[[#This Row],[Carrera]])</f>
        <v>UNIVERSIDAD DE MAGALLANESPEDAGOGÍA EN INGLES, PARA ENSEÑANZA BÁSICA Y MEDIA</v>
      </c>
    </row>
    <row r="1295" spans="1:14" x14ac:dyDescent="0.25">
      <c r="A1295">
        <v>33031</v>
      </c>
      <c r="B1295" t="s">
        <v>627</v>
      </c>
      <c r="C1295" t="s">
        <v>620</v>
      </c>
      <c r="D1295">
        <v>30</v>
      </c>
      <c r="E1295">
        <v>35</v>
      </c>
      <c r="F1295">
        <v>10</v>
      </c>
      <c r="G1295">
        <v>10</v>
      </c>
      <c r="H1295">
        <v>10</v>
      </c>
      <c r="I1295" t="s">
        <v>47</v>
      </c>
      <c r="J1295">
        <v>10</v>
      </c>
      <c r="K1295">
        <v>5</v>
      </c>
      <c r="L1295" t="s">
        <v>126</v>
      </c>
      <c r="M1295" t="s">
        <v>26</v>
      </c>
      <c r="N1295" t="str">
        <f>_xlfn.CONCAT(Ponderaciones[[#This Row],[Universidad]],Ponderaciones[[#This Row],[Carrera]])</f>
        <v>UNIVERSIDAD DE MAGALLANESPEDAGOGÍA EN MATEMÁTICA, PARA ENSEÑANZA MEDIA</v>
      </c>
    </row>
    <row r="1296" spans="1:14" x14ac:dyDescent="0.25">
      <c r="A1296">
        <v>33418</v>
      </c>
      <c r="B1296" t="s">
        <v>628</v>
      </c>
      <c r="C1296" t="s">
        <v>620</v>
      </c>
      <c r="D1296">
        <v>35</v>
      </c>
      <c r="E1296">
        <v>35</v>
      </c>
      <c r="F1296">
        <v>10</v>
      </c>
      <c r="G1296">
        <v>10</v>
      </c>
      <c r="H1296">
        <v>10</v>
      </c>
      <c r="I1296" t="s">
        <v>47</v>
      </c>
      <c r="J1296">
        <v>10</v>
      </c>
      <c r="K1296" t="s">
        <v>58</v>
      </c>
      <c r="L1296" t="s">
        <v>126</v>
      </c>
      <c r="M1296" t="s">
        <v>26</v>
      </c>
      <c r="N1296" t="str">
        <f>_xlfn.CONCAT(Ponderaciones[[#This Row],[Universidad]],Ponderaciones[[#This Row],[Carrera]])</f>
        <v>UNIVERSIDAD DE MAGALLANESPEDAGOGÍA EN MÚSICA PARA EDUCACIÓN INICIAL, BÁSICA Y MEDIA</v>
      </c>
    </row>
    <row r="1297" spans="1:14" x14ac:dyDescent="0.25">
      <c r="A1297">
        <v>33078</v>
      </c>
      <c r="B1297" t="s">
        <v>629</v>
      </c>
      <c r="C1297" t="s">
        <v>620</v>
      </c>
      <c r="D1297">
        <v>35</v>
      </c>
      <c r="E1297">
        <v>35</v>
      </c>
      <c r="F1297">
        <v>10</v>
      </c>
      <c r="G1297">
        <v>10</v>
      </c>
      <c r="H1297">
        <v>10</v>
      </c>
      <c r="I1297" t="s">
        <v>47</v>
      </c>
      <c r="J1297">
        <v>10</v>
      </c>
      <c r="K1297" t="s">
        <v>58</v>
      </c>
      <c r="L1297" t="s">
        <v>58</v>
      </c>
      <c r="M1297" t="s">
        <v>26</v>
      </c>
      <c r="N1297" t="str">
        <f>_xlfn.CONCAT(Ponderaciones[[#This Row],[Universidad]],Ponderaciones[[#This Row],[Carrera]])</f>
        <v>UNIVERSIDAD DE MAGALLANESPSICOLOGÍA </v>
      </c>
    </row>
    <row r="1298" spans="1:14" x14ac:dyDescent="0.25">
      <c r="A1298">
        <v>33024</v>
      </c>
      <c r="B1298" t="s">
        <v>113</v>
      </c>
      <c r="C1298" t="s">
        <v>620</v>
      </c>
      <c r="D1298">
        <v>40</v>
      </c>
      <c r="E1298">
        <v>30</v>
      </c>
      <c r="F1298">
        <v>10</v>
      </c>
      <c r="G1298">
        <v>10</v>
      </c>
      <c r="H1298">
        <v>10</v>
      </c>
      <c r="I1298" t="s">
        <v>47</v>
      </c>
      <c r="J1298">
        <v>10</v>
      </c>
      <c r="K1298" t="s">
        <v>58</v>
      </c>
      <c r="L1298" t="s">
        <v>58</v>
      </c>
      <c r="M1298" t="s">
        <v>26</v>
      </c>
      <c r="N1298" t="str">
        <f>_xlfn.CONCAT(Ponderaciones[[#This Row],[Universidad]],Ponderaciones[[#This Row],[Carrera]])</f>
        <v>UNIVERSIDAD DE MAGALLANESTERAPIA OCUPACIONAL</v>
      </c>
    </row>
    <row r="1299" spans="1:14" x14ac:dyDescent="0.25">
      <c r="A1299">
        <v>33035</v>
      </c>
      <c r="B1299" t="s">
        <v>114</v>
      </c>
      <c r="C1299" t="s">
        <v>620</v>
      </c>
      <c r="D1299">
        <v>35</v>
      </c>
      <c r="E1299">
        <v>35</v>
      </c>
      <c r="F1299">
        <v>10</v>
      </c>
      <c r="G1299">
        <v>10</v>
      </c>
      <c r="H1299">
        <v>10</v>
      </c>
      <c r="J1299" t="s">
        <v>58</v>
      </c>
      <c r="K1299" t="s">
        <v>58</v>
      </c>
      <c r="L1299" t="s">
        <v>58</v>
      </c>
      <c r="M1299" t="s">
        <v>26</v>
      </c>
      <c r="N1299" t="str">
        <f>_xlfn.CONCAT(Ponderaciones[[#This Row],[Universidad]],Ponderaciones[[#This Row],[Carrera]])</f>
        <v>UNIVERSIDAD DE MAGALLANESTRABAJO SOCIAL</v>
      </c>
    </row>
    <row r="1300" spans="1:14" x14ac:dyDescent="0.25">
      <c r="A1300">
        <v>47401</v>
      </c>
      <c r="B1300" t="s">
        <v>630</v>
      </c>
      <c r="C1300" t="s">
        <v>631</v>
      </c>
      <c r="D1300">
        <v>10</v>
      </c>
      <c r="E1300">
        <v>40</v>
      </c>
      <c r="F1300">
        <v>20</v>
      </c>
      <c r="G1300">
        <v>15</v>
      </c>
      <c r="H1300">
        <v>15</v>
      </c>
      <c r="J1300" t="s">
        <v>58</v>
      </c>
      <c r="K1300" t="s">
        <v>58</v>
      </c>
      <c r="L1300" t="s">
        <v>58</v>
      </c>
      <c r="M1300" t="s">
        <v>27</v>
      </c>
      <c r="N1300" t="str">
        <f>_xlfn.CONCAT(Ponderaciones[[#This Row],[Universidad]],Ponderaciones[[#This Row],[Carrera]])</f>
        <v>UNIVERSIDAD DE O’HIGGINSADMINISTRACIÓN PÚBLICA, LICENCIATURA EN GOBIERNO Y ADMINISTRACIÓN PÚBLICA</v>
      </c>
    </row>
    <row r="1301" spans="1:14" x14ac:dyDescent="0.25">
      <c r="A1301">
        <v>47462</v>
      </c>
      <c r="B1301" t="s">
        <v>632</v>
      </c>
      <c r="C1301" t="s">
        <v>631</v>
      </c>
      <c r="D1301">
        <v>10</v>
      </c>
      <c r="E1301">
        <v>30</v>
      </c>
      <c r="F1301">
        <v>20</v>
      </c>
      <c r="G1301">
        <v>30</v>
      </c>
      <c r="H1301">
        <v>10</v>
      </c>
      <c r="I1301" t="s">
        <v>47</v>
      </c>
      <c r="J1301">
        <v>10</v>
      </c>
      <c r="K1301" t="s">
        <v>58</v>
      </c>
      <c r="L1301" t="s">
        <v>58</v>
      </c>
      <c r="M1301" t="s">
        <v>27</v>
      </c>
      <c r="N1301" t="str">
        <f>_xlfn.CONCAT(Ponderaciones[[#This Row],[Universidad]],Ponderaciones[[#This Row],[Carrera]])</f>
        <v>UNIVERSIDAD DE O’HIGGINSCONTABILIDAD Y AUDITORÍA, LICENCIATURA EN CONTABILIDAD Y AUDITORÍA</v>
      </c>
    </row>
    <row r="1302" spans="1:14" x14ac:dyDescent="0.25">
      <c r="A1302">
        <v>47431</v>
      </c>
      <c r="B1302" t="s">
        <v>301</v>
      </c>
      <c r="C1302" t="s">
        <v>631</v>
      </c>
      <c r="D1302">
        <v>10</v>
      </c>
      <c r="E1302">
        <v>40</v>
      </c>
      <c r="F1302">
        <v>25</v>
      </c>
      <c r="G1302">
        <v>10</v>
      </c>
      <c r="H1302">
        <v>15</v>
      </c>
      <c r="J1302" t="s">
        <v>58</v>
      </c>
      <c r="K1302" t="s">
        <v>58</v>
      </c>
      <c r="L1302" t="s">
        <v>58</v>
      </c>
      <c r="M1302" t="s">
        <v>27</v>
      </c>
      <c r="N1302" t="str">
        <f>_xlfn.CONCAT(Ponderaciones[[#This Row],[Universidad]],Ponderaciones[[#This Row],[Carrera]])</f>
        <v>UNIVERSIDAD DE O’HIGGINSDERECHO, LICENCIATURA EN CIENCIAS JURÍDICAS Y SOCIALES</v>
      </c>
    </row>
    <row r="1303" spans="1:14" x14ac:dyDescent="0.25">
      <c r="A1303">
        <v>47301</v>
      </c>
      <c r="B1303" t="s">
        <v>303</v>
      </c>
      <c r="C1303" t="s">
        <v>631</v>
      </c>
      <c r="D1303">
        <v>10</v>
      </c>
      <c r="E1303">
        <v>40</v>
      </c>
      <c r="F1303">
        <v>15</v>
      </c>
      <c r="G1303">
        <v>20</v>
      </c>
      <c r="H1303" t="s">
        <v>58</v>
      </c>
      <c r="J1303">
        <v>15</v>
      </c>
      <c r="K1303" t="s">
        <v>58</v>
      </c>
      <c r="L1303" t="s">
        <v>58</v>
      </c>
      <c r="M1303" t="s">
        <v>27</v>
      </c>
      <c r="N1303" t="str">
        <f>_xlfn.CONCAT(Ponderaciones[[#This Row],[Universidad]],Ponderaciones[[#This Row],[Carrera]])</f>
        <v xml:space="preserve">UNIVERSIDAD DE O’HIGGINSENFERMERÍA, LICENCIATURA EN ENFERMERÍA </v>
      </c>
    </row>
    <row r="1304" spans="1:14" x14ac:dyDescent="0.25">
      <c r="A1304">
        <v>47101</v>
      </c>
      <c r="B1304" t="s">
        <v>633</v>
      </c>
      <c r="C1304" t="s">
        <v>634</v>
      </c>
      <c r="D1304">
        <v>10</v>
      </c>
      <c r="E1304">
        <v>40</v>
      </c>
      <c r="F1304">
        <v>20</v>
      </c>
      <c r="G1304">
        <v>20</v>
      </c>
      <c r="H1304" t="s">
        <v>58</v>
      </c>
      <c r="J1304">
        <v>10</v>
      </c>
      <c r="K1304" t="s">
        <v>58</v>
      </c>
      <c r="L1304" t="s">
        <v>58</v>
      </c>
      <c r="M1304" t="s">
        <v>27</v>
      </c>
      <c r="N1304" t="str">
        <f>_xlfn.CONCAT(Ponderaciones[[#This Row],[Universidad]],Ponderaciones[[#This Row],[Carrera]])</f>
        <v>UNIVERSIDAD DE O’HIGGINSINGENIERÍA AGRONÓMICA, LICENCIATURA EN CIENCIAS AGROPECUARIAS</v>
      </c>
    </row>
    <row r="1305" spans="1:14" x14ac:dyDescent="0.25">
      <c r="A1305">
        <v>47131</v>
      </c>
      <c r="B1305" t="s">
        <v>307</v>
      </c>
      <c r="C1305" t="s">
        <v>634</v>
      </c>
      <c r="D1305">
        <v>10</v>
      </c>
      <c r="E1305">
        <v>40</v>
      </c>
      <c r="F1305">
        <v>20</v>
      </c>
      <c r="G1305">
        <v>15</v>
      </c>
      <c r="H1305" t="s">
        <v>58</v>
      </c>
      <c r="J1305">
        <v>10</v>
      </c>
      <c r="K1305">
        <v>5</v>
      </c>
      <c r="L1305" t="s">
        <v>58</v>
      </c>
      <c r="M1305" t="s">
        <v>27</v>
      </c>
      <c r="N1305" t="str">
        <f>_xlfn.CONCAT(Ponderaciones[[#This Row],[Universidad]],Ponderaciones[[#This Row],[Carrera]])</f>
        <v>UNIVERSIDAD DE O’HIGGINSINGENIERÍA AMBIENTAL, LICENCIATURA EN CIENCIAS AMBIENTALES</v>
      </c>
    </row>
    <row r="1306" spans="1:14" x14ac:dyDescent="0.25">
      <c r="A1306">
        <v>47201</v>
      </c>
      <c r="B1306" t="s">
        <v>635</v>
      </c>
      <c r="C1306" t="s">
        <v>631</v>
      </c>
      <c r="D1306">
        <v>10</v>
      </c>
      <c r="E1306">
        <v>30</v>
      </c>
      <c r="F1306">
        <v>15</v>
      </c>
      <c r="G1306">
        <v>30</v>
      </c>
      <c r="H1306" t="s">
        <v>58</v>
      </c>
      <c r="J1306">
        <v>10</v>
      </c>
      <c r="K1306">
        <v>5</v>
      </c>
      <c r="L1306" t="s">
        <v>58</v>
      </c>
      <c r="M1306" t="s">
        <v>27</v>
      </c>
      <c r="N1306" t="str">
        <f>_xlfn.CONCAT(Ponderaciones[[#This Row],[Universidad]],Ponderaciones[[#This Row],[Carrera]])</f>
        <v xml:space="preserve">UNIVERSIDAD DE O’HIGGINSINGENIERÍA CIVIL, CONDUCENTE A:- INGENIERÍA CIVIL ELÉCTRICA- INGENIERÍA CIVIL EN COMPUTACIÓN- INGENIERÍA CIVIL EN MODELAMIENTO MATEMÁTICO DE DATOS- INGENIERÍA CIVIL GEOLÓGICA- INGENIERÍA CIVIL INDUSTRIAL- INGENIERÍA CIVIL MECÁNICA </v>
      </c>
    </row>
    <row r="1307" spans="1:14" x14ac:dyDescent="0.25">
      <c r="A1307">
        <v>47461</v>
      </c>
      <c r="B1307" t="s">
        <v>636</v>
      </c>
      <c r="C1307" t="s">
        <v>631</v>
      </c>
      <c r="D1307">
        <v>10</v>
      </c>
      <c r="E1307">
        <v>30</v>
      </c>
      <c r="F1307">
        <v>20</v>
      </c>
      <c r="G1307">
        <v>30</v>
      </c>
      <c r="H1307">
        <v>10</v>
      </c>
      <c r="I1307" t="s">
        <v>47</v>
      </c>
      <c r="J1307">
        <v>10</v>
      </c>
      <c r="K1307" t="s">
        <v>58</v>
      </c>
      <c r="L1307" t="s">
        <v>58</v>
      </c>
      <c r="M1307" t="s">
        <v>27</v>
      </c>
      <c r="N1307" t="str">
        <f>_xlfn.CONCAT(Ponderaciones[[#This Row],[Universidad]],Ponderaciones[[#This Row],[Carrera]])</f>
        <v>UNIVERSIDAD DE O’HIGGINSINGENIERÍA COMERCIAL, LICENCIATURA EN CIENCIAS DE LA ADMINISTRACIÓN DE EMPRESAS O LICENCIATURA EN CIENCIAS ECONÓMICAS</v>
      </c>
    </row>
    <row r="1308" spans="1:14" x14ac:dyDescent="0.25">
      <c r="A1308">
        <v>47305</v>
      </c>
      <c r="B1308" t="s">
        <v>321</v>
      </c>
      <c r="C1308" t="s">
        <v>631</v>
      </c>
      <c r="D1308">
        <v>10</v>
      </c>
      <c r="E1308">
        <v>40</v>
      </c>
      <c r="F1308">
        <v>15</v>
      </c>
      <c r="G1308">
        <v>20</v>
      </c>
      <c r="H1308" t="s">
        <v>58</v>
      </c>
      <c r="J1308">
        <v>15</v>
      </c>
      <c r="L1308" t="s">
        <v>58</v>
      </c>
      <c r="M1308" t="s">
        <v>27</v>
      </c>
      <c r="N1308" t="str">
        <f>_xlfn.CONCAT(Ponderaciones[[#This Row],[Universidad]],Ponderaciones[[#This Row],[Carrera]])</f>
        <v xml:space="preserve">UNIVERSIDAD DE O’HIGGINSKINESIOLOGÍA, LICENCIATURA EN KINESIOLOGÍA </v>
      </c>
    </row>
    <row r="1309" spans="1:14" x14ac:dyDescent="0.25">
      <c r="A1309">
        <v>47151</v>
      </c>
      <c r="B1309" t="s">
        <v>637</v>
      </c>
      <c r="C1309" t="s">
        <v>634</v>
      </c>
      <c r="D1309">
        <v>10</v>
      </c>
      <c r="E1309">
        <v>30</v>
      </c>
      <c r="F1309">
        <v>20</v>
      </c>
      <c r="G1309">
        <v>20</v>
      </c>
      <c r="H1309" t="s">
        <v>58</v>
      </c>
      <c r="J1309">
        <v>20</v>
      </c>
      <c r="L1309" t="s">
        <v>58</v>
      </c>
      <c r="M1309" t="s">
        <v>27</v>
      </c>
      <c r="N1309" t="str">
        <f>_xlfn.CONCAT(Ponderaciones[[#This Row],[Universidad]],Ponderaciones[[#This Row],[Carrera]])</f>
        <v>UNIVERSIDAD DE O’HIGGINSMEDICINA VETERINARIA, LICENCIATURA EN CIENCIAS VETERINARIAS</v>
      </c>
    </row>
    <row r="1310" spans="1:14" x14ac:dyDescent="0.25">
      <c r="A1310">
        <v>47302</v>
      </c>
      <c r="B1310" t="s">
        <v>638</v>
      </c>
      <c r="C1310" t="s">
        <v>631</v>
      </c>
      <c r="D1310">
        <v>10</v>
      </c>
      <c r="E1310">
        <v>40</v>
      </c>
      <c r="F1310">
        <v>15</v>
      </c>
      <c r="G1310">
        <v>25</v>
      </c>
      <c r="H1310" t="s">
        <v>58</v>
      </c>
      <c r="J1310">
        <v>10</v>
      </c>
      <c r="L1310" t="s">
        <v>58</v>
      </c>
      <c r="M1310" t="s">
        <v>27</v>
      </c>
      <c r="N1310" t="str">
        <f>_xlfn.CONCAT(Ponderaciones[[#This Row],[Universidad]],Ponderaciones[[#This Row],[Carrera]])</f>
        <v xml:space="preserve">UNIVERSIDAD DE O’HIGGINSMEDICINA, LICENCIATURA EN MEDICINA </v>
      </c>
    </row>
    <row r="1311" spans="1:14" x14ac:dyDescent="0.25">
      <c r="A1311">
        <v>47304</v>
      </c>
      <c r="B1311" t="s">
        <v>639</v>
      </c>
      <c r="C1311" t="s">
        <v>631</v>
      </c>
      <c r="D1311">
        <v>10</v>
      </c>
      <c r="E1311">
        <v>40</v>
      </c>
      <c r="F1311">
        <v>15</v>
      </c>
      <c r="G1311">
        <v>20</v>
      </c>
      <c r="H1311" t="s">
        <v>58</v>
      </c>
      <c r="J1311">
        <v>15</v>
      </c>
      <c r="L1311" t="s">
        <v>58</v>
      </c>
      <c r="M1311" t="s">
        <v>27</v>
      </c>
      <c r="N1311" t="str">
        <f>_xlfn.CONCAT(Ponderaciones[[#This Row],[Universidad]],Ponderaciones[[#This Row],[Carrera]])</f>
        <v>UNIVERSIDAD DE O’HIGGINSNUTRICIÓN Y DIETÉTICA, LICENCIATURA EN NUTRICIÓN Y DIETÉTICA</v>
      </c>
    </row>
    <row r="1312" spans="1:14" x14ac:dyDescent="0.25">
      <c r="A1312">
        <v>47007</v>
      </c>
      <c r="B1312" t="s">
        <v>640</v>
      </c>
      <c r="C1312" t="s">
        <v>631</v>
      </c>
      <c r="D1312">
        <v>10</v>
      </c>
      <c r="E1312">
        <v>40</v>
      </c>
      <c r="F1312">
        <v>20</v>
      </c>
      <c r="G1312">
        <v>15</v>
      </c>
      <c r="H1312" t="s">
        <v>58</v>
      </c>
      <c r="J1312">
        <v>15</v>
      </c>
      <c r="L1312" t="s">
        <v>58</v>
      </c>
      <c r="M1312" t="s">
        <v>27</v>
      </c>
      <c r="N1312" t="str">
        <f>_xlfn.CONCAT(Ponderaciones[[#This Row],[Universidad]],Ponderaciones[[#This Row],[Carrera]])</f>
        <v xml:space="preserve">UNIVERSIDAD DE O’HIGGINSPEDAGOGÍA EN CIENCIAS NATURALES CON MENCIÓN EN  BIOLOGÍA  Y  FÍSICA  O  MENCIÓN  EN  BIOLOGÍA  Y QUÍMICA O  MENCIÓN EN FÍSICA Y QUÍMICA, LICENCIATURA EN EDUCACIÓN </v>
      </c>
    </row>
    <row r="1313" spans="1:14" x14ac:dyDescent="0.25">
      <c r="A1313">
        <v>47002</v>
      </c>
      <c r="B1313" t="s">
        <v>641</v>
      </c>
      <c r="C1313" t="s">
        <v>631</v>
      </c>
      <c r="D1313">
        <v>10</v>
      </c>
      <c r="E1313">
        <v>40</v>
      </c>
      <c r="F1313">
        <v>20</v>
      </c>
      <c r="G1313">
        <v>20</v>
      </c>
      <c r="H1313" t="s">
        <v>277</v>
      </c>
      <c r="I1313" t="s">
        <v>47</v>
      </c>
      <c r="J1313">
        <v>10</v>
      </c>
      <c r="L1313" t="s">
        <v>58</v>
      </c>
      <c r="M1313" t="s">
        <v>27</v>
      </c>
      <c r="N1313" t="str">
        <f>_xlfn.CONCAT(Ponderaciones[[#This Row],[Universidad]],Ponderaciones[[#This Row],[Carrera]])</f>
        <v xml:space="preserve">UNIVERSIDAD DE O’HIGGINSPEDAGOGÍA  EN  EDUCACIÓN  BÁSICA  CON  MENCIÓN EN  LENGUAJE  Y  COMUNICACIÓN  Y  MATEMÁTICA, LICENCIATURA EN EDUCACIÓN </v>
      </c>
    </row>
    <row r="1314" spans="1:14" x14ac:dyDescent="0.25">
      <c r="A1314">
        <v>47006</v>
      </c>
      <c r="B1314" t="s">
        <v>642</v>
      </c>
      <c r="C1314" t="s">
        <v>631</v>
      </c>
      <c r="D1314">
        <v>10</v>
      </c>
      <c r="E1314">
        <v>40</v>
      </c>
      <c r="F1314">
        <v>25</v>
      </c>
      <c r="G1314">
        <v>15</v>
      </c>
      <c r="H1314" t="s">
        <v>277</v>
      </c>
      <c r="I1314" t="s">
        <v>47</v>
      </c>
      <c r="J1314">
        <v>10</v>
      </c>
      <c r="L1314" t="s">
        <v>58</v>
      </c>
      <c r="M1314" t="s">
        <v>27</v>
      </c>
      <c r="N1314" t="str">
        <f>_xlfn.CONCAT(Ponderaciones[[#This Row],[Universidad]],Ponderaciones[[#This Row],[Carrera]])</f>
        <v>UNIVERSIDAD DE O’HIGGINSPEDAGOGÍA EN EDUCACIÓN ESPECIAL CON MENCIÓN EN DISCAPACIDAD COGNITIVA O MENCIÓN DIFICULTADES  DEL  APRENDIZAJE,  LICENCIATURA  EN EDUCACIÓN</v>
      </c>
    </row>
    <row r="1315" spans="1:14" x14ac:dyDescent="0.25">
      <c r="A1315">
        <v>47001</v>
      </c>
      <c r="B1315" t="s">
        <v>333</v>
      </c>
      <c r="C1315" t="s">
        <v>631</v>
      </c>
      <c r="D1315">
        <v>10</v>
      </c>
      <c r="E1315">
        <v>40</v>
      </c>
      <c r="F1315">
        <v>25</v>
      </c>
      <c r="G1315">
        <v>15</v>
      </c>
      <c r="H1315" t="s">
        <v>277</v>
      </c>
      <c r="I1315" t="s">
        <v>47</v>
      </c>
      <c r="J1315">
        <v>10</v>
      </c>
      <c r="L1315" t="s">
        <v>58</v>
      </c>
      <c r="M1315" t="s">
        <v>27</v>
      </c>
      <c r="N1315" t="str">
        <f>_xlfn.CONCAT(Ponderaciones[[#This Row],[Universidad]],Ponderaciones[[#This Row],[Carrera]])</f>
        <v>UNIVERSIDAD DE O’HIGGINSPEDAGOGÍA EN EDUCACIÓN PARVULARIA, LICENCIATURA EN EDUCACIÓN</v>
      </c>
    </row>
    <row r="1316" spans="1:14" x14ac:dyDescent="0.25">
      <c r="A1316">
        <v>47003</v>
      </c>
      <c r="B1316" t="s">
        <v>643</v>
      </c>
      <c r="C1316" t="s">
        <v>631</v>
      </c>
      <c r="D1316">
        <v>10</v>
      </c>
      <c r="E1316">
        <v>40</v>
      </c>
      <c r="F1316">
        <v>30</v>
      </c>
      <c r="G1316">
        <v>10</v>
      </c>
      <c r="H1316" t="s">
        <v>277</v>
      </c>
      <c r="I1316" t="s">
        <v>47</v>
      </c>
      <c r="J1316">
        <v>10</v>
      </c>
      <c r="L1316" t="s">
        <v>58</v>
      </c>
      <c r="M1316" t="s">
        <v>27</v>
      </c>
      <c r="N1316" t="str">
        <f>_xlfn.CONCAT(Ponderaciones[[#This Row],[Universidad]],Ponderaciones[[#This Row],[Carrera]])</f>
        <v>UNIVERSIDAD DE O’HIGGINSPEDAGOGÍA  EN INGLÉS  PARA  ENSEÑANZA  BÁSICA  Y MEDIA, LICENCIATURA EN EDUCACIÓN</v>
      </c>
    </row>
    <row r="1317" spans="1:14" x14ac:dyDescent="0.25">
      <c r="A1317">
        <v>47005</v>
      </c>
      <c r="B1317" t="s">
        <v>644</v>
      </c>
      <c r="C1317" t="s">
        <v>631</v>
      </c>
      <c r="D1317">
        <v>10</v>
      </c>
      <c r="E1317">
        <v>40</v>
      </c>
      <c r="F1317">
        <v>10</v>
      </c>
      <c r="G1317">
        <v>25</v>
      </c>
      <c r="H1317">
        <v>10</v>
      </c>
      <c r="I1317" t="s">
        <v>47</v>
      </c>
      <c r="J1317">
        <v>10</v>
      </c>
      <c r="K1317">
        <v>5</v>
      </c>
      <c r="L1317" t="s">
        <v>58</v>
      </c>
      <c r="M1317" t="s">
        <v>27</v>
      </c>
      <c r="N1317" t="str">
        <f>_xlfn.CONCAT(Ponderaciones[[#This Row],[Universidad]],Ponderaciones[[#This Row],[Carrera]])</f>
        <v>UNIVERSIDAD DE O’HIGGINSPEDAGOGÍA EN MATEMÁTICA, LICENCIATURA EN EDUCACIÓN</v>
      </c>
    </row>
    <row r="1318" spans="1:14" x14ac:dyDescent="0.25">
      <c r="A1318">
        <v>47004</v>
      </c>
      <c r="B1318" t="s">
        <v>645</v>
      </c>
      <c r="C1318" t="s">
        <v>631</v>
      </c>
      <c r="D1318">
        <v>10</v>
      </c>
      <c r="E1318">
        <v>40</v>
      </c>
      <c r="F1318">
        <v>30</v>
      </c>
      <c r="G1318">
        <v>10</v>
      </c>
      <c r="H1318">
        <v>10</v>
      </c>
      <c r="I1318" t="s">
        <v>47</v>
      </c>
      <c r="J1318">
        <v>10</v>
      </c>
      <c r="K1318" t="s">
        <v>58</v>
      </c>
      <c r="L1318" t="s">
        <v>58</v>
      </c>
      <c r="M1318" t="s">
        <v>27</v>
      </c>
      <c r="N1318" t="str">
        <f>_xlfn.CONCAT(Ponderaciones[[#This Row],[Universidad]],Ponderaciones[[#This Row],[Carrera]])</f>
        <v>UNIVERSIDAD DE O’HIGGINSPEDAGOGÍA EN LENGUAJE Y COMUNICACIÓN, LICENCIATURA EN EDUCACIÓN</v>
      </c>
    </row>
    <row r="1319" spans="1:14" x14ac:dyDescent="0.25">
      <c r="A1319">
        <v>47491</v>
      </c>
      <c r="B1319" t="s">
        <v>338</v>
      </c>
      <c r="C1319" t="s">
        <v>631</v>
      </c>
      <c r="D1319">
        <v>10</v>
      </c>
      <c r="E1319">
        <v>30</v>
      </c>
      <c r="F1319">
        <v>25</v>
      </c>
      <c r="G1319">
        <v>25</v>
      </c>
      <c r="H1319">
        <v>10</v>
      </c>
      <c r="I1319" t="s">
        <v>47</v>
      </c>
      <c r="J1319">
        <v>10</v>
      </c>
      <c r="K1319" t="s">
        <v>58</v>
      </c>
      <c r="L1319" t="s">
        <v>58</v>
      </c>
      <c r="M1319" t="s">
        <v>27</v>
      </c>
      <c r="N1319" t="str">
        <f>_xlfn.CONCAT(Ponderaciones[[#This Row],[Universidad]],Ponderaciones[[#This Row],[Carrera]])</f>
        <v xml:space="preserve">UNIVERSIDAD DE O’HIGGINSPSICOLOGÍA, LICENCIATURA EN PSICOLOGÍA </v>
      </c>
    </row>
    <row r="1320" spans="1:14" x14ac:dyDescent="0.25">
      <c r="A1320">
        <v>47306</v>
      </c>
      <c r="B1320" t="s">
        <v>341</v>
      </c>
      <c r="C1320" t="s">
        <v>631</v>
      </c>
      <c r="D1320">
        <v>10</v>
      </c>
      <c r="E1320">
        <v>40</v>
      </c>
      <c r="F1320">
        <v>15</v>
      </c>
      <c r="G1320">
        <v>20</v>
      </c>
      <c r="H1320" t="s">
        <v>58</v>
      </c>
      <c r="J1320">
        <v>15</v>
      </c>
      <c r="K1320" t="s">
        <v>58</v>
      </c>
      <c r="L1320" t="s">
        <v>58</v>
      </c>
      <c r="M1320" t="s">
        <v>27</v>
      </c>
      <c r="N1320" t="str">
        <f>_xlfn.CONCAT(Ponderaciones[[#This Row],[Universidad]],Ponderaciones[[#This Row],[Carrera]])</f>
        <v>UNIVERSIDAD DE O’HIGGINSTECNOLOGÍA MÉDICA, LICENCIATURA EN TECNOLOGÍA MÉDICA</v>
      </c>
    </row>
    <row r="1321" spans="1:14" x14ac:dyDescent="0.25">
      <c r="A1321">
        <v>47303</v>
      </c>
      <c r="B1321" t="s">
        <v>646</v>
      </c>
      <c r="C1321" t="s">
        <v>631</v>
      </c>
      <c r="D1321">
        <v>10</v>
      </c>
      <c r="E1321">
        <v>40</v>
      </c>
      <c r="F1321">
        <v>15</v>
      </c>
      <c r="G1321">
        <v>20</v>
      </c>
      <c r="H1321" t="s">
        <v>58</v>
      </c>
      <c r="J1321">
        <v>15</v>
      </c>
      <c r="K1321" t="s">
        <v>58</v>
      </c>
      <c r="L1321" t="s">
        <v>58</v>
      </c>
      <c r="M1321" t="s">
        <v>27</v>
      </c>
      <c r="N1321" t="str">
        <f>_xlfn.CONCAT(Ponderaciones[[#This Row],[Universidad]],Ponderaciones[[#This Row],[Carrera]])</f>
        <v>UNIVERSIDAD DE O’HIGGINSTERAPIA OCUPACIONAL, LICENCIATURA EN OCUPACIÓN</v>
      </c>
    </row>
    <row r="1322" spans="1:14" x14ac:dyDescent="0.25">
      <c r="A1322">
        <v>26083</v>
      </c>
      <c r="B1322" t="s">
        <v>647</v>
      </c>
      <c r="C1322" t="s">
        <v>115</v>
      </c>
      <c r="D1322">
        <v>25</v>
      </c>
      <c r="E1322">
        <v>25</v>
      </c>
      <c r="F1322">
        <v>30</v>
      </c>
      <c r="G1322">
        <v>10</v>
      </c>
      <c r="H1322">
        <v>10</v>
      </c>
      <c r="I1322" t="s">
        <v>47</v>
      </c>
      <c r="J1322">
        <v>10</v>
      </c>
      <c r="K1322" t="s">
        <v>58</v>
      </c>
      <c r="L1322" t="s">
        <v>58</v>
      </c>
      <c r="M1322" t="s">
        <v>28</v>
      </c>
      <c r="N1322" t="str">
        <f>_xlfn.CONCAT(Ponderaciones[[#This Row],[Universidad]],Ponderaciones[[#This Row],[Carrera]])</f>
        <v>UNIVERSIDAD DE PLAYA ANCHAADMINISTRACIÓN TURÍSTICA MULTILINGÜE C/MENCIÓN INGLES-FRANCÉS O INGLES-ALEMÁN. LICENCIADO EN TURISMO</v>
      </c>
    </row>
    <row r="1323" spans="1:14" x14ac:dyDescent="0.25">
      <c r="A1323">
        <v>26080</v>
      </c>
      <c r="B1323" t="s">
        <v>648</v>
      </c>
      <c r="C1323" t="s">
        <v>115</v>
      </c>
      <c r="D1323">
        <v>30</v>
      </c>
      <c r="E1323">
        <v>30</v>
      </c>
      <c r="F1323">
        <v>20</v>
      </c>
      <c r="G1323">
        <v>10</v>
      </c>
      <c r="H1323">
        <v>10</v>
      </c>
      <c r="I1323" t="s">
        <v>47</v>
      </c>
      <c r="J1323">
        <v>10</v>
      </c>
      <c r="K1323" t="s">
        <v>58</v>
      </c>
      <c r="L1323" t="s">
        <v>58</v>
      </c>
      <c r="M1323" t="s">
        <v>28</v>
      </c>
      <c r="N1323" t="str">
        <f>_xlfn.CONCAT(Ponderaciones[[#This Row],[Universidad]],Ponderaciones[[#This Row],[Carrera]])</f>
        <v>UNIVERSIDAD DE PLAYA ANCHABIBLIOTECOLOGÍA, LICENCIATURA EN CIENCIAS DE LA DOCUMENTACIÓN</v>
      </c>
    </row>
    <row r="1324" spans="1:14" x14ac:dyDescent="0.25">
      <c r="A1324">
        <v>26303</v>
      </c>
      <c r="B1324" t="s">
        <v>649</v>
      </c>
      <c r="C1324" t="s">
        <v>115</v>
      </c>
      <c r="D1324">
        <v>25</v>
      </c>
      <c r="E1324">
        <v>25</v>
      </c>
      <c r="F1324">
        <v>30</v>
      </c>
      <c r="G1324">
        <v>10</v>
      </c>
      <c r="H1324">
        <v>10</v>
      </c>
      <c r="I1324" t="s">
        <v>47</v>
      </c>
      <c r="J1324">
        <v>10</v>
      </c>
      <c r="K1324" t="s">
        <v>58</v>
      </c>
      <c r="L1324" t="s">
        <v>58</v>
      </c>
      <c r="M1324" t="s">
        <v>28</v>
      </c>
      <c r="N1324" t="str">
        <f>_xlfn.CONCAT(Ponderaciones[[#This Row],[Universidad]],Ponderaciones[[#This Row],[Carrera]])</f>
        <v>UNIVERSIDAD DE PLAYA ANCHADERECHO, LICENCIATURA EN CIENCIAS JURÍDICAS Y SOCIALES, BACHILLERATO EN CIENCIAS SOCIALES</v>
      </c>
    </row>
    <row r="1325" spans="1:14" x14ac:dyDescent="0.25">
      <c r="A1325">
        <v>26038</v>
      </c>
      <c r="B1325" t="s">
        <v>650</v>
      </c>
      <c r="C1325" t="s">
        <v>115</v>
      </c>
      <c r="D1325">
        <v>30</v>
      </c>
      <c r="E1325">
        <v>30</v>
      </c>
      <c r="F1325">
        <v>20</v>
      </c>
      <c r="G1325">
        <v>10</v>
      </c>
      <c r="H1325">
        <v>10</v>
      </c>
      <c r="I1325" t="s">
        <v>47</v>
      </c>
      <c r="J1325">
        <v>10</v>
      </c>
      <c r="K1325" t="s">
        <v>58</v>
      </c>
      <c r="L1325" t="s">
        <v>58</v>
      </c>
      <c r="M1325" t="s">
        <v>28</v>
      </c>
      <c r="N1325" t="str">
        <f>_xlfn.CONCAT(Ponderaciones[[#This Row],[Universidad]],Ponderaciones[[#This Row],[Carrera]])</f>
        <v>UNIVERSIDAD DE PLAYA ANCHADIBUJANTE PROYECTISTA</v>
      </c>
    </row>
    <row r="1326" spans="1:14" x14ac:dyDescent="0.25">
      <c r="A1326">
        <v>26300</v>
      </c>
      <c r="B1326" t="s">
        <v>74</v>
      </c>
      <c r="C1326" t="s">
        <v>115</v>
      </c>
      <c r="D1326">
        <v>30</v>
      </c>
      <c r="E1326">
        <v>30</v>
      </c>
      <c r="F1326">
        <v>20</v>
      </c>
      <c r="G1326">
        <v>10</v>
      </c>
      <c r="H1326">
        <v>10</v>
      </c>
      <c r="I1326" t="s">
        <v>47</v>
      </c>
      <c r="J1326">
        <v>10</v>
      </c>
      <c r="K1326" t="s">
        <v>58</v>
      </c>
      <c r="L1326" t="s">
        <v>58</v>
      </c>
      <c r="M1326" t="s">
        <v>28</v>
      </c>
      <c r="N1326" t="str">
        <f>_xlfn.CONCAT(Ponderaciones[[#This Row],[Universidad]],Ponderaciones[[#This Row],[Carrera]])</f>
        <v>UNIVERSIDAD DE PLAYA ANCHADISEÑO</v>
      </c>
    </row>
    <row r="1327" spans="1:14" x14ac:dyDescent="0.25">
      <c r="A1327">
        <v>26000</v>
      </c>
      <c r="B1327" t="s">
        <v>651</v>
      </c>
      <c r="C1327" t="s">
        <v>115</v>
      </c>
      <c r="D1327">
        <v>30</v>
      </c>
      <c r="E1327">
        <v>30</v>
      </c>
      <c r="F1327">
        <v>20</v>
      </c>
      <c r="G1327">
        <v>10</v>
      </c>
      <c r="H1327">
        <v>10</v>
      </c>
      <c r="I1327" t="s">
        <v>47</v>
      </c>
      <c r="J1327">
        <v>10</v>
      </c>
      <c r="K1327" t="s">
        <v>58</v>
      </c>
      <c r="L1327" t="s">
        <v>126</v>
      </c>
      <c r="M1327" t="s">
        <v>28</v>
      </c>
      <c r="N1327" t="str">
        <f>_xlfn.CONCAT(Ponderaciones[[#This Row],[Universidad]],Ponderaciones[[#This Row],[Carrera]])</f>
        <v>UNIVERSIDAD DE PLAYA ANCHAEDUCACIÓN PARVULARIA, LICENCIATURA EN EDUCACIÓN</v>
      </c>
    </row>
    <row r="1328" spans="1:14" x14ac:dyDescent="0.25">
      <c r="A1328">
        <v>26092</v>
      </c>
      <c r="B1328" t="s">
        <v>652</v>
      </c>
      <c r="C1328" t="s">
        <v>115</v>
      </c>
      <c r="D1328">
        <v>25</v>
      </c>
      <c r="E1328">
        <v>30</v>
      </c>
      <c r="F1328">
        <v>25</v>
      </c>
      <c r="G1328">
        <v>10</v>
      </c>
      <c r="H1328">
        <v>10</v>
      </c>
      <c r="I1328" t="s">
        <v>47</v>
      </c>
      <c r="J1328">
        <v>10</v>
      </c>
      <c r="K1328" t="s">
        <v>58</v>
      </c>
      <c r="L1328" t="s">
        <v>58</v>
      </c>
      <c r="M1328" t="s">
        <v>28</v>
      </c>
      <c r="N1328" t="str">
        <f>_xlfn.CONCAT(Ponderaciones[[#This Row],[Universidad]],Ponderaciones[[#This Row],[Carrera]])</f>
        <v>UNIVERSIDAD DE PLAYA ANCHAENFERMERÍA, LICENCIATURA EN ENFERMERÍA</v>
      </c>
    </row>
    <row r="1329" spans="1:14" x14ac:dyDescent="0.25">
      <c r="A1329">
        <v>26052</v>
      </c>
      <c r="B1329" t="s">
        <v>304</v>
      </c>
      <c r="C1329" t="s">
        <v>115</v>
      </c>
      <c r="D1329">
        <v>30</v>
      </c>
      <c r="E1329">
        <v>30</v>
      </c>
      <c r="F1329">
        <v>20</v>
      </c>
      <c r="G1329">
        <v>10</v>
      </c>
      <c r="H1329">
        <v>10</v>
      </c>
      <c r="I1329" t="s">
        <v>47</v>
      </c>
      <c r="J1329">
        <v>10</v>
      </c>
      <c r="K1329" t="s">
        <v>58</v>
      </c>
      <c r="L1329" t="s">
        <v>58</v>
      </c>
      <c r="M1329" t="s">
        <v>28</v>
      </c>
      <c r="N1329" t="str">
        <f>_xlfn.CONCAT(Ponderaciones[[#This Row],[Universidad]],Ponderaciones[[#This Row],[Carrera]])</f>
        <v>UNIVERSIDAD DE PLAYA ANCHAFONOAUDIOLOGÍA, LICENCIATURA EN FONOAUDIOLOGÍA</v>
      </c>
    </row>
    <row r="1330" spans="1:14" x14ac:dyDescent="0.25">
      <c r="A1330">
        <v>26054</v>
      </c>
      <c r="B1330" t="s">
        <v>653</v>
      </c>
      <c r="C1330" t="s">
        <v>115</v>
      </c>
      <c r="D1330">
        <v>25</v>
      </c>
      <c r="E1330">
        <v>25</v>
      </c>
      <c r="F1330">
        <v>30</v>
      </c>
      <c r="G1330">
        <v>10</v>
      </c>
      <c r="H1330">
        <v>10</v>
      </c>
      <c r="I1330" t="s">
        <v>47</v>
      </c>
      <c r="J1330">
        <v>10</v>
      </c>
      <c r="K1330" t="s">
        <v>58</v>
      </c>
      <c r="L1330" t="s">
        <v>58</v>
      </c>
      <c r="M1330" t="s">
        <v>28</v>
      </c>
      <c r="N1330" t="str">
        <f>_xlfn.CONCAT(Ponderaciones[[#This Row],[Universidad]],Ponderaciones[[#This Row],[Carrera]])</f>
        <v>UNIVERSIDAD DE PLAYA ANCHAGEOGRAFÍA, LICENCIATURA EN GEOGRAFÍA C/MENCIÓN EN GESTIÓN Y ORDENAMIENTO TERRITORIAL</v>
      </c>
    </row>
    <row r="1331" spans="1:14" x14ac:dyDescent="0.25">
      <c r="A1331">
        <v>26062</v>
      </c>
      <c r="B1331" t="s">
        <v>654</v>
      </c>
      <c r="C1331" t="s">
        <v>115</v>
      </c>
      <c r="D1331">
        <v>25</v>
      </c>
      <c r="E1331">
        <v>30</v>
      </c>
      <c r="F1331">
        <v>20</v>
      </c>
      <c r="G1331">
        <v>10</v>
      </c>
      <c r="H1331">
        <v>10</v>
      </c>
      <c r="I1331" t="s">
        <v>47</v>
      </c>
      <c r="J1331">
        <v>10</v>
      </c>
      <c r="K1331">
        <v>5</v>
      </c>
      <c r="L1331" t="s">
        <v>58</v>
      </c>
      <c r="M1331" t="s">
        <v>28</v>
      </c>
      <c r="N1331" t="str">
        <f>_xlfn.CONCAT(Ponderaciones[[#This Row],[Universidad]],Ponderaciones[[#This Row],[Carrera]])</f>
        <v>UNIVERSIDAD DE PLAYA ANCHAINGENIERÍA CIVIL AMBIENTAL, LICENCIATURA EN CIENCIAS DE LA INGENIERÍA VALPARAÍSO</v>
      </c>
    </row>
    <row r="1332" spans="1:14" x14ac:dyDescent="0.25">
      <c r="A1332">
        <v>26063</v>
      </c>
      <c r="B1332" t="s">
        <v>655</v>
      </c>
      <c r="C1332" t="s">
        <v>115</v>
      </c>
      <c r="D1332">
        <v>25</v>
      </c>
      <c r="E1332">
        <v>30</v>
      </c>
      <c r="F1332">
        <v>20</v>
      </c>
      <c r="G1332">
        <v>10</v>
      </c>
      <c r="H1332">
        <v>10</v>
      </c>
      <c r="I1332" t="s">
        <v>47</v>
      </c>
      <c r="J1332">
        <v>10</v>
      </c>
      <c r="K1332">
        <v>5</v>
      </c>
      <c r="L1332" t="s">
        <v>58</v>
      </c>
      <c r="M1332" t="s">
        <v>28</v>
      </c>
      <c r="N1332" t="str">
        <f>_xlfn.CONCAT(Ponderaciones[[#This Row],[Universidad]],Ponderaciones[[#This Row],[Carrera]])</f>
        <v>UNIVERSIDAD DE PLAYA ANCHAINGENIERÍA CIVIL INDUSTRIAL, LICENCIATURA EN CIENCIAS DE LA INGENIERÍA</v>
      </c>
    </row>
    <row r="1333" spans="1:14" x14ac:dyDescent="0.25">
      <c r="A1333">
        <v>26301</v>
      </c>
      <c r="B1333" t="s">
        <v>656</v>
      </c>
      <c r="C1333" t="s">
        <v>115</v>
      </c>
      <c r="D1333">
        <v>25</v>
      </c>
      <c r="E1333">
        <v>30</v>
      </c>
      <c r="F1333">
        <v>20</v>
      </c>
      <c r="G1333">
        <v>10</v>
      </c>
      <c r="H1333">
        <v>10</v>
      </c>
      <c r="I1333" t="s">
        <v>47</v>
      </c>
      <c r="J1333">
        <v>10</v>
      </c>
      <c r="K1333">
        <v>5</v>
      </c>
      <c r="L1333" t="s">
        <v>58</v>
      </c>
      <c r="M1333" t="s">
        <v>28</v>
      </c>
      <c r="N1333" t="str">
        <f>_xlfn.CONCAT(Ponderaciones[[#This Row],[Universidad]],Ponderaciones[[#This Row],[Carrera]])</f>
        <v>UNIVERSIDAD DE PLAYA ANCHAINGENIERÍA CIVIL INFORMÁTICA, LICENCIATURA EN CIENCIAS DE LA INGENIERÍA, BACHILLERATO EN INGENIERÍA</v>
      </c>
    </row>
    <row r="1334" spans="1:14" x14ac:dyDescent="0.25">
      <c r="A1334">
        <v>26302</v>
      </c>
      <c r="B1334" t="s">
        <v>657</v>
      </c>
      <c r="C1334" t="s">
        <v>115</v>
      </c>
      <c r="D1334">
        <v>30</v>
      </c>
      <c r="E1334">
        <v>30</v>
      </c>
      <c r="F1334">
        <v>20</v>
      </c>
      <c r="G1334">
        <v>10</v>
      </c>
      <c r="H1334">
        <v>10</v>
      </c>
      <c r="I1334" t="s">
        <v>47</v>
      </c>
      <c r="J1334">
        <v>10</v>
      </c>
      <c r="K1334" t="s">
        <v>58</v>
      </c>
      <c r="L1334" t="s">
        <v>58</v>
      </c>
      <c r="M1334" t="s">
        <v>28</v>
      </c>
      <c r="N1334" t="str">
        <f>_xlfn.CONCAT(Ponderaciones[[#This Row],[Universidad]],Ponderaciones[[#This Row],[Carrera]])</f>
        <v>UNIVERSIDAD DE PLAYA ANCHAINGENIERÍA COMERCIAL, LICENCIATURA EN CIENCIAS DE LA ADMINISTRACIÓN, BACHILLERATO EN ADMINISTRACIÓN</v>
      </c>
    </row>
    <row r="1335" spans="1:14" x14ac:dyDescent="0.25">
      <c r="A1335">
        <v>26099</v>
      </c>
      <c r="B1335" t="s">
        <v>658</v>
      </c>
      <c r="C1335" t="s">
        <v>659</v>
      </c>
      <c r="D1335">
        <v>25</v>
      </c>
      <c r="E1335">
        <v>30</v>
      </c>
      <c r="F1335">
        <v>20</v>
      </c>
      <c r="G1335">
        <v>10</v>
      </c>
      <c r="H1335">
        <v>10</v>
      </c>
      <c r="I1335" t="s">
        <v>47</v>
      </c>
      <c r="J1335">
        <v>10</v>
      </c>
      <c r="K1335">
        <v>5</v>
      </c>
      <c r="L1335" t="s">
        <v>58</v>
      </c>
      <c r="M1335" t="s">
        <v>28</v>
      </c>
      <c r="N1335" t="str">
        <f>_xlfn.CONCAT(Ponderaciones[[#This Row],[Universidad]],Ponderaciones[[#This Row],[Carrera]])</f>
        <v>UNIVERSIDAD DE PLAYA ANCHAINGENIERÍA EN INFORMÁTICA CON MENCIÓN EN GESTIÓN DE LA INFORMACIÓN, LICENCIATURA EN CIENCIAS DE LA INGENIERÍA</v>
      </c>
    </row>
    <row r="1336" spans="1:14" x14ac:dyDescent="0.25">
      <c r="A1336">
        <v>26094</v>
      </c>
      <c r="B1336" t="s">
        <v>660</v>
      </c>
      <c r="C1336" t="s">
        <v>115</v>
      </c>
      <c r="D1336">
        <v>30</v>
      </c>
      <c r="E1336">
        <v>40</v>
      </c>
      <c r="F1336">
        <v>10</v>
      </c>
      <c r="G1336">
        <v>10</v>
      </c>
      <c r="H1336">
        <v>10</v>
      </c>
      <c r="I1336" t="s">
        <v>47</v>
      </c>
      <c r="J1336">
        <v>10</v>
      </c>
      <c r="K1336" t="s">
        <v>58</v>
      </c>
      <c r="L1336" t="s">
        <v>58</v>
      </c>
      <c r="M1336" t="s">
        <v>28</v>
      </c>
      <c r="N1336" t="str">
        <f>_xlfn.CONCAT(Ponderaciones[[#This Row],[Universidad]],Ponderaciones[[#This Row],[Carrera]])</f>
        <v>UNIVERSIDAD DE PLAYA ANCHAKINESIOLOGÍA, LICENCIATURA EN KINESIOLOGÍA</v>
      </c>
    </row>
    <row r="1337" spans="1:14" x14ac:dyDescent="0.25">
      <c r="A1337">
        <v>26032</v>
      </c>
      <c r="B1337" t="s">
        <v>151</v>
      </c>
      <c r="C1337" t="s">
        <v>115</v>
      </c>
      <c r="D1337">
        <v>30</v>
      </c>
      <c r="E1337">
        <v>30</v>
      </c>
      <c r="F1337">
        <v>20</v>
      </c>
      <c r="G1337">
        <v>10</v>
      </c>
      <c r="H1337">
        <v>10</v>
      </c>
      <c r="I1337" t="s">
        <v>47</v>
      </c>
      <c r="J1337">
        <v>10</v>
      </c>
      <c r="K1337" t="s">
        <v>58</v>
      </c>
      <c r="L1337" t="s">
        <v>58</v>
      </c>
      <c r="M1337" t="s">
        <v>28</v>
      </c>
      <c r="N1337" t="str">
        <f>_xlfn.CONCAT(Ponderaciones[[#This Row],[Universidad]],Ponderaciones[[#This Row],[Carrera]])</f>
        <v>UNIVERSIDAD DE PLAYA ANCHALICENCIATURA EN ARTE</v>
      </c>
    </row>
    <row r="1338" spans="1:14" x14ac:dyDescent="0.25">
      <c r="A1338">
        <v>26071</v>
      </c>
      <c r="B1338" t="s">
        <v>661</v>
      </c>
      <c r="C1338" t="s">
        <v>115</v>
      </c>
      <c r="D1338">
        <v>25</v>
      </c>
      <c r="E1338">
        <v>30</v>
      </c>
      <c r="F1338">
        <v>25</v>
      </c>
      <c r="G1338">
        <v>10</v>
      </c>
      <c r="H1338">
        <v>10</v>
      </c>
      <c r="I1338" t="s">
        <v>47</v>
      </c>
      <c r="J1338">
        <v>10</v>
      </c>
      <c r="K1338" t="s">
        <v>58</v>
      </c>
      <c r="L1338" t="s">
        <v>58</v>
      </c>
      <c r="M1338" t="s">
        <v>28</v>
      </c>
      <c r="N1338" t="str">
        <f>_xlfn.CONCAT(Ponderaciones[[#This Row],[Universidad]],Ponderaciones[[#This Row],[Carrera]])</f>
        <v xml:space="preserve">UNIVERSIDAD DE PLAYA ANCHANUTRICIÓN Y DIETÉTICA, LICENCIATURA EN NUTRICIÓN </v>
      </c>
    </row>
    <row r="1339" spans="1:14" x14ac:dyDescent="0.25">
      <c r="A1339">
        <v>26305</v>
      </c>
      <c r="B1339" t="s">
        <v>662</v>
      </c>
      <c r="C1339" t="s">
        <v>115</v>
      </c>
      <c r="D1339">
        <v>30</v>
      </c>
      <c r="E1339">
        <v>30</v>
      </c>
      <c r="F1339">
        <v>20</v>
      </c>
      <c r="G1339">
        <v>10</v>
      </c>
      <c r="H1339">
        <v>10</v>
      </c>
      <c r="I1339" t="s">
        <v>47</v>
      </c>
      <c r="J1339">
        <v>10</v>
      </c>
      <c r="K1339" t="s">
        <v>58</v>
      </c>
      <c r="L1339" t="s">
        <v>126</v>
      </c>
      <c r="M1339" t="s">
        <v>28</v>
      </c>
      <c r="N1339" t="str">
        <f>_xlfn.CONCAT(Ponderaciones[[#This Row],[Universidad]],Ponderaciones[[#This Row],[Carrera]])</f>
        <v>UNIVERSIDAD DE PLAYA ANCHAPEDAGOGÍA EN ARTES VISUALES CON MENCIÓN EN PATRIMONIO LICENCIATURA EN EDUCACIÓN</v>
      </c>
    </row>
    <row r="1340" spans="1:14" x14ac:dyDescent="0.25">
      <c r="A1340">
        <v>26060</v>
      </c>
      <c r="B1340" t="s">
        <v>663</v>
      </c>
      <c r="C1340" t="s">
        <v>115</v>
      </c>
      <c r="D1340">
        <v>25</v>
      </c>
      <c r="E1340">
        <v>25</v>
      </c>
      <c r="F1340">
        <v>30</v>
      </c>
      <c r="G1340">
        <v>10</v>
      </c>
      <c r="H1340">
        <v>10</v>
      </c>
      <c r="I1340" t="s">
        <v>47</v>
      </c>
      <c r="J1340">
        <v>10</v>
      </c>
      <c r="K1340" t="s">
        <v>58</v>
      </c>
      <c r="L1340" t="s">
        <v>126</v>
      </c>
      <c r="M1340" t="s">
        <v>28</v>
      </c>
      <c r="N1340" t="str">
        <f>_xlfn.CONCAT(Ponderaciones[[#This Row],[Universidad]],Ponderaciones[[#This Row],[Carrera]])</f>
        <v>UNIVERSIDAD DE PLAYA ANCHAPEDAGOGÍA EN BIOLOGÍA Y CIENCIAS, LICENCIATURA EN EDUCACIÓN</v>
      </c>
    </row>
    <row r="1341" spans="1:14" x14ac:dyDescent="0.25">
      <c r="A1341">
        <v>26010</v>
      </c>
      <c r="B1341" t="s">
        <v>664</v>
      </c>
      <c r="C1341" t="s">
        <v>115</v>
      </c>
      <c r="D1341">
        <v>25</v>
      </c>
      <c r="E1341">
        <v>25</v>
      </c>
      <c r="F1341">
        <v>30</v>
      </c>
      <c r="G1341">
        <v>10</v>
      </c>
      <c r="H1341">
        <v>10</v>
      </c>
      <c r="I1341" t="s">
        <v>47</v>
      </c>
      <c r="J1341">
        <v>10</v>
      </c>
      <c r="K1341" t="s">
        <v>58</v>
      </c>
      <c r="L1341" t="s">
        <v>126</v>
      </c>
      <c r="M1341" t="s">
        <v>28</v>
      </c>
      <c r="N1341" t="str">
        <f>_xlfn.CONCAT(Ponderaciones[[#This Row],[Universidad]],Ponderaciones[[#This Row],[Carrera]])</f>
        <v>UNIVERSIDAD DE PLAYA ANCHAPEDAGOGÍA EN CASTELLANO, LICENCIATURA EN EDUCACIÓN</v>
      </c>
    </row>
    <row r="1342" spans="1:14" x14ac:dyDescent="0.25">
      <c r="A1342">
        <v>26009</v>
      </c>
      <c r="B1342" t="s">
        <v>664</v>
      </c>
      <c r="C1342" t="s">
        <v>659</v>
      </c>
      <c r="D1342">
        <v>25</v>
      </c>
      <c r="E1342">
        <v>25</v>
      </c>
      <c r="F1342">
        <v>30</v>
      </c>
      <c r="G1342">
        <v>10</v>
      </c>
      <c r="H1342">
        <v>10</v>
      </c>
      <c r="I1342" t="s">
        <v>47</v>
      </c>
      <c r="J1342">
        <v>10</v>
      </c>
      <c r="K1342" t="s">
        <v>58</v>
      </c>
      <c r="L1342" t="s">
        <v>126</v>
      </c>
      <c r="M1342" t="s">
        <v>28</v>
      </c>
      <c r="N1342" t="str">
        <f>_xlfn.CONCAT(Ponderaciones[[#This Row],[Universidad]],Ponderaciones[[#This Row],[Carrera]])</f>
        <v>UNIVERSIDAD DE PLAYA ANCHAPEDAGOGÍA EN CASTELLANO, LICENCIATURA EN EDUCACIÓN</v>
      </c>
    </row>
    <row r="1343" spans="1:14" x14ac:dyDescent="0.25">
      <c r="A1343">
        <v>26040</v>
      </c>
      <c r="B1343" t="s">
        <v>665</v>
      </c>
      <c r="C1343" t="s">
        <v>115</v>
      </c>
      <c r="D1343">
        <v>25</v>
      </c>
      <c r="E1343">
        <v>25</v>
      </c>
      <c r="F1343">
        <v>30</v>
      </c>
      <c r="G1343">
        <v>10</v>
      </c>
      <c r="H1343">
        <v>10</v>
      </c>
      <c r="I1343" t="s">
        <v>47</v>
      </c>
      <c r="J1343">
        <v>10</v>
      </c>
      <c r="K1343" t="s">
        <v>58</v>
      </c>
      <c r="L1343" t="s">
        <v>126</v>
      </c>
      <c r="M1343" t="s">
        <v>28</v>
      </c>
      <c r="N1343" t="str">
        <f>_xlfn.CONCAT(Ponderaciones[[#This Row],[Universidad]],Ponderaciones[[#This Row],[Carrera]])</f>
        <v>UNIVERSIDAD DE PLAYA ANCHAPEDAGOGÍA EN EDUCACIÓN  MUSICAL, LICENCIATURA EN EDUCACIÓN</v>
      </c>
    </row>
    <row r="1344" spans="1:14" x14ac:dyDescent="0.25">
      <c r="A1344">
        <v>26005</v>
      </c>
      <c r="B1344" t="s">
        <v>666</v>
      </c>
      <c r="C1344" t="s">
        <v>115</v>
      </c>
      <c r="D1344">
        <v>30</v>
      </c>
      <c r="E1344">
        <v>30</v>
      </c>
      <c r="F1344">
        <v>20</v>
      </c>
      <c r="G1344">
        <v>10</v>
      </c>
      <c r="H1344">
        <v>10</v>
      </c>
      <c r="I1344" t="s">
        <v>47</v>
      </c>
      <c r="J1344">
        <v>10</v>
      </c>
      <c r="K1344" t="s">
        <v>58</v>
      </c>
      <c r="L1344" t="s">
        <v>126</v>
      </c>
      <c r="M1344" t="s">
        <v>28</v>
      </c>
      <c r="N1344" t="str">
        <f>_xlfn.CONCAT(Ponderaciones[[#This Row],[Universidad]],Ponderaciones[[#This Row],[Carrera]])</f>
        <v>UNIVERSIDAD DE PLAYA ANCHAPEDAGOGÍA EN EDUCACIÓN BÁSICA, CON MENCIÓN. LICENCIATURA EN EDUCACIÓN</v>
      </c>
    </row>
    <row r="1345" spans="1:14" x14ac:dyDescent="0.25">
      <c r="A1345">
        <v>26008</v>
      </c>
      <c r="B1345" t="s">
        <v>667</v>
      </c>
      <c r="C1345" t="s">
        <v>659</v>
      </c>
      <c r="D1345">
        <v>30</v>
      </c>
      <c r="E1345">
        <v>30</v>
      </c>
      <c r="F1345">
        <v>20</v>
      </c>
      <c r="G1345">
        <v>10</v>
      </c>
      <c r="H1345">
        <v>10</v>
      </c>
      <c r="I1345" t="s">
        <v>47</v>
      </c>
      <c r="J1345">
        <v>10</v>
      </c>
      <c r="K1345" t="s">
        <v>58</v>
      </c>
      <c r="L1345" t="s">
        <v>126</v>
      </c>
      <c r="M1345" t="s">
        <v>28</v>
      </c>
      <c r="N1345" t="str">
        <f>_xlfn.CONCAT(Ponderaciones[[#This Row],[Universidad]],Ponderaciones[[#This Row],[Carrera]])</f>
        <v>UNIVERSIDAD DE PLAYA ANCHAPEDAGOGÍA EN EDUCACIÓN DIFERENCIAL CON MENCIÓN, LICENCIATURA EN EDUCACIÓN</v>
      </c>
    </row>
    <row r="1346" spans="1:14" x14ac:dyDescent="0.25">
      <c r="A1346">
        <v>26007</v>
      </c>
      <c r="B1346" t="s">
        <v>667</v>
      </c>
      <c r="C1346" t="s">
        <v>115</v>
      </c>
      <c r="D1346">
        <v>30</v>
      </c>
      <c r="E1346">
        <v>30</v>
      </c>
      <c r="F1346">
        <v>20</v>
      </c>
      <c r="G1346">
        <v>10</v>
      </c>
      <c r="H1346">
        <v>10</v>
      </c>
      <c r="I1346" t="s">
        <v>47</v>
      </c>
      <c r="J1346">
        <v>10</v>
      </c>
      <c r="K1346" t="s">
        <v>58</v>
      </c>
      <c r="L1346" t="s">
        <v>126</v>
      </c>
      <c r="M1346" t="s">
        <v>28</v>
      </c>
      <c r="N1346" t="str">
        <f>_xlfn.CONCAT(Ponderaciones[[#This Row],[Universidad]],Ponderaciones[[#This Row],[Carrera]])</f>
        <v>UNIVERSIDAD DE PLAYA ANCHAPEDAGOGÍA EN EDUCACIÓN DIFERENCIAL CON MENCIÓN, LICENCIATURA EN EDUCACIÓN</v>
      </c>
    </row>
    <row r="1347" spans="1:14" x14ac:dyDescent="0.25">
      <c r="A1347">
        <v>26306</v>
      </c>
      <c r="B1347" t="s">
        <v>668</v>
      </c>
      <c r="C1347" t="s">
        <v>115</v>
      </c>
      <c r="D1347">
        <v>25</v>
      </c>
      <c r="E1347">
        <v>25</v>
      </c>
      <c r="F1347">
        <v>20</v>
      </c>
      <c r="G1347">
        <v>20</v>
      </c>
      <c r="H1347">
        <v>10</v>
      </c>
      <c r="I1347" t="s">
        <v>47</v>
      </c>
      <c r="J1347">
        <v>10</v>
      </c>
      <c r="K1347" t="s">
        <v>58</v>
      </c>
      <c r="L1347" t="s">
        <v>126</v>
      </c>
      <c r="M1347" t="s">
        <v>28</v>
      </c>
      <c r="N1347" t="str">
        <f>_xlfn.CONCAT(Ponderaciones[[#This Row],[Universidad]],Ponderaciones[[#This Row],[Carrera]])</f>
        <v>UNIVERSIDAD DE PLAYA ANCHAPEDAGOGÍA EN EDUCACIÓN FÍSICA, LICENCIATURA EN EDUCACIÓN</v>
      </c>
    </row>
    <row r="1348" spans="1:14" x14ac:dyDescent="0.25">
      <c r="A1348">
        <v>26055</v>
      </c>
      <c r="B1348" t="s">
        <v>669</v>
      </c>
      <c r="C1348" t="s">
        <v>115</v>
      </c>
      <c r="D1348">
        <v>25</v>
      </c>
      <c r="E1348">
        <v>25</v>
      </c>
      <c r="F1348">
        <v>30</v>
      </c>
      <c r="G1348">
        <v>10</v>
      </c>
      <c r="H1348">
        <v>10</v>
      </c>
      <c r="I1348" t="s">
        <v>47</v>
      </c>
      <c r="J1348">
        <v>10</v>
      </c>
      <c r="K1348" t="s">
        <v>58</v>
      </c>
      <c r="L1348" t="s">
        <v>126</v>
      </c>
      <c r="M1348" t="s">
        <v>28</v>
      </c>
      <c r="N1348" t="str">
        <f>_xlfn.CONCAT(Ponderaciones[[#This Row],[Universidad]],Ponderaciones[[#This Row],[Carrera]])</f>
        <v>UNIVERSIDAD DE PLAYA ANCHAPEDAGOGÍA EN FILOSOFÍA, LICENCIATURA EN EDUCACIÓN</v>
      </c>
    </row>
    <row r="1349" spans="1:14" x14ac:dyDescent="0.25">
      <c r="A1349">
        <v>26307</v>
      </c>
      <c r="B1349" t="s">
        <v>670</v>
      </c>
      <c r="C1349" t="s">
        <v>115</v>
      </c>
      <c r="D1349">
        <v>25</v>
      </c>
      <c r="E1349">
        <v>25</v>
      </c>
      <c r="F1349">
        <v>20</v>
      </c>
      <c r="G1349">
        <v>20</v>
      </c>
      <c r="H1349">
        <v>10</v>
      </c>
      <c r="I1349" t="s">
        <v>47</v>
      </c>
      <c r="J1349">
        <v>10</v>
      </c>
      <c r="K1349" t="s">
        <v>58</v>
      </c>
      <c r="L1349" t="s">
        <v>126</v>
      </c>
      <c r="M1349" t="s">
        <v>28</v>
      </c>
      <c r="N1349" t="str">
        <f>_xlfn.CONCAT(Ponderaciones[[#This Row],[Universidad]],Ponderaciones[[#This Row],[Carrera]])</f>
        <v>UNIVERSIDAD DE PLAYA ANCHAPEDAGOGÍA EN FÍSICA CON MENCIÓN EN EDUCACIÓN ASTRONÓMICA. LICENCIATURA EN EDUCACIÓN</v>
      </c>
    </row>
    <row r="1350" spans="1:14" x14ac:dyDescent="0.25">
      <c r="A1350">
        <v>26050</v>
      </c>
      <c r="B1350" t="s">
        <v>671</v>
      </c>
      <c r="C1350" t="s">
        <v>115</v>
      </c>
      <c r="D1350">
        <v>25</v>
      </c>
      <c r="E1350">
        <v>25</v>
      </c>
      <c r="F1350">
        <v>30</v>
      </c>
      <c r="G1350">
        <v>10</v>
      </c>
      <c r="H1350">
        <v>10</v>
      </c>
      <c r="I1350" t="s">
        <v>47</v>
      </c>
      <c r="J1350">
        <v>10</v>
      </c>
      <c r="K1350" t="s">
        <v>58</v>
      </c>
      <c r="L1350" t="s">
        <v>126</v>
      </c>
      <c r="M1350" t="s">
        <v>28</v>
      </c>
      <c r="N1350" t="str">
        <f>_xlfn.CONCAT(Ponderaciones[[#This Row],[Universidad]],Ponderaciones[[#This Row],[Carrera]])</f>
        <v>UNIVERSIDAD DE PLAYA ANCHAPEDAGOGÍA EN HISTORIA Y GEOGRAFÍA,  LICENCIATURA EN EDUCACIÓN</v>
      </c>
    </row>
    <row r="1351" spans="1:14" x14ac:dyDescent="0.25">
      <c r="A1351">
        <v>26025</v>
      </c>
      <c r="B1351" t="s">
        <v>672</v>
      </c>
      <c r="C1351" t="s">
        <v>115</v>
      </c>
      <c r="D1351">
        <v>25</v>
      </c>
      <c r="E1351">
        <v>20</v>
      </c>
      <c r="F1351">
        <v>35</v>
      </c>
      <c r="G1351">
        <v>10</v>
      </c>
      <c r="H1351">
        <v>10</v>
      </c>
      <c r="I1351" t="s">
        <v>47</v>
      </c>
      <c r="J1351">
        <v>10</v>
      </c>
      <c r="K1351" t="s">
        <v>58</v>
      </c>
      <c r="L1351" t="s">
        <v>126</v>
      </c>
      <c r="M1351" t="s">
        <v>28</v>
      </c>
      <c r="N1351" t="str">
        <f>_xlfn.CONCAT(Ponderaciones[[#This Row],[Universidad]],Ponderaciones[[#This Row],[Carrera]])</f>
        <v>UNIVERSIDAD DE PLAYA ANCHAPEDAGOGÍA EN INGLÉS, LICENCIATURA EN EDUCACIÓN</v>
      </c>
    </row>
    <row r="1352" spans="1:14" x14ac:dyDescent="0.25">
      <c r="A1352">
        <v>26059</v>
      </c>
      <c r="B1352" t="s">
        <v>673</v>
      </c>
      <c r="C1352" t="s">
        <v>659</v>
      </c>
      <c r="D1352">
        <v>25</v>
      </c>
      <c r="E1352">
        <v>20</v>
      </c>
      <c r="F1352">
        <v>35</v>
      </c>
      <c r="G1352">
        <v>10</v>
      </c>
      <c r="H1352">
        <v>10</v>
      </c>
      <c r="I1352" t="s">
        <v>47</v>
      </c>
      <c r="J1352">
        <v>10</v>
      </c>
      <c r="K1352" t="s">
        <v>58</v>
      </c>
      <c r="L1352" t="s">
        <v>126</v>
      </c>
      <c r="M1352" t="s">
        <v>28</v>
      </c>
      <c r="N1352" t="str">
        <f>_xlfn.CONCAT(Ponderaciones[[#This Row],[Universidad]],Ponderaciones[[#This Row],[Carrera]])</f>
        <v xml:space="preserve">UNIVERSIDAD DE PLAYA ANCHAPEDAGOGÍA EN INGLÉS, LICENCIATURA EN EDUCACIÓN </v>
      </c>
    </row>
    <row r="1353" spans="1:14" x14ac:dyDescent="0.25">
      <c r="A1353">
        <v>26073</v>
      </c>
      <c r="B1353" t="s">
        <v>674</v>
      </c>
      <c r="C1353" t="s">
        <v>115</v>
      </c>
      <c r="D1353">
        <v>25</v>
      </c>
      <c r="E1353">
        <v>30</v>
      </c>
      <c r="F1353">
        <v>15</v>
      </c>
      <c r="G1353">
        <v>15</v>
      </c>
      <c r="H1353">
        <v>10</v>
      </c>
      <c r="I1353" t="s">
        <v>47</v>
      </c>
      <c r="J1353">
        <v>10</v>
      </c>
      <c r="K1353">
        <v>5</v>
      </c>
      <c r="L1353" t="s">
        <v>126</v>
      </c>
      <c r="M1353" t="s">
        <v>28</v>
      </c>
      <c r="N1353" t="str">
        <f>_xlfn.CONCAT(Ponderaciones[[#This Row],[Universidad]],Ponderaciones[[#This Row],[Carrera]])</f>
        <v>UNIVERSIDAD DE PLAYA ANCHAPEDAGOGÍA EN MATEMÁTICA,LICENCIATURA EN EDUCACIÓN</v>
      </c>
    </row>
    <row r="1354" spans="1:14" x14ac:dyDescent="0.25">
      <c r="A1354">
        <v>26070</v>
      </c>
      <c r="B1354" t="s">
        <v>675</v>
      </c>
      <c r="C1354" t="s">
        <v>115</v>
      </c>
      <c r="D1354">
        <v>30</v>
      </c>
      <c r="E1354">
        <v>30</v>
      </c>
      <c r="F1354">
        <v>20</v>
      </c>
      <c r="G1354">
        <v>10</v>
      </c>
      <c r="H1354">
        <v>10</v>
      </c>
      <c r="I1354" t="s">
        <v>47</v>
      </c>
      <c r="J1354">
        <v>10</v>
      </c>
      <c r="K1354" t="s">
        <v>58</v>
      </c>
      <c r="L1354" t="s">
        <v>126</v>
      </c>
      <c r="M1354" t="s">
        <v>28</v>
      </c>
      <c r="N1354" t="str">
        <f>_xlfn.CONCAT(Ponderaciones[[#This Row],[Universidad]],Ponderaciones[[#This Row],[Carrera]])</f>
        <v>UNIVERSIDAD DE PLAYA ANCHAPEDAGOGÍA EN QUÍMICA Y CIENCIAS, LICENCIATURA EN EDUCACIÓN</v>
      </c>
    </row>
    <row r="1355" spans="1:14" x14ac:dyDescent="0.25">
      <c r="A1355">
        <v>26082</v>
      </c>
      <c r="B1355" t="s">
        <v>676</v>
      </c>
      <c r="C1355" t="s">
        <v>115</v>
      </c>
      <c r="D1355">
        <v>20</v>
      </c>
      <c r="E1355">
        <v>25</v>
      </c>
      <c r="F1355">
        <v>35</v>
      </c>
      <c r="G1355">
        <v>10</v>
      </c>
      <c r="H1355">
        <v>10</v>
      </c>
      <c r="I1355" t="s">
        <v>47</v>
      </c>
      <c r="J1355">
        <v>10</v>
      </c>
      <c r="K1355" t="s">
        <v>58</v>
      </c>
      <c r="L1355" t="s">
        <v>58</v>
      </c>
      <c r="M1355" t="s">
        <v>28</v>
      </c>
      <c r="N1355" t="str">
        <f>_xlfn.CONCAT(Ponderaciones[[#This Row],[Universidad]],Ponderaciones[[#This Row],[Carrera]])</f>
        <v>UNIVERSIDAD DE PLAYA ANCHAPERIODISMO, LICENCIATURA EN COMUNICACIÓN SOCIAL</v>
      </c>
    </row>
    <row r="1356" spans="1:14" x14ac:dyDescent="0.25">
      <c r="A1356">
        <v>26084</v>
      </c>
      <c r="B1356" t="s">
        <v>677</v>
      </c>
      <c r="C1356" t="s">
        <v>115</v>
      </c>
      <c r="D1356">
        <v>25</v>
      </c>
      <c r="E1356">
        <v>25</v>
      </c>
      <c r="F1356">
        <v>30</v>
      </c>
      <c r="G1356">
        <v>10</v>
      </c>
      <c r="H1356">
        <v>10</v>
      </c>
      <c r="I1356" t="s">
        <v>47</v>
      </c>
      <c r="J1356">
        <v>10</v>
      </c>
      <c r="K1356" t="s">
        <v>58</v>
      </c>
      <c r="L1356" t="s">
        <v>58</v>
      </c>
      <c r="M1356" t="s">
        <v>28</v>
      </c>
      <c r="N1356" t="str">
        <f>_xlfn.CONCAT(Ponderaciones[[#This Row],[Universidad]],Ponderaciones[[#This Row],[Carrera]])</f>
        <v>UNIVERSIDAD DE PLAYA ANCHAPSICOLOGÍA. LICENCIATURA EN PSICOLOGÍA</v>
      </c>
    </row>
    <row r="1357" spans="1:14" x14ac:dyDescent="0.25">
      <c r="A1357">
        <v>26096</v>
      </c>
      <c r="B1357" t="s">
        <v>678</v>
      </c>
      <c r="C1357" t="s">
        <v>115</v>
      </c>
      <c r="D1357">
        <v>20</v>
      </c>
      <c r="E1357">
        <v>20</v>
      </c>
      <c r="F1357">
        <v>25</v>
      </c>
      <c r="G1357">
        <v>10</v>
      </c>
      <c r="H1357">
        <v>25</v>
      </c>
      <c r="I1357" t="s">
        <v>47</v>
      </c>
      <c r="J1357">
        <v>25</v>
      </c>
      <c r="K1357" t="s">
        <v>58</v>
      </c>
      <c r="L1357" t="s">
        <v>58</v>
      </c>
      <c r="M1357" t="s">
        <v>28</v>
      </c>
      <c r="N1357" t="str">
        <f>_xlfn.CONCAT(Ponderaciones[[#This Row],[Universidad]],Ponderaciones[[#This Row],[Carrera]])</f>
        <v>UNIVERSIDAD DE PLAYA ANCHASOCIOLOGÍA, LICENCIATURA EN SOCIOLOGÍA</v>
      </c>
    </row>
    <row r="1358" spans="1:14" x14ac:dyDescent="0.25">
      <c r="A1358">
        <v>26097</v>
      </c>
      <c r="B1358" t="s">
        <v>679</v>
      </c>
      <c r="C1358" t="s">
        <v>115</v>
      </c>
      <c r="D1358">
        <v>25</v>
      </c>
      <c r="E1358">
        <v>25</v>
      </c>
      <c r="F1358">
        <v>30</v>
      </c>
      <c r="G1358">
        <v>10</v>
      </c>
      <c r="H1358">
        <v>10</v>
      </c>
      <c r="I1358" t="s">
        <v>47</v>
      </c>
      <c r="J1358">
        <v>10</v>
      </c>
      <c r="K1358" t="s">
        <v>58</v>
      </c>
      <c r="L1358" t="s">
        <v>58</v>
      </c>
      <c r="M1358" t="s">
        <v>28</v>
      </c>
      <c r="N1358" t="str">
        <f>_xlfn.CONCAT(Ponderaciones[[#This Row],[Universidad]],Ponderaciones[[#This Row],[Carrera]])</f>
        <v>UNIVERSIDAD DE PLAYA ANCHATEATRO, LICENCIATURA EN ARTE ESCÉNICO TECNOLOGÍA EN DEPORTES Y RECREACIÓN,</v>
      </c>
    </row>
    <row r="1359" spans="1:14" x14ac:dyDescent="0.25">
      <c r="A1359">
        <v>26095</v>
      </c>
      <c r="B1359" t="s">
        <v>680</v>
      </c>
      <c r="C1359" t="s">
        <v>115</v>
      </c>
      <c r="D1359">
        <v>30</v>
      </c>
      <c r="E1359">
        <v>30</v>
      </c>
      <c r="F1359">
        <v>20</v>
      </c>
      <c r="G1359">
        <v>10</v>
      </c>
      <c r="H1359">
        <v>10</v>
      </c>
      <c r="I1359" t="s">
        <v>47</v>
      </c>
      <c r="J1359">
        <v>10</v>
      </c>
      <c r="K1359" t="s">
        <v>58</v>
      </c>
      <c r="L1359" t="s">
        <v>58</v>
      </c>
      <c r="M1359" t="s">
        <v>28</v>
      </c>
      <c r="N1359" t="str">
        <f>_xlfn.CONCAT(Ponderaciones[[#This Row],[Universidad]],Ponderaciones[[#This Row],[Carrera]])</f>
        <v xml:space="preserve">UNIVERSIDAD DE PLAYA ANCHALICENCIATURA EN CIENCIAS DE LA ACTIVIDAD FÍSICA </v>
      </c>
    </row>
    <row r="1360" spans="1:14" x14ac:dyDescent="0.25">
      <c r="A1360">
        <v>26093</v>
      </c>
      <c r="B1360" t="s">
        <v>681</v>
      </c>
      <c r="C1360" t="s">
        <v>115</v>
      </c>
      <c r="D1360">
        <v>30</v>
      </c>
      <c r="E1360">
        <v>30</v>
      </c>
      <c r="F1360">
        <v>20</v>
      </c>
      <c r="G1360">
        <v>10</v>
      </c>
      <c r="H1360">
        <v>10</v>
      </c>
      <c r="I1360" t="s">
        <v>47</v>
      </c>
      <c r="J1360">
        <v>10</v>
      </c>
      <c r="K1360" t="s">
        <v>58</v>
      </c>
      <c r="L1360" t="s">
        <v>58</v>
      </c>
      <c r="M1360" t="s">
        <v>28</v>
      </c>
      <c r="N1360" t="str">
        <f>_xlfn.CONCAT(Ponderaciones[[#This Row],[Universidad]],Ponderaciones[[#This Row],[Carrera]])</f>
        <v>UNIVERSIDAD DE PLAYA ANCHATERAPIA OCUPACIONAL, LICENCIATURA EN CIENCIAS DE LA OCUPACIÓN HUMANA</v>
      </c>
    </row>
    <row r="1361" spans="1:14" x14ac:dyDescent="0.25">
      <c r="A1361">
        <v>26029</v>
      </c>
      <c r="B1361" t="s">
        <v>682</v>
      </c>
      <c r="C1361" t="s">
        <v>115</v>
      </c>
      <c r="D1361">
        <v>30</v>
      </c>
      <c r="E1361">
        <v>30</v>
      </c>
      <c r="F1361">
        <v>20</v>
      </c>
      <c r="G1361">
        <v>10</v>
      </c>
      <c r="H1361">
        <v>10</v>
      </c>
      <c r="I1361" t="s">
        <v>47</v>
      </c>
      <c r="J1361">
        <v>10</v>
      </c>
      <c r="K1361" t="s">
        <v>58</v>
      </c>
      <c r="L1361" t="s">
        <v>58</v>
      </c>
      <c r="M1361" t="s">
        <v>28</v>
      </c>
      <c r="N1361" t="str">
        <f>_xlfn.CONCAT(Ponderaciones[[#This Row],[Universidad]],Ponderaciones[[#This Row],[Carrera]])</f>
        <v>UNIVERSIDAD DE PLAYA ANCHATRADUCCIÓN E INTERPRETACIÓN INGLES-ESPAÑOL</v>
      </c>
    </row>
    <row r="1362" spans="1:14" x14ac:dyDescent="0.25">
      <c r="A1362">
        <v>16034</v>
      </c>
      <c r="B1362" t="s">
        <v>344</v>
      </c>
      <c r="C1362" t="s">
        <v>683</v>
      </c>
      <c r="D1362">
        <v>10</v>
      </c>
      <c r="E1362">
        <v>40</v>
      </c>
      <c r="F1362">
        <v>15</v>
      </c>
      <c r="G1362">
        <v>25</v>
      </c>
      <c r="H1362">
        <v>10</v>
      </c>
      <c r="J1362" t="s">
        <v>58</v>
      </c>
      <c r="K1362" t="s">
        <v>58</v>
      </c>
      <c r="L1362">
        <v>550</v>
      </c>
      <c r="M1362" t="s">
        <v>29</v>
      </c>
      <c r="N1362" t="str">
        <f>_xlfn.CONCAT(Ponderaciones[[#This Row],[Universidad]],Ponderaciones[[#This Row],[Carrera]])</f>
        <v xml:space="preserve">UNIVERSIDAD DE SANTIAGO DE CHILEADMINISTRACIÓN PÚBLICA </v>
      </c>
    </row>
    <row r="1363" spans="1:14" x14ac:dyDescent="0.25">
      <c r="A1363">
        <v>16110</v>
      </c>
      <c r="B1363" t="s">
        <v>684</v>
      </c>
      <c r="C1363" t="s">
        <v>683</v>
      </c>
      <c r="D1363">
        <v>10</v>
      </c>
      <c r="E1363">
        <v>40</v>
      </c>
      <c r="F1363">
        <v>15</v>
      </c>
      <c r="G1363">
        <v>25</v>
      </c>
      <c r="H1363">
        <v>10</v>
      </c>
      <c r="I1363" t="s">
        <v>47</v>
      </c>
      <c r="J1363">
        <v>10</v>
      </c>
      <c r="K1363" t="s">
        <v>58</v>
      </c>
      <c r="L1363">
        <v>450</v>
      </c>
      <c r="M1363" t="s">
        <v>29</v>
      </c>
      <c r="N1363" t="str">
        <f>_xlfn.CONCAT(Ponderaciones[[#This Row],[Universidad]],Ponderaciones[[#This Row],[Carrera]])</f>
        <v>UNIVERSIDAD DE SANTIAGO DE CHILEANÁLISIS Y GESTIÓN DE PROCESOS PRODUCTIVOS</v>
      </c>
    </row>
    <row r="1364" spans="1:14" x14ac:dyDescent="0.25">
      <c r="A1364">
        <v>16046</v>
      </c>
      <c r="B1364" t="s">
        <v>685</v>
      </c>
      <c r="C1364" t="s">
        <v>683</v>
      </c>
      <c r="D1364">
        <v>10</v>
      </c>
      <c r="E1364">
        <v>40</v>
      </c>
      <c r="F1364">
        <v>10</v>
      </c>
      <c r="G1364">
        <v>20</v>
      </c>
      <c r="H1364" t="s">
        <v>58</v>
      </c>
      <c r="J1364">
        <v>10</v>
      </c>
      <c r="K1364">
        <v>10</v>
      </c>
      <c r="L1364">
        <v>510</v>
      </c>
      <c r="M1364" t="s">
        <v>29</v>
      </c>
      <c r="N1364" t="str">
        <f>_xlfn.CONCAT(Ponderaciones[[#This Row],[Universidad]],Ponderaciones[[#This Row],[Carrera]])</f>
        <v>UNIVERSIDAD DE SANTIAGO DE CHILEANALISTA EN COMPUTACIÓN CIENTÍFICA / LICENCIATURA EN CIENCIA DE LA COMPUTACIÓN</v>
      </c>
    </row>
    <row r="1365" spans="1:14" x14ac:dyDescent="0.25">
      <c r="A1365">
        <v>16070</v>
      </c>
      <c r="B1365" t="s">
        <v>373</v>
      </c>
      <c r="C1365" t="s">
        <v>683</v>
      </c>
      <c r="D1365">
        <v>10</v>
      </c>
      <c r="E1365">
        <v>40</v>
      </c>
      <c r="F1365">
        <v>20</v>
      </c>
      <c r="G1365">
        <v>15</v>
      </c>
      <c r="H1365">
        <v>15</v>
      </c>
      <c r="I1365" t="s">
        <v>47</v>
      </c>
      <c r="J1365">
        <v>15</v>
      </c>
      <c r="K1365" t="s">
        <v>58</v>
      </c>
      <c r="L1365">
        <v>600</v>
      </c>
      <c r="M1365" t="s">
        <v>29</v>
      </c>
      <c r="N1365" t="str">
        <f>_xlfn.CONCAT(Ponderaciones[[#This Row],[Universidad]],Ponderaciones[[#This Row],[Carrera]])</f>
        <v xml:space="preserve">UNIVERSIDAD DE SANTIAGO DE CHILEARQUITECTURA </v>
      </c>
    </row>
    <row r="1366" spans="1:14" x14ac:dyDescent="0.25">
      <c r="A1366">
        <v>16108</v>
      </c>
      <c r="B1366" t="s">
        <v>686</v>
      </c>
      <c r="C1366" t="s">
        <v>683</v>
      </c>
      <c r="D1366">
        <v>10</v>
      </c>
      <c r="E1366">
        <v>40</v>
      </c>
      <c r="F1366">
        <v>10</v>
      </c>
      <c r="G1366">
        <v>10</v>
      </c>
      <c r="H1366" t="s">
        <v>58</v>
      </c>
      <c r="J1366">
        <v>10</v>
      </c>
      <c r="K1366">
        <v>20</v>
      </c>
      <c r="L1366">
        <v>650</v>
      </c>
      <c r="M1366" t="s">
        <v>29</v>
      </c>
      <c r="N1366" t="str">
        <f>_xlfn.CONCAT(Ponderaciones[[#This Row],[Universidad]],Ponderaciones[[#This Row],[Carrera]])</f>
        <v>UNIVERSIDAD DE SANTIAGO DE CHILEASTROFÍSICA CON MENCIÓN EN CIENCIA DE DATOS</v>
      </c>
    </row>
    <row r="1367" spans="1:14" x14ac:dyDescent="0.25">
      <c r="A1367">
        <v>16030</v>
      </c>
      <c r="B1367" t="s">
        <v>375</v>
      </c>
      <c r="C1367" t="s">
        <v>683</v>
      </c>
      <c r="D1367">
        <v>10</v>
      </c>
      <c r="E1367">
        <v>40</v>
      </c>
      <c r="F1367">
        <v>20</v>
      </c>
      <c r="G1367">
        <v>20</v>
      </c>
      <c r="H1367">
        <v>10</v>
      </c>
      <c r="I1367" t="s">
        <v>47</v>
      </c>
      <c r="J1367">
        <v>10</v>
      </c>
      <c r="K1367" t="s">
        <v>58</v>
      </c>
      <c r="L1367">
        <v>550</v>
      </c>
      <c r="M1367" t="s">
        <v>29</v>
      </c>
      <c r="N1367" t="str">
        <f>_xlfn.CONCAT(Ponderaciones[[#This Row],[Universidad]],Ponderaciones[[#This Row],[Carrera]])</f>
        <v>UNIVERSIDAD DE SANTIAGO DE CHILEBACHILLERATO EN CIENCIAS Y HUMANIDADES</v>
      </c>
    </row>
    <row r="1368" spans="1:14" x14ac:dyDescent="0.25">
      <c r="A1368">
        <v>16041</v>
      </c>
      <c r="B1368" t="s">
        <v>687</v>
      </c>
      <c r="C1368" t="s">
        <v>683</v>
      </c>
      <c r="D1368">
        <v>10</v>
      </c>
      <c r="E1368">
        <v>40</v>
      </c>
      <c r="F1368">
        <v>15</v>
      </c>
      <c r="G1368">
        <v>20</v>
      </c>
      <c r="H1368" t="s">
        <v>58</v>
      </c>
      <c r="J1368">
        <v>15</v>
      </c>
      <c r="K1368" t="s">
        <v>58</v>
      </c>
      <c r="L1368">
        <v>600</v>
      </c>
      <c r="M1368" t="s">
        <v>29</v>
      </c>
      <c r="N1368" t="str">
        <f>_xlfn.CONCAT(Ponderaciones[[#This Row],[Universidad]],Ponderaciones[[#This Row],[Carrera]])</f>
        <v xml:space="preserve">UNIVERSIDAD DE SANTIAGO DE CHILEBIOQUÍMICA  </v>
      </c>
    </row>
    <row r="1369" spans="1:14" x14ac:dyDescent="0.25">
      <c r="A1369">
        <v>16036</v>
      </c>
      <c r="B1369" t="s">
        <v>216</v>
      </c>
      <c r="C1369" t="s">
        <v>683</v>
      </c>
      <c r="D1369">
        <v>10</v>
      </c>
      <c r="E1369">
        <v>40</v>
      </c>
      <c r="F1369">
        <v>10</v>
      </c>
      <c r="G1369">
        <v>25</v>
      </c>
      <c r="H1369">
        <v>10</v>
      </c>
      <c r="I1369" t="s">
        <v>47</v>
      </c>
      <c r="J1369">
        <v>10</v>
      </c>
      <c r="K1369">
        <v>5</v>
      </c>
      <c r="L1369">
        <v>600</v>
      </c>
      <c r="M1369" t="s">
        <v>29</v>
      </c>
      <c r="N1369" t="str">
        <f>_xlfn.CONCAT(Ponderaciones[[#This Row],[Universidad]],Ponderaciones[[#This Row],[Carrera]])</f>
        <v>UNIVERSIDAD DE SANTIAGO DE CHILECONTADOR PÚBLICO Y AUDITOR</v>
      </c>
    </row>
    <row r="1370" spans="1:14" x14ac:dyDescent="0.25">
      <c r="A1370">
        <v>16038</v>
      </c>
      <c r="B1370" t="s">
        <v>216</v>
      </c>
      <c r="C1370" t="s">
        <v>683</v>
      </c>
      <c r="D1370">
        <v>10</v>
      </c>
      <c r="E1370">
        <v>40</v>
      </c>
      <c r="F1370">
        <v>10</v>
      </c>
      <c r="G1370">
        <v>25</v>
      </c>
      <c r="H1370">
        <v>10</v>
      </c>
      <c r="I1370" t="s">
        <v>47</v>
      </c>
      <c r="J1370">
        <v>10</v>
      </c>
      <c r="K1370">
        <v>5</v>
      </c>
      <c r="L1370">
        <v>550</v>
      </c>
      <c r="M1370" t="s">
        <v>29</v>
      </c>
      <c r="N1370" t="str">
        <f>_xlfn.CONCAT(Ponderaciones[[#This Row],[Universidad]],Ponderaciones[[#This Row],[Carrera]])</f>
        <v>UNIVERSIDAD DE SANTIAGO DE CHILECONTADOR PÚBLICO Y AUDITOR</v>
      </c>
    </row>
    <row r="1371" spans="1:14" x14ac:dyDescent="0.25">
      <c r="A1371">
        <v>16100</v>
      </c>
      <c r="B1371" t="s">
        <v>73</v>
      </c>
      <c r="C1371" t="s">
        <v>683</v>
      </c>
      <c r="D1371">
        <v>10</v>
      </c>
      <c r="E1371">
        <v>40</v>
      </c>
      <c r="F1371">
        <v>20</v>
      </c>
      <c r="G1371">
        <v>10</v>
      </c>
      <c r="H1371">
        <v>20</v>
      </c>
      <c r="J1371" t="s">
        <v>58</v>
      </c>
      <c r="K1371" t="s">
        <v>58</v>
      </c>
      <c r="L1371">
        <v>600</v>
      </c>
      <c r="M1371" t="s">
        <v>29</v>
      </c>
      <c r="N1371" t="str">
        <f>_xlfn.CONCAT(Ponderaciones[[#This Row],[Universidad]],Ponderaciones[[#This Row],[Carrera]])</f>
        <v>UNIVERSIDAD DE SANTIAGO DE CHILEDERECHO</v>
      </c>
    </row>
    <row r="1372" spans="1:14" x14ac:dyDescent="0.25">
      <c r="A1372">
        <v>16106</v>
      </c>
      <c r="B1372" t="s">
        <v>688</v>
      </c>
      <c r="C1372" t="s">
        <v>683</v>
      </c>
      <c r="D1372">
        <v>10</v>
      </c>
      <c r="E1372">
        <v>40</v>
      </c>
      <c r="F1372">
        <v>30</v>
      </c>
      <c r="G1372">
        <v>10</v>
      </c>
      <c r="H1372">
        <v>10</v>
      </c>
      <c r="I1372" t="s">
        <v>47</v>
      </c>
      <c r="J1372">
        <v>10</v>
      </c>
      <c r="K1372" t="s">
        <v>58</v>
      </c>
      <c r="L1372">
        <v>500</v>
      </c>
      <c r="M1372" t="s">
        <v>29</v>
      </c>
      <c r="N1372" t="str">
        <f>_xlfn.CONCAT(Ponderaciones[[#This Row],[Universidad]],Ponderaciones[[#This Row],[Carrera]])</f>
        <v>UNIVERSIDAD DE SANTIAGO DE CHILEDISEÑO EN COMUNICACIÓN VISUAL</v>
      </c>
    </row>
    <row r="1373" spans="1:14" x14ac:dyDescent="0.25">
      <c r="A1373">
        <v>16109</v>
      </c>
      <c r="B1373" t="s">
        <v>689</v>
      </c>
      <c r="C1373" t="s">
        <v>683</v>
      </c>
      <c r="D1373">
        <v>10</v>
      </c>
      <c r="E1373">
        <v>40</v>
      </c>
      <c r="F1373">
        <v>20</v>
      </c>
      <c r="G1373">
        <v>20</v>
      </c>
      <c r="H1373">
        <v>10</v>
      </c>
      <c r="I1373" t="s">
        <v>47</v>
      </c>
      <c r="J1373">
        <v>10</v>
      </c>
      <c r="K1373" t="s">
        <v>58</v>
      </c>
      <c r="L1373">
        <v>450</v>
      </c>
      <c r="M1373" t="s">
        <v>29</v>
      </c>
      <c r="N1373" t="str">
        <f>_xlfn.CONCAT(Ponderaciones[[#This Row],[Universidad]],Ponderaciones[[#This Row],[Carrera]])</f>
        <v>UNIVERSIDAD DE SANTIAGO DE CHILEDISEÑO INDUSTRIAL</v>
      </c>
    </row>
    <row r="1374" spans="1:14" x14ac:dyDescent="0.25">
      <c r="A1374">
        <v>16092</v>
      </c>
      <c r="B1374" t="s">
        <v>75</v>
      </c>
      <c r="C1374" t="s">
        <v>683</v>
      </c>
      <c r="D1374">
        <v>10</v>
      </c>
      <c r="E1374">
        <v>40</v>
      </c>
      <c r="F1374">
        <v>15</v>
      </c>
      <c r="G1374">
        <v>15</v>
      </c>
      <c r="H1374" t="s">
        <v>58</v>
      </c>
      <c r="J1374">
        <v>20</v>
      </c>
      <c r="K1374" t="s">
        <v>58</v>
      </c>
      <c r="L1374">
        <v>600</v>
      </c>
      <c r="M1374" t="s">
        <v>29</v>
      </c>
      <c r="N1374" t="str">
        <f>_xlfn.CONCAT(Ponderaciones[[#This Row],[Universidad]],Ponderaciones[[#This Row],[Carrera]])</f>
        <v>UNIVERSIDAD DE SANTIAGO DE CHILEENFERMERÍA</v>
      </c>
    </row>
    <row r="1375" spans="1:14" x14ac:dyDescent="0.25">
      <c r="A1375">
        <v>16112</v>
      </c>
      <c r="B1375" t="s">
        <v>690</v>
      </c>
      <c r="C1375" t="s">
        <v>683</v>
      </c>
      <c r="D1375">
        <v>10</v>
      </c>
      <c r="E1375">
        <v>40</v>
      </c>
      <c r="F1375">
        <v>20</v>
      </c>
      <c r="G1375">
        <v>20</v>
      </c>
      <c r="H1375">
        <v>10</v>
      </c>
      <c r="I1375" t="s">
        <v>47</v>
      </c>
      <c r="J1375">
        <v>10</v>
      </c>
      <c r="K1375" t="s">
        <v>58</v>
      </c>
      <c r="L1375">
        <v>450</v>
      </c>
      <c r="M1375" t="s">
        <v>29</v>
      </c>
      <c r="N1375" t="str">
        <f>_xlfn.CONCAT(Ponderaciones[[#This Row],[Universidad]],Ponderaciones[[#This Row],[Carrera]])</f>
        <v>UNIVERSIDAD DE SANTIAGO DE CHILEGESTIÓN DE PERSONAS</v>
      </c>
    </row>
    <row r="1376" spans="1:14" x14ac:dyDescent="0.25">
      <c r="A1376">
        <v>16101</v>
      </c>
      <c r="B1376" t="s">
        <v>691</v>
      </c>
      <c r="C1376" t="s">
        <v>683</v>
      </c>
      <c r="D1376">
        <v>25</v>
      </c>
      <c r="E1376">
        <v>25</v>
      </c>
      <c r="F1376">
        <v>10</v>
      </c>
      <c r="G1376">
        <v>15</v>
      </c>
      <c r="H1376" t="s">
        <v>58</v>
      </c>
      <c r="J1376">
        <v>10</v>
      </c>
      <c r="K1376">
        <v>15</v>
      </c>
      <c r="L1376">
        <v>550</v>
      </c>
      <c r="M1376" t="s">
        <v>29</v>
      </c>
      <c r="N1376" t="str">
        <f>_xlfn.CONCAT(Ponderaciones[[#This Row],[Universidad]],Ponderaciones[[#This Row],[Carrera]])</f>
        <v>UNIVERSIDAD DE SANTIAGO DE CHILEINGENIERÍA CIVIL BIOMÉDICA</v>
      </c>
    </row>
    <row r="1377" spans="1:14" x14ac:dyDescent="0.25">
      <c r="A1377">
        <v>16105</v>
      </c>
      <c r="B1377" t="s">
        <v>692</v>
      </c>
      <c r="C1377" t="s">
        <v>683</v>
      </c>
      <c r="D1377">
        <v>25</v>
      </c>
      <c r="E1377">
        <v>25</v>
      </c>
      <c r="F1377">
        <v>10</v>
      </c>
      <c r="G1377">
        <v>15</v>
      </c>
      <c r="H1377" t="s">
        <v>58</v>
      </c>
      <c r="J1377">
        <v>10</v>
      </c>
      <c r="K1377">
        <v>15</v>
      </c>
      <c r="L1377">
        <v>550</v>
      </c>
      <c r="M1377" t="s">
        <v>29</v>
      </c>
      <c r="N1377" t="str">
        <f>_xlfn.CONCAT(Ponderaciones[[#This Row],[Universidad]],Ponderaciones[[#This Row],[Carrera]])</f>
        <v>UNIVERSIDAD DE SANTIAGO DE CHILEINGENIERÍA CIVIL EN AMBIENTE</v>
      </c>
    </row>
    <row r="1378" spans="1:14" x14ac:dyDescent="0.25">
      <c r="A1378">
        <v>16104</v>
      </c>
      <c r="B1378" t="s">
        <v>561</v>
      </c>
      <c r="C1378" t="s">
        <v>683</v>
      </c>
      <c r="D1378">
        <v>25</v>
      </c>
      <c r="E1378">
        <v>25</v>
      </c>
      <c r="F1378">
        <v>10</v>
      </c>
      <c r="G1378">
        <v>15</v>
      </c>
      <c r="H1378" t="s">
        <v>58</v>
      </c>
      <c r="J1378">
        <v>10</v>
      </c>
      <c r="K1378">
        <v>15</v>
      </c>
      <c r="L1378">
        <v>550</v>
      </c>
      <c r="M1378" t="s">
        <v>29</v>
      </c>
      <c r="N1378" t="str">
        <f>_xlfn.CONCAT(Ponderaciones[[#This Row],[Universidad]],Ponderaciones[[#This Row],[Carrera]])</f>
        <v>UNIVERSIDAD DE SANTIAGO DE CHILEINGENIERÍA CIVIL EN BIOTECNOLOGÍA</v>
      </c>
    </row>
    <row r="1379" spans="1:14" x14ac:dyDescent="0.25">
      <c r="A1379">
        <v>16001</v>
      </c>
      <c r="B1379" t="s">
        <v>693</v>
      </c>
      <c r="C1379" t="s">
        <v>683</v>
      </c>
      <c r="D1379">
        <v>25</v>
      </c>
      <c r="E1379">
        <v>25</v>
      </c>
      <c r="F1379">
        <v>10</v>
      </c>
      <c r="G1379">
        <v>15</v>
      </c>
      <c r="H1379" t="s">
        <v>58</v>
      </c>
      <c r="J1379">
        <v>10</v>
      </c>
      <c r="K1379">
        <v>15</v>
      </c>
      <c r="L1379">
        <v>550</v>
      </c>
      <c r="M1379" t="s">
        <v>29</v>
      </c>
      <c r="N1379" t="str">
        <f>_xlfn.CONCAT(Ponderaciones[[#This Row],[Universidad]],Ponderaciones[[#This Row],[Carrera]])</f>
        <v xml:space="preserve">UNIVERSIDAD DE SANTIAGO DE CHILEINGENIERÍA CIVIL EN ELECTRICIDAD </v>
      </c>
    </row>
    <row r="1380" spans="1:14" x14ac:dyDescent="0.25">
      <c r="A1380">
        <v>16107</v>
      </c>
      <c r="B1380" t="s">
        <v>463</v>
      </c>
      <c r="C1380" t="s">
        <v>683</v>
      </c>
      <c r="D1380">
        <v>25</v>
      </c>
      <c r="E1380">
        <v>25</v>
      </c>
      <c r="F1380">
        <v>10</v>
      </c>
      <c r="G1380">
        <v>15</v>
      </c>
      <c r="H1380" t="s">
        <v>58</v>
      </c>
      <c r="J1380">
        <v>10</v>
      </c>
      <c r="K1380">
        <v>15</v>
      </c>
      <c r="L1380">
        <v>550</v>
      </c>
      <c r="M1380" t="s">
        <v>29</v>
      </c>
      <c r="N1380" t="str">
        <f>_xlfn.CONCAT(Ponderaciones[[#This Row],[Universidad]],Ponderaciones[[#This Row],[Carrera]])</f>
        <v>UNIVERSIDAD DE SANTIAGO DE CHILEINGENIERÍA CIVIL EN GEOMENSURA Y GEOMÁTICA</v>
      </c>
    </row>
    <row r="1381" spans="1:14" x14ac:dyDescent="0.25">
      <c r="A1381">
        <v>16004</v>
      </c>
      <c r="B1381" t="s">
        <v>207</v>
      </c>
      <c r="C1381" t="s">
        <v>683</v>
      </c>
      <c r="D1381">
        <v>25</v>
      </c>
      <c r="E1381">
        <v>25</v>
      </c>
      <c r="F1381">
        <v>15</v>
      </c>
      <c r="G1381">
        <v>10</v>
      </c>
      <c r="H1381" t="s">
        <v>58</v>
      </c>
      <c r="J1381">
        <v>10</v>
      </c>
      <c r="K1381">
        <v>15</v>
      </c>
      <c r="L1381">
        <v>550</v>
      </c>
      <c r="M1381" t="s">
        <v>29</v>
      </c>
      <c r="N1381" t="str">
        <f>_xlfn.CONCAT(Ponderaciones[[#This Row],[Universidad]],Ponderaciones[[#This Row],[Carrera]])</f>
        <v>UNIVERSIDAD DE SANTIAGO DE CHILEINGENIERÍA CIVIL EN INFORMÁTICA</v>
      </c>
    </row>
    <row r="1382" spans="1:14" x14ac:dyDescent="0.25">
      <c r="A1382">
        <v>16005</v>
      </c>
      <c r="B1382" t="s">
        <v>694</v>
      </c>
      <c r="C1382" t="s">
        <v>683</v>
      </c>
      <c r="D1382">
        <v>25</v>
      </c>
      <c r="E1382">
        <v>25</v>
      </c>
      <c r="F1382">
        <v>10</v>
      </c>
      <c r="G1382">
        <v>15</v>
      </c>
      <c r="H1382" t="s">
        <v>58</v>
      </c>
      <c r="J1382">
        <v>10</v>
      </c>
      <c r="K1382">
        <v>15</v>
      </c>
      <c r="L1382">
        <v>550</v>
      </c>
      <c r="M1382" t="s">
        <v>29</v>
      </c>
      <c r="N1382" t="str">
        <f>_xlfn.CONCAT(Ponderaciones[[#This Row],[Universidad]],Ponderaciones[[#This Row],[Carrera]])</f>
        <v>UNIVERSIDAD DE SANTIAGO DE CHILEINGENIERÍA CIVIL EN MECÁNICA</v>
      </c>
    </row>
    <row r="1383" spans="1:14" x14ac:dyDescent="0.25">
      <c r="A1383">
        <v>16006</v>
      </c>
      <c r="B1383" t="s">
        <v>479</v>
      </c>
      <c r="C1383" t="s">
        <v>683</v>
      </c>
      <c r="D1383">
        <v>25</v>
      </c>
      <c r="E1383">
        <v>25</v>
      </c>
      <c r="F1383">
        <v>10</v>
      </c>
      <c r="G1383">
        <v>15</v>
      </c>
      <c r="H1383" t="s">
        <v>58</v>
      </c>
      <c r="J1383">
        <v>10</v>
      </c>
      <c r="K1383">
        <v>15</v>
      </c>
      <c r="L1383">
        <v>550</v>
      </c>
      <c r="M1383" t="s">
        <v>29</v>
      </c>
      <c r="N1383" t="str">
        <f>_xlfn.CONCAT(Ponderaciones[[#This Row],[Universidad]],Ponderaciones[[#This Row],[Carrera]])</f>
        <v>UNIVERSIDAD DE SANTIAGO DE CHILEINGENIERÍA CIVIL EN METALURGIA</v>
      </c>
    </row>
    <row r="1384" spans="1:14" x14ac:dyDescent="0.25">
      <c r="A1384">
        <v>16007</v>
      </c>
      <c r="B1384" t="s">
        <v>248</v>
      </c>
      <c r="C1384" t="s">
        <v>683</v>
      </c>
      <c r="D1384">
        <v>25</v>
      </c>
      <c r="E1384">
        <v>25</v>
      </c>
      <c r="F1384">
        <v>10</v>
      </c>
      <c r="G1384">
        <v>15</v>
      </c>
      <c r="H1384" t="s">
        <v>58</v>
      </c>
      <c r="J1384">
        <v>10</v>
      </c>
      <c r="K1384">
        <v>15</v>
      </c>
      <c r="L1384">
        <v>550</v>
      </c>
      <c r="M1384" t="s">
        <v>29</v>
      </c>
      <c r="N1384" t="str">
        <f>_xlfn.CONCAT(Ponderaciones[[#This Row],[Universidad]],Ponderaciones[[#This Row],[Carrera]])</f>
        <v>UNIVERSIDAD DE SANTIAGO DE CHILEINGENIERÍA CIVIL EN MINAS</v>
      </c>
    </row>
    <row r="1385" spans="1:14" x14ac:dyDescent="0.25">
      <c r="A1385">
        <v>16008</v>
      </c>
      <c r="B1385" t="s">
        <v>386</v>
      </c>
      <c r="C1385" t="s">
        <v>683</v>
      </c>
      <c r="D1385">
        <v>25</v>
      </c>
      <c r="E1385">
        <v>25</v>
      </c>
      <c r="F1385">
        <v>10</v>
      </c>
      <c r="G1385">
        <v>15</v>
      </c>
      <c r="H1385" t="s">
        <v>58</v>
      </c>
      <c r="J1385">
        <v>10</v>
      </c>
      <c r="K1385">
        <v>15</v>
      </c>
      <c r="L1385">
        <v>550</v>
      </c>
      <c r="M1385" t="s">
        <v>29</v>
      </c>
      <c r="N1385" t="str">
        <f>_xlfn.CONCAT(Ponderaciones[[#This Row],[Universidad]],Ponderaciones[[#This Row],[Carrera]])</f>
        <v>UNIVERSIDAD DE SANTIAGO DE CHILEINGENIERÍA CIVIL EN OBRAS CIVILES</v>
      </c>
    </row>
    <row r="1386" spans="1:14" x14ac:dyDescent="0.25">
      <c r="A1386">
        <v>16009</v>
      </c>
      <c r="B1386" t="s">
        <v>695</v>
      </c>
      <c r="C1386" t="s">
        <v>683</v>
      </c>
      <c r="D1386">
        <v>25</v>
      </c>
      <c r="E1386">
        <v>25</v>
      </c>
      <c r="F1386">
        <v>10</v>
      </c>
      <c r="G1386">
        <v>15</v>
      </c>
      <c r="H1386" t="s">
        <v>58</v>
      </c>
      <c r="J1386">
        <v>10</v>
      </c>
      <c r="K1386">
        <v>15</v>
      </c>
      <c r="L1386">
        <v>550</v>
      </c>
      <c r="M1386" t="s">
        <v>29</v>
      </c>
      <c r="N1386" t="str">
        <f>_xlfn.CONCAT(Ponderaciones[[#This Row],[Universidad]],Ponderaciones[[#This Row],[Carrera]])</f>
        <v>UNIVERSIDAD DE SANTIAGO DE CHILEINGENIERÍA CIVIL EN QUÍMICA</v>
      </c>
    </row>
    <row r="1387" spans="1:14" x14ac:dyDescent="0.25">
      <c r="A1387">
        <v>16102</v>
      </c>
      <c r="B1387" t="s">
        <v>696</v>
      </c>
      <c r="C1387" t="s">
        <v>683</v>
      </c>
      <c r="D1387">
        <v>25</v>
      </c>
      <c r="E1387">
        <v>25</v>
      </c>
      <c r="F1387">
        <v>10</v>
      </c>
      <c r="G1387">
        <v>15</v>
      </c>
      <c r="H1387" t="s">
        <v>58</v>
      </c>
      <c r="J1387">
        <v>10</v>
      </c>
      <c r="K1387">
        <v>15</v>
      </c>
      <c r="L1387">
        <v>550</v>
      </c>
      <c r="M1387" t="s">
        <v>29</v>
      </c>
      <c r="N1387" t="str">
        <f>_xlfn.CONCAT(Ponderaciones[[#This Row],[Universidad]],Ponderaciones[[#This Row],[Carrera]])</f>
        <v xml:space="preserve">UNIVERSIDAD DE SANTIAGO DE CHILEINGENIERÍA CIVIL EN TELEMÁTICA </v>
      </c>
    </row>
    <row r="1388" spans="1:14" x14ac:dyDescent="0.25">
      <c r="A1388">
        <v>16111</v>
      </c>
      <c r="B1388" t="s">
        <v>697</v>
      </c>
      <c r="C1388" t="s">
        <v>683</v>
      </c>
      <c r="D1388">
        <v>25</v>
      </c>
      <c r="E1388">
        <v>25</v>
      </c>
      <c r="F1388">
        <v>10</v>
      </c>
      <c r="G1388">
        <v>15</v>
      </c>
      <c r="H1388" t="s">
        <v>58</v>
      </c>
      <c r="J1388">
        <v>10</v>
      </c>
      <c r="K1388">
        <v>15</v>
      </c>
      <c r="L1388">
        <v>550</v>
      </c>
      <c r="M1388" t="s">
        <v>29</v>
      </c>
      <c r="N1388" t="str">
        <f>_xlfn.CONCAT(Ponderaciones[[#This Row],[Universidad]],Ponderaciones[[#This Row],[Carrera]])</f>
        <v>UNIVERSIDAD DE SANTIAGO DE CHILEINGENIERÍA CIVIL EN TERRITORIO Y MEDIOAMBIENTE</v>
      </c>
    </row>
    <row r="1389" spans="1:14" x14ac:dyDescent="0.25">
      <c r="A1389">
        <v>16003</v>
      </c>
      <c r="B1389" t="s">
        <v>201</v>
      </c>
      <c r="C1389" t="s">
        <v>683</v>
      </c>
      <c r="D1389">
        <v>25</v>
      </c>
      <c r="E1389">
        <v>25</v>
      </c>
      <c r="F1389">
        <v>10</v>
      </c>
      <c r="G1389">
        <v>15</v>
      </c>
      <c r="H1389" t="s">
        <v>58</v>
      </c>
      <c r="J1389">
        <v>10</v>
      </c>
      <c r="K1389">
        <v>15</v>
      </c>
      <c r="L1389">
        <v>550</v>
      </c>
      <c r="M1389" t="s">
        <v>29</v>
      </c>
      <c r="N1389" t="str">
        <f>_xlfn.CONCAT(Ponderaciones[[#This Row],[Universidad]],Ponderaciones[[#This Row],[Carrera]])</f>
        <v>UNIVERSIDAD DE SANTIAGO DE CHILEINGENIERÍA CIVIL INDUSTRIAL</v>
      </c>
    </row>
    <row r="1390" spans="1:14" x14ac:dyDescent="0.25">
      <c r="A1390">
        <v>16103</v>
      </c>
      <c r="B1390" t="s">
        <v>698</v>
      </c>
      <c r="C1390" t="s">
        <v>683</v>
      </c>
      <c r="D1390">
        <v>25</v>
      </c>
      <c r="E1390">
        <v>25</v>
      </c>
      <c r="F1390">
        <v>10</v>
      </c>
      <c r="G1390">
        <v>15</v>
      </c>
      <c r="H1390" t="s">
        <v>58</v>
      </c>
      <c r="J1390">
        <v>10</v>
      </c>
      <c r="K1390">
        <v>15</v>
      </c>
      <c r="L1390">
        <v>550</v>
      </c>
      <c r="M1390" t="s">
        <v>29</v>
      </c>
      <c r="N1390" t="str">
        <f>_xlfn.CONCAT(Ponderaciones[[#This Row],[Universidad]],Ponderaciones[[#This Row],[Carrera]])</f>
        <v>UNIVERSIDAD DE SANTIAGO DE CHILEINGENIERÍA CIVIL MECATRÓNICA</v>
      </c>
    </row>
    <row r="1391" spans="1:14" x14ac:dyDescent="0.25">
      <c r="A1391">
        <v>16035</v>
      </c>
      <c r="B1391" t="s">
        <v>83</v>
      </c>
      <c r="C1391" t="s">
        <v>683</v>
      </c>
      <c r="D1391">
        <v>10</v>
      </c>
      <c r="E1391">
        <v>40</v>
      </c>
      <c r="F1391">
        <v>10</v>
      </c>
      <c r="G1391">
        <v>25</v>
      </c>
      <c r="H1391">
        <v>10</v>
      </c>
      <c r="I1391" t="s">
        <v>47</v>
      </c>
      <c r="J1391">
        <v>10</v>
      </c>
      <c r="K1391">
        <v>5</v>
      </c>
      <c r="L1391">
        <v>550</v>
      </c>
      <c r="M1391" t="s">
        <v>29</v>
      </c>
      <c r="N1391" t="str">
        <f>_xlfn.CONCAT(Ponderaciones[[#This Row],[Universidad]],Ponderaciones[[#This Row],[Carrera]])</f>
        <v>UNIVERSIDAD DE SANTIAGO DE CHILEINGENIERÍA COMERCIAL</v>
      </c>
    </row>
    <row r="1392" spans="1:14" x14ac:dyDescent="0.25">
      <c r="A1392">
        <v>16067</v>
      </c>
      <c r="B1392" t="s">
        <v>699</v>
      </c>
      <c r="C1392" t="s">
        <v>683</v>
      </c>
      <c r="D1392">
        <v>10</v>
      </c>
      <c r="E1392">
        <v>40</v>
      </c>
      <c r="F1392">
        <v>15</v>
      </c>
      <c r="G1392">
        <v>20</v>
      </c>
      <c r="H1392" t="s">
        <v>58</v>
      </c>
      <c r="J1392">
        <v>10</v>
      </c>
      <c r="K1392">
        <v>5</v>
      </c>
      <c r="L1392">
        <v>450</v>
      </c>
      <c r="M1392" t="s">
        <v>29</v>
      </c>
      <c r="N1392" t="str">
        <f>_xlfn.CONCAT(Ponderaciones[[#This Row],[Universidad]],Ponderaciones[[#This Row],[Carrera]])</f>
        <v xml:space="preserve">UNIVERSIDAD DE SANTIAGO DE CHILEINGENIERÍA DE ALIMENTOS </v>
      </c>
    </row>
    <row r="1393" spans="1:14" x14ac:dyDescent="0.25">
      <c r="A1393">
        <v>16021</v>
      </c>
      <c r="B1393" t="s">
        <v>700</v>
      </c>
      <c r="C1393" t="s">
        <v>683</v>
      </c>
      <c r="D1393">
        <v>25</v>
      </c>
      <c r="E1393">
        <v>25</v>
      </c>
      <c r="F1393">
        <v>10</v>
      </c>
      <c r="G1393">
        <v>20</v>
      </c>
      <c r="H1393" t="s">
        <v>58</v>
      </c>
      <c r="J1393">
        <v>10</v>
      </c>
      <c r="K1393">
        <v>10</v>
      </c>
      <c r="L1393">
        <v>550</v>
      </c>
      <c r="M1393" t="s">
        <v>29</v>
      </c>
      <c r="N1393" t="str">
        <f>_xlfn.CONCAT(Ponderaciones[[#This Row],[Universidad]],Ponderaciones[[#This Row],[Carrera]])</f>
        <v xml:space="preserve">UNIVERSIDAD DE SANTIAGO DE CHILEINGENIERÍA DE EJECUCIÓN EN CLIMATIZACIÓN </v>
      </c>
    </row>
    <row r="1394" spans="1:14" x14ac:dyDescent="0.25">
      <c r="A1394">
        <v>16014</v>
      </c>
      <c r="B1394" t="s">
        <v>701</v>
      </c>
      <c r="C1394" t="s">
        <v>683</v>
      </c>
      <c r="D1394">
        <v>25</v>
      </c>
      <c r="E1394">
        <v>25</v>
      </c>
      <c r="F1394">
        <v>15</v>
      </c>
      <c r="G1394">
        <v>10</v>
      </c>
      <c r="H1394" t="s">
        <v>58</v>
      </c>
      <c r="J1394">
        <v>10</v>
      </c>
      <c r="K1394">
        <v>15</v>
      </c>
      <c r="L1394">
        <v>550</v>
      </c>
      <c r="M1394" t="s">
        <v>29</v>
      </c>
      <c r="N1394" t="str">
        <f>_xlfn.CONCAT(Ponderaciones[[#This Row],[Universidad]],Ponderaciones[[#This Row],[Carrera]])</f>
        <v>UNIVERSIDAD DE SANTIAGO DE CHILEINGENIERÍA DE EJECUCIÓN EN COMPUTACIÓN E INFORMÁTICA</v>
      </c>
    </row>
    <row r="1395" spans="1:14" x14ac:dyDescent="0.25">
      <c r="A1395">
        <v>16011</v>
      </c>
      <c r="B1395" t="s">
        <v>702</v>
      </c>
      <c r="C1395" t="s">
        <v>683</v>
      </c>
      <c r="D1395">
        <v>25</v>
      </c>
      <c r="E1395">
        <v>25</v>
      </c>
      <c r="F1395">
        <v>10</v>
      </c>
      <c r="G1395">
        <v>20</v>
      </c>
      <c r="H1395" t="s">
        <v>58</v>
      </c>
      <c r="J1395">
        <v>10</v>
      </c>
      <c r="K1395">
        <v>10</v>
      </c>
      <c r="L1395">
        <v>500</v>
      </c>
      <c r="M1395" t="s">
        <v>29</v>
      </c>
      <c r="N1395" t="str">
        <f>_xlfn.CONCAT(Ponderaciones[[#This Row],[Universidad]],Ponderaciones[[#This Row],[Carrera]])</f>
        <v>UNIVERSIDAD DE SANTIAGO DE CHILEINGENIERÍA DE EJECUCIÓN EN ELECTRICIDAD</v>
      </c>
    </row>
    <row r="1396" spans="1:14" x14ac:dyDescent="0.25">
      <c r="A1396">
        <v>16015</v>
      </c>
      <c r="B1396" t="s">
        <v>703</v>
      </c>
      <c r="C1396" t="s">
        <v>683</v>
      </c>
      <c r="D1396">
        <v>25</v>
      </c>
      <c r="E1396">
        <v>25</v>
      </c>
      <c r="F1396">
        <v>10</v>
      </c>
      <c r="G1396">
        <v>20</v>
      </c>
      <c r="H1396" t="s">
        <v>58</v>
      </c>
      <c r="J1396">
        <v>10</v>
      </c>
      <c r="K1396">
        <v>10</v>
      </c>
      <c r="L1396">
        <v>500</v>
      </c>
      <c r="M1396" t="s">
        <v>29</v>
      </c>
      <c r="N1396" t="str">
        <f>_xlfn.CONCAT(Ponderaciones[[#This Row],[Universidad]],Ponderaciones[[#This Row],[Carrera]])</f>
        <v>UNIVERSIDAD DE SANTIAGO DE CHILEINGENIERÍA DE EJECUCIÓN EN MECÁNICA</v>
      </c>
    </row>
    <row r="1397" spans="1:14" x14ac:dyDescent="0.25">
      <c r="A1397">
        <v>16016</v>
      </c>
      <c r="B1397" t="s">
        <v>704</v>
      </c>
      <c r="C1397" t="s">
        <v>683</v>
      </c>
      <c r="D1397">
        <v>25</v>
      </c>
      <c r="E1397">
        <v>25</v>
      </c>
      <c r="F1397">
        <v>10</v>
      </c>
      <c r="G1397">
        <v>20</v>
      </c>
      <c r="H1397" t="s">
        <v>58</v>
      </c>
      <c r="J1397">
        <v>10</v>
      </c>
      <c r="K1397">
        <v>10</v>
      </c>
      <c r="L1397">
        <v>500</v>
      </c>
      <c r="M1397" t="s">
        <v>29</v>
      </c>
      <c r="N1397" t="str">
        <f>_xlfn.CONCAT(Ponderaciones[[#This Row],[Universidad]],Ponderaciones[[#This Row],[Carrera]])</f>
        <v>UNIVERSIDAD DE SANTIAGO DE CHILEINGENIERÍA DE EJECUCIÓN EN METALURGIA</v>
      </c>
    </row>
    <row r="1398" spans="1:14" x14ac:dyDescent="0.25">
      <c r="A1398">
        <v>16017</v>
      </c>
      <c r="B1398" t="s">
        <v>705</v>
      </c>
      <c r="C1398" t="s">
        <v>683</v>
      </c>
      <c r="D1398">
        <v>25</v>
      </c>
      <c r="E1398">
        <v>25</v>
      </c>
      <c r="F1398">
        <v>10</v>
      </c>
      <c r="G1398">
        <v>20</v>
      </c>
      <c r="H1398" t="s">
        <v>58</v>
      </c>
      <c r="J1398">
        <v>10</v>
      </c>
      <c r="K1398">
        <v>10</v>
      </c>
      <c r="L1398">
        <v>500</v>
      </c>
      <c r="M1398" t="s">
        <v>29</v>
      </c>
      <c r="N1398" t="str">
        <f>_xlfn.CONCAT(Ponderaciones[[#This Row],[Universidad]],Ponderaciones[[#This Row],[Carrera]])</f>
        <v>UNIVERSIDAD DE SANTIAGO DE CHILEINGENIERÍA DE EJECUCIÓN EN MINAS</v>
      </c>
    </row>
    <row r="1399" spans="1:14" x14ac:dyDescent="0.25">
      <c r="A1399">
        <v>16019</v>
      </c>
      <c r="B1399" t="s">
        <v>706</v>
      </c>
      <c r="C1399" t="s">
        <v>683</v>
      </c>
      <c r="D1399">
        <v>25</v>
      </c>
      <c r="E1399">
        <v>25</v>
      </c>
      <c r="F1399">
        <v>10</v>
      </c>
      <c r="G1399">
        <v>20</v>
      </c>
      <c r="H1399" t="s">
        <v>58</v>
      </c>
      <c r="J1399">
        <v>10</v>
      </c>
      <c r="K1399">
        <v>10</v>
      </c>
      <c r="L1399">
        <v>500</v>
      </c>
      <c r="M1399" t="s">
        <v>29</v>
      </c>
      <c r="N1399" t="str">
        <f>_xlfn.CONCAT(Ponderaciones[[#This Row],[Universidad]],Ponderaciones[[#This Row],[Carrera]])</f>
        <v>UNIVERSIDAD DE SANTIAGO DE CHILEINGENIERÍA DE EJECUCIÓN EN QUÍMICA</v>
      </c>
    </row>
    <row r="1400" spans="1:14" x14ac:dyDescent="0.25">
      <c r="A1400">
        <v>16013</v>
      </c>
      <c r="B1400" t="s">
        <v>707</v>
      </c>
      <c r="C1400" t="s">
        <v>683</v>
      </c>
      <c r="D1400">
        <v>25</v>
      </c>
      <c r="E1400">
        <v>25</v>
      </c>
      <c r="F1400">
        <v>10</v>
      </c>
      <c r="G1400">
        <v>20</v>
      </c>
      <c r="H1400" t="s">
        <v>58</v>
      </c>
      <c r="J1400">
        <v>10</v>
      </c>
      <c r="K1400">
        <v>10</v>
      </c>
      <c r="L1400">
        <v>500</v>
      </c>
      <c r="M1400" t="s">
        <v>29</v>
      </c>
      <c r="N1400" t="str">
        <f>_xlfn.CONCAT(Ponderaciones[[#This Row],[Universidad]],Ponderaciones[[#This Row],[Carrera]])</f>
        <v>UNIVERSIDAD DE SANTIAGO DE CHILEINGENIERÍA DE EJECUCIÓN INDUSTRIAL</v>
      </c>
    </row>
    <row r="1401" spans="1:14" x14ac:dyDescent="0.25">
      <c r="A1401">
        <v>16068</v>
      </c>
      <c r="B1401" t="s">
        <v>708</v>
      </c>
      <c r="C1401" t="s">
        <v>683</v>
      </c>
      <c r="D1401">
        <v>10</v>
      </c>
      <c r="E1401">
        <v>40</v>
      </c>
      <c r="F1401">
        <v>15</v>
      </c>
      <c r="G1401">
        <v>25</v>
      </c>
      <c r="H1401">
        <v>10</v>
      </c>
      <c r="I1401" t="s">
        <v>47</v>
      </c>
      <c r="J1401">
        <v>10</v>
      </c>
      <c r="K1401" t="s">
        <v>58</v>
      </c>
      <c r="L1401">
        <v>500</v>
      </c>
      <c r="M1401" t="s">
        <v>29</v>
      </c>
      <c r="N1401" t="str">
        <f>_xlfn.CONCAT(Ponderaciones[[#This Row],[Universidad]],Ponderaciones[[#This Row],[Carrera]])</f>
        <v>UNIVERSIDAD DE SANTIAGO DE CHILEINGENIERÍA EN AGRONEGOCIOS</v>
      </c>
    </row>
    <row r="1402" spans="1:14" x14ac:dyDescent="0.25">
      <c r="A1402">
        <v>16048</v>
      </c>
      <c r="B1402" t="s">
        <v>543</v>
      </c>
      <c r="C1402" t="s">
        <v>683</v>
      </c>
      <c r="D1402">
        <v>10</v>
      </c>
      <c r="E1402">
        <v>40</v>
      </c>
      <c r="F1402">
        <v>10</v>
      </c>
      <c r="G1402">
        <v>20</v>
      </c>
      <c r="H1402" t="s">
        <v>58</v>
      </c>
      <c r="J1402">
        <v>10</v>
      </c>
      <c r="K1402">
        <v>10</v>
      </c>
      <c r="L1402">
        <v>500</v>
      </c>
      <c r="M1402" t="s">
        <v>29</v>
      </c>
      <c r="N1402" t="str">
        <f>_xlfn.CONCAT(Ponderaciones[[#This Row],[Universidad]],Ponderaciones[[#This Row],[Carrera]])</f>
        <v>UNIVERSIDAD DE SANTIAGO DE CHILEINGENIERÍA ESTADÍSTICA</v>
      </c>
    </row>
    <row r="1403" spans="1:14" x14ac:dyDescent="0.25">
      <c r="A1403">
        <v>16042</v>
      </c>
      <c r="B1403" t="s">
        <v>261</v>
      </c>
      <c r="C1403" t="s">
        <v>683</v>
      </c>
      <c r="D1403">
        <v>10</v>
      </c>
      <c r="E1403">
        <v>40</v>
      </c>
      <c r="F1403">
        <v>10</v>
      </c>
      <c r="G1403">
        <v>15</v>
      </c>
      <c r="H1403" t="s">
        <v>58</v>
      </c>
      <c r="J1403">
        <v>10</v>
      </c>
      <c r="K1403">
        <v>15</v>
      </c>
      <c r="L1403">
        <v>580</v>
      </c>
      <c r="M1403" t="s">
        <v>29</v>
      </c>
      <c r="N1403" t="str">
        <f>_xlfn.CONCAT(Ponderaciones[[#This Row],[Universidad]],Ponderaciones[[#This Row],[Carrera]])</f>
        <v>UNIVERSIDAD DE SANTIAGO DE CHILEINGENIERÍA FÍSICA</v>
      </c>
    </row>
    <row r="1404" spans="1:14" x14ac:dyDescent="0.25">
      <c r="A1404">
        <v>16047</v>
      </c>
      <c r="B1404" t="s">
        <v>406</v>
      </c>
      <c r="C1404" t="s">
        <v>683</v>
      </c>
      <c r="D1404">
        <v>10</v>
      </c>
      <c r="E1404">
        <v>40</v>
      </c>
      <c r="F1404">
        <v>10</v>
      </c>
      <c r="G1404">
        <v>20</v>
      </c>
      <c r="H1404" t="s">
        <v>58</v>
      </c>
      <c r="J1404">
        <v>10</v>
      </c>
      <c r="K1404">
        <v>10</v>
      </c>
      <c r="L1404">
        <v>550</v>
      </c>
      <c r="M1404" t="s">
        <v>29</v>
      </c>
      <c r="N1404" t="str">
        <f>_xlfn.CONCAT(Ponderaciones[[#This Row],[Universidad]],Ponderaciones[[#This Row],[Carrera]])</f>
        <v>UNIVERSIDAD DE SANTIAGO DE CHILEINGENIERÍA MATEMÁTICA</v>
      </c>
    </row>
    <row r="1405" spans="1:14" x14ac:dyDescent="0.25">
      <c r="A1405">
        <v>16098</v>
      </c>
      <c r="B1405" t="s">
        <v>352</v>
      </c>
      <c r="C1405" t="s">
        <v>683</v>
      </c>
      <c r="D1405">
        <v>10</v>
      </c>
      <c r="E1405">
        <v>40</v>
      </c>
      <c r="F1405">
        <v>15</v>
      </c>
      <c r="G1405">
        <v>15</v>
      </c>
      <c r="H1405" t="s">
        <v>58</v>
      </c>
      <c r="J1405">
        <v>20</v>
      </c>
      <c r="K1405" t="s">
        <v>58</v>
      </c>
      <c r="L1405">
        <v>600</v>
      </c>
      <c r="M1405" t="s">
        <v>29</v>
      </c>
      <c r="N1405" t="str">
        <f>_xlfn.CONCAT(Ponderaciones[[#This Row],[Universidad]],Ponderaciones[[#This Row],[Carrera]])</f>
        <v xml:space="preserve">UNIVERSIDAD DE SANTIAGO DE CHILEKINESIOLOGÍA </v>
      </c>
    </row>
    <row r="1406" spans="1:14" x14ac:dyDescent="0.25">
      <c r="A1406">
        <v>16097</v>
      </c>
      <c r="B1406" t="s">
        <v>709</v>
      </c>
      <c r="C1406" t="s">
        <v>683</v>
      </c>
      <c r="D1406">
        <v>10</v>
      </c>
      <c r="E1406">
        <v>40</v>
      </c>
      <c r="F1406">
        <v>15</v>
      </c>
      <c r="G1406">
        <v>15</v>
      </c>
      <c r="H1406" t="s">
        <v>58</v>
      </c>
      <c r="J1406">
        <v>20</v>
      </c>
      <c r="K1406" t="s">
        <v>58</v>
      </c>
      <c r="L1406">
        <v>470</v>
      </c>
      <c r="M1406" t="s">
        <v>29</v>
      </c>
      <c r="N1406" t="str">
        <f>_xlfn.CONCAT(Ponderaciones[[#This Row],[Universidad]],Ponderaciones[[#This Row],[Carrera]])</f>
        <v>UNIVERSIDAD DE SANTIAGO DE CHILELICENCIATURA EN CIENCIAS DE LA ACTIVIDAD FÍSICA / ENTRENADOR DEPORTIVO</v>
      </c>
    </row>
    <row r="1407" spans="1:14" x14ac:dyDescent="0.25">
      <c r="A1407">
        <v>16096</v>
      </c>
      <c r="B1407" t="s">
        <v>710</v>
      </c>
      <c r="C1407" t="s">
        <v>683</v>
      </c>
      <c r="D1407">
        <v>10</v>
      </c>
      <c r="E1407">
        <v>40</v>
      </c>
      <c r="F1407">
        <v>15</v>
      </c>
      <c r="G1407">
        <v>15</v>
      </c>
      <c r="H1407" t="s">
        <v>58</v>
      </c>
      <c r="J1407">
        <v>20</v>
      </c>
      <c r="K1407" t="s">
        <v>58</v>
      </c>
      <c r="L1407">
        <v>470</v>
      </c>
      <c r="M1407" t="s">
        <v>29</v>
      </c>
      <c r="N1407" t="str">
        <f>_xlfn.CONCAT(Ponderaciones[[#This Row],[Universidad]],Ponderaciones[[#This Row],[Carrera]])</f>
        <v>UNIVERSIDAD DE SANTIAGO DE CHILELICENCIATURA EN CIENCIAS DE LA ACTIVIDAD FÍSICA / TERAPEUTA EN ACTIVIDAD FÍSICA Y SALUD</v>
      </c>
    </row>
    <row r="1408" spans="1:14" x14ac:dyDescent="0.25">
      <c r="A1408">
        <v>16057</v>
      </c>
      <c r="B1408" t="s">
        <v>711</v>
      </c>
      <c r="C1408" t="s">
        <v>683</v>
      </c>
      <c r="D1408">
        <v>10</v>
      </c>
      <c r="E1408">
        <v>40</v>
      </c>
      <c r="F1408">
        <v>20</v>
      </c>
      <c r="G1408">
        <v>10</v>
      </c>
      <c r="H1408">
        <v>20</v>
      </c>
      <c r="J1408" t="s">
        <v>58</v>
      </c>
      <c r="K1408" t="s">
        <v>58</v>
      </c>
      <c r="L1408">
        <v>550</v>
      </c>
      <c r="M1408" t="s">
        <v>29</v>
      </c>
      <c r="N1408" t="str">
        <f>_xlfn.CONCAT(Ponderaciones[[#This Row],[Universidad]],Ponderaciones[[#This Row],[Carrera]])</f>
        <v>UNIVERSIDAD DE SANTIAGO DE CHILELICENCIATURA EN ESTUDIOS INTERNACIONALES</v>
      </c>
    </row>
    <row r="1409" spans="1:14" x14ac:dyDescent="0.25">
      <c r="A1409">
        <v>16058</v>
      </c>
      <c r="B1409" t="s">
        <v>156</v>
      </c>
      <c r="C1409" t="s">
        <v>683</v>
      </c>
      <c r="D1409">
        <v>10</v>
      </c>
      <c r="E1409">
        <v>40</v>
      </c>
      <c r="F1409">
        <v>20</v>
      </c>
      <c r="G1409">
        <v>10</v>
      </c>
      <c r="H1409">
        <v>20</v>
      </c>
      <c r="J1409" t="s">
        <v>58</v>
      </c>
      <c r="K1409" t="s">
        <v>58</v>
      </c>
      <c r="L1409">
        <v>550</v>
      </c>
      <c r="M1409" t="s">
        <v>29</v>
      </c>
      <c r="N1409" t="str">
        <f>_xlfn.CONCAT(Ponderaciones[[#This Row],[Universidad]],Ponderaciones[[#This Row],[Carrera]])</f>
        <v xml:space="preserve">UNIVERSIDAD DE SANTIAGO DE CHILELICENCIATURA EN HISTORIA </v>
      </c>
    </row>
    <row r="1410" spans="1:14" x14ac:dyDescent="0.25">
      <c r="A1410">
        <v>16054</v>
      </c>
      <c r="B1410" t="s">
        <v>712</v>
      </c>
      <c r="C1410" t="s">
        <v>683</v>
      </c>
      <c r="D1410">
        <v>10</v>
      </c>
      <c r="E1410">
        <v>40</v>
      </c>
      <c r="F1410">
        <v>30</v>
      </c>
      <c r="G1410">
        <v>10</v>
      </c>
      <c r="H1410">
        <v>10</v>
      </c>
      <c r="J1410" t="s">
        <v>58</v>
      </c>
      <c r="K1410" t="s">
        <v>58</v>
      </c>
      <c r="L1410">
        <v>550</v>
      </c>
      <c r="M1410" t="s">
        <v>29</v>
      </c>
      <c r="N1410" t="str">
        <f>_xlfn.CONCAT(Ponderaciones[[#This Row],[Universidad]],Ponderaciones[[#This Row],[Carrera]])</f>
        <v>UNIVERSIDAD DE SANTIAGO DE CHILELICENCIATURA  EN  LINGÜÍSTICA  APLICADA  A LA  TRADUCCIÓN  EN INGLÉS -  JAPONÉS  E INGLÉS - PORTUGUÉS</v>
      </c>
    </row>
    <row r="1411" spans="1:14" x14ac:dyDescent="0.25">
      <c r="A1411">
        <v>16091</v>
      </c>
      <c r="B1411" t="s">
        <v>93</v>
      </c>
      <c r="C1411" t="s">
        <v>683</v>
      </c>
      <c r="D1411">
        <v>10</v>
      </c>
      <c r="E1411">
        <v>40</v>
      </c>
      <c r="F1411">
        <v>15</v>
      </c>
      <c r="G1411">
        <v>15</v>
      </c>
      <c r="H1411" t="s">
        <v>58</v>
      </c>
      <c r="J1411">
        <v>20</v>
      </c>
      <c r="K1411" t="s">
        <v>58</v>
      </c>
      <c r="L1411">
        <v>600</v>
      </c>
      <c r="M1411" t="s">
        <v>29</v>
      </c>
      <c r="N1411" t="str">
        <f>_xlfn.CONCAT(Ponderaciones[[#This Row],[Universidad]],Ponderaciones[[#This Row],[Carrera]])</f>
        <v>UNIVERSIDAD DE SANTIAGO DE CHILEMEDICINA</v>
      </c>
    </row>
    <row r="1412" spans="1:14" x14ac:dyDescent="0.25">
      <c r="A1412">
        <v>16093</v>
      </c>
      <c r="B1412" t="s">
        <v>355</v>
      </c>
      <c r="C1412" t="s">
        <v>683</v>
      </c>
      <c r="D1412">
        <v>10</v>
      </c>
      <c r="E1412">
        <v>40</v>
      </c>
      <c r="F1412">
        <v>15</v>
      </c>
      <c r="G1412">
        <v>15</v>
      </c>
      <c r="H1412" t="s">
        <v>58</v>
      </c>
      <c r="J1412">
        <v>20</v>
      </c>
      <c r="K1412" t="s">
        <v>58</v>
      </c>
      <c r="L1412">
        <v>600</v>
      </c>
      <c r="M1412" t="s">
        <v>29</v>
      </c>
      <c r="N1412" t="str">
        <f>_xlfn.CONCAT(Ponderaciones[[#This Row],[Universidad]],Ponderaciones[[#This Row],[Carrera]])</f>
        <v>UNIVERSIDAD DE SANTIAGO DE CHILEOBSTETRICIA Y PUERICULTURA</v>
      </c>
    </row>
    <row r="1413" spans="1:14" x14ac:dyDescent="0.25">
      <c r="A1413">
        <v>16050</v>
      </c>
      <c r="B1413" t="s">
        <v>713</v>
      </c>
      <c r="C1413" t="s">
        <v>683</v>
      </c>
      <c r="D1413">
        <v>10</v>
      </c>
      <c r="E1413">
        <v>40</v>
      </c>
      <c r="F1413">
        <v>30</v>
      </c>
      <c r="G1413">
        <v>10</v>
      </c>
      <c r="H1413">
        <v>10</v>
      </c>
      <c r="J1413" t="s">
        <v>58</v>
      </c>
      <c r="K1413" t="s">
        <v>58</v>
      </c>
      <c r="L1413">
        <v>550</v>
      </c>
      <c r="M1413" t="s">
        <v>29</v>
      </c>
      <c r="N1413" t="str">
        <f>_xlfn.CONCAT(Ponderaciones[[#This Row],[Universidad]],Ponderaciones[[#This Row],[Carrera]])</f>
        <v>UNIVERSIDAD DE SANTIAGO DE CHILEPEDAGOGÍA EN CASTELLANO</v>
      </c>
    </row>
    <row r="1414" spans="1:14" x14ac:dyDescent="0.25">
      <c r="A1414">
        <v>16095</v>
      </c>
      <c r="B1414" t="s">
        <v>210</v>
      </c>
      <c r="C1414" t="s">
        <v>683</v>
      </c>
      <c r="D1414">
        <v>10</v>
      </c>
      <c r="E1414">
        <v>40</v>
      </c>
      <c r="F1414">
        <v>15</v>
      </c>
      <c r="G1414">
        <v>15</v>
      </c>
      <c r="H1414" t="s">
        <v>58</v>
      </c>
      <c r="J1414">
        <v>20</v>
      </c>
      <c r="K1414" t="s">
        <v>58</v>
      </c>
      <c r="L1414">
        <v>550</v>
      </c>
      <c r="M1414" t="s">
        <v>29</v>
      </c>
      <c r="N1414" t="str">
        <f>_xlfn.CONCAT(Ponderaciones[[#This Row],[Universidad]],Ponderaciones[[#This Row],[Carrera]])</f>
        <v xml:space="preserve">UNIVERSIDAD DE SANTIAGO DE CHILEPEDAGOGÍA EN EDUCACIÓN FÍSICA </v>
      </c>
    </row>
    <row r="1415" spans="1:14" x14ac:dyDescent="0.25">
      <c r="A1415">
        <v>16056</v>
      </c>
      <c r="B1415" t="s">
        <v>99</v>
      </c>
      <c r="C1415" t="s">
        <v>683</v>
      </c>
      <c r="D1415">
        <v>10</v>
      </c>
      <c r="E1415">
        <v>40</v>
      </c>
      <c r="F1415">
        <v>20</v>
      </c>
      <c r="G1415">
        <v>20</v>
      </c>
      <c r="H1415">
        <v>10</v>
      </c>
      <c r="I1415" t="s">
        <v>47</v>
      </c>
      <c r="J1415">
        <v>10</v>
      </c>
      <c r="K1415" t="s">
        <v>58</v>
      </c>
      <c r="L1415">
        <v>550</v>
      </c>
      <c r="M1415" t="s">
        <v>29</v>
      </c>
      <c r="N1415" t="str">
        <f>_xlfn.CONCAT(Ponderaciones[[#This Row],[Universidad]],Ponderaciones[[#This Row],[Carrera]])</f>
        <v>UNIVERSIDAD DE SANTIAGO DE CHILEPEDAGOGÍA EN EDUCACIÓN GENERAL BÁSICA</v>
      </c>
    </row>
    <row r="1416" spans="1:14" x14ac:dyDescent="0.25">
      <c r="A1416">
        <v>16053</v>
      </c>
      <c r="B1416" t="s">
        <v>165</v>
      </c>
      <c r="C1416" t="s">
        <v>683</v>
      </c>
      <c r="D1416">
        <v>10</v>
      </c>
      <c r="E1416">
        <v>40</v>
      </c>
      <c r="F1416">
        <v>30</v>
      </c>
      <c r="G1416">
        <v>10</v>
      </c>
      <c r="H1416">
        <v>10</v>
      </c>
      <c r="J1416" t="s">
        <v>58</v>
      </c>
      <c r="K1416" t="s">
        <v>58</v>
      </c>
      <c r="L1416">
        <v>510</v>
      </c>
      <c r="M1416" t="s">
        <v>29</v>
      </c>
      <c r="N1416" t="str">
        <f>_xlfn.CONCAT(Ponderaciones[[#This Row],[Universidad]],Ponderaciones[[#This Row],[Carrera]])</f>
        <v xml:space="preserve">UNIVERSIDAD DE SANTIAGO DE CHILEPEDAGOGÍA EN FILOSOFÍA </v>
      </c>
    </row>
    <row r="1417" spans="1:14" x14ac:dyDescent="0.25">
      <c r="A1417">
        <v>16049</v>
      </c>
      <c r="B1417" t="s">
        <v>714</v>
      </c>
      <c r="C1417" t="s">
        <v>683</v>
      </c>
      <c r="D1417">
        <v>10</v>
      </c>
      <c r="E1417">
        <v>40</v>
      </c>
      <c r="F1417">
        <v>10</v>
      </c>
      <c r="G1417">
        <v>20</v>
      </c>
      <c r="H1417" t="s">
        <v>58</v>
      </c>
      <c r="J1417">
        <v>10</v>
      </c>
      <c r="K1417">
        <v>10</v>
      </c>
      <c r="L1417">
        <v>550</v>
      </c>
      <c r="M1417" t="s">
        <v>29</v>
      </c>
      <c r="N1417" t="str">
        <f>_xlfn.CONCAT(Ponderaciones[[#This Row],[Universidad]],Ponderaciones[[#This Row],[Carrera]])</f>
        <v xml:space="preserve">UNIVERSIDAD DE SANTIAGO DE CHILEPEDAGOGÍA EN FÍSICA Y MATEMÁTICA </v>
      </c>
    </row>
    <row r="1418" spans="1:14" x14ac:dyDescent="0.25">
      <c r="A1418">
        <v>16051</v>
      </c>
      <c r="B1418" t="s">
        <v>229</v>
      </c>
      <c r="C1418" t="s">
        <v>683</v>
      </c>
      <c r="D1418">
        <v>10</v>
      </c>
      <c r="E1418">
        <v>40</v>
      </c>
      <c r="F1418">
        <v>20</v>
      </c>
      <c r="G1418">
        <v>10</v>
      </c>
      <c r="H1418">
        <v>20</v>
      </c>
      <c r="J1418" t="s">
        <v>58</v>
      </c>
      <c r="K1418" t="s">
        <v>58</v>
      </c>
      <c r="L1418">
        <v>550</v>
      </c>
      <c r="M1418" t="s">
        <v>29</v>
      </c>
      <c r="N1418" t="str">
        <f>_xlfn.CONCAT(Ponderaciones[[#This Row],[Universidad]],Ponderaciones[[#This Row],[Carrera]])</f>
        <v>UNIVERSIDAD DE SANTIAGO DE CHILEPEDAGOGÍA EN HISTORIA Y CIENCIAS SOCIALES</v>
      </c>
    </row>
    <row r="1419" spans="1:14" x14ac:dyDescent="0.25">
      <c r="A1419">
        <v>16052</v>
      </c>
      <c r="B1419" t="s">
        <v>212</v>
      </c>
      <c r="C1419" t="s">
        <v>683</v>
      </c>
      <c r="D1419">
        <v>10</v>
      </c>
      <c r="E1419">
        <v>40</v>
      </c>
      <c r="F1419">
        <v>30</v>
      </c>
      <c r="G1419">
        <v>10</v>
      </c>
      <c r="H1419">
        <v>10</v>
      </c>
      <c r="J1419" t="s">
        <v>58</v>
      </c>
      <c r="K1419" t="s">
        <v>58</v>
      </c>
      <c r="L1419">
        <v>550</v>
      </c>
      <c r="M1419" t="s">
        <v>29</v>
      </c>
      <c r="N1419" t="str">
        <f>_xlfn.CONCAT(Ponderaciones[[#This Row],[Universidad]],Ponderaciones[[#This Row],[Carrera]])</f>
        <v xml:space="preserve">UNIVERSIDAD DE SANTIAGO DE CHILEPEDAGOGÍA EN INGLÉS </v>
      </c>
    </row>
    <row r="1420" spans="1:14" x14ac:dyDescent="0.25">
      <c r="A1420">
        <v>16045</v>
      </c>
      <c r="B1420" t="s">
        <v>715</v>
      </c>
      <c r="C1420" t="s">
        <v>683</v>
      </c>
      <c r="D1420">
        <v>10</v>
      </c>
      <c r="E1420">
        <v>40</v>
      </c>
      <c r="F1420">
        <v>10</v>
      </c>
      <c r="G1420">
        <v>20</v>
      </c>
      <c r="H1420" t="s">
        <v>58</v>
      </c>
      <c r="J1420">
        <v>10</v>
      </c>
      <c r="K1420">
        <v>10</v>
      </c>
      <c r="L1420">
        <v>510</v>
      </c>
      <c r="M1420" t="s">
        <v>29</v>
      </c>
      <c r="N1420" t="str">
        <f>_xlfn.CONCAT(Ponderaciones[[#This Row],[Universidad]],Ponderaciones[[#This Row],[Carrera]])</f>
        <v>UNIVERSIDAD DE SANTIAGO DE CHILEPEDAGOGÍA EN MATEMÁTICA Y COMPUTACIÓN</v>
      </c>
    </row>
    <row r="1421" spans="1:14" x14ac:dyDescent="0.25">
      <c r="A1421">
        <v>16043</v>
      </c>
      <c r="B1421" t="s">
        <v>716</v>
      </c>
      <c r="C1421" t="s">
        <v>683</v>
      </c>
      <c r="D1421">
        <v>10</v>
      </c>
      <c r="E1421">
        <v>40</v>
      </c>
      <c r="F1421">
        <v>15</v>
      </c>
      <c r="G1421">
        <v>20</v>
      </c>
      <c r="H1421" t="s">
        <v>58</v>
      </c>
      <c r="J1421">
        <v>15</v>
      </c>
      <c r="K1421" t="s">
        <v>58</v>
      </c>
      <c r="L1421">
        <v>600</v>
      </c>
      <c r="M1421" t="s">
        <v>29</v>
      </c>
      <c r="N1421" t="str">
        <f>_xlfn.CONCAT(Ponderaciones[[#This Row],[Universidad]],Ponderaciones[[#This Row],[Carrera]])</f>
        <v>UNIVERSIDAD DE SANTIAGO DE CHILEPEDAGOGÍA EN QUÍMICA Y BIOLOGÍA</v>
      </c>
    </row>
    <row r="1422" spans="1:14" x14ac:dyDescent="0.25">
      <c r="A1422">
        <v>16055</v>
      </c>
      <c r="B1422" t="s">
        <v>172</v>
      </c>
      <c r="C1422" t="s">
        <v>683</v>
      </c>
      <c r="D1422">
        <v>10</v>
      </c>
      <c r="E1422">
        <v>40</v>
      </c>
      <c r="F1422">
        <v>30</v>
      </c>
      <c r="G1422">
        <v>10</v>
      </c>
      <c r="H1422">
        <v>10</v>
      </c>
      <c r="J1422" t="s">
        <v>58</v>
      </c>
      <c r="K1422" t="s">
        <v>58</v>
      </c>
      <c r="L1422">
        <v>550</v>
      </c>
      <c r="M1422" t="s">
        <v>29</v>
      </c>
      <c r="N1422" t="str">
        <f>_xlfn.CONCAT(Ponderaciones[[#This Row],[Universidad]],Ponderaciones[[#This Row],[Carrera]])</f>
        <v>UNIVERSIDAD DE SANTIAGO DE CHILEPERIODISMO</v>
      </c>
    </row>
    <row r="1423" spans="1:14" x14ac:dyDescent="0.25">
      <c r="A1423">
        <v>16060</v>
      </c>
      <c r="B1423" t="s">
        <v>108</v>
      </c>
      <c r="C1423" t="s">
        <v>683</v>
      </c>
      <c r="D1423">
        <v>10</v>
      </c>
      <c r="E1423">
        <v>40</v>
      </c>
      <c r="F1423">
        <v>25</v>
      </c>
      <c r="G1423">
        <v>15</v>
      </c>
      <c r="H1423">
        <v>10</v>
      </c>
      <c r="J1423" t="s">
        <v>58</v>
      </c>
      <c r="K1423" t="s">
        <v>58</v>
      </c>
      <c r="L1423">
        <v>550</v>
      </c>
      <c r="M1423" t="s">
        <v>29</v>
      </c>
      <c r="N1423" t="str">
        <f>_xlfn.CONCAT(Ponderaciones[[#This Row],[Universidad]],Ponderaciones[[#This Row],[Carrera]])</f>
        <v>UNIVERSIDAD DE SANTIAGO DE CHILEPSICOLOGÍA</v>
      </c>
    </row>
    <row r="1424" spans="1:14" x14ac:dyDescent="0.25">
      <c r="A1424">
        <v>16066</v>
      </c>
      <c r="B1424" t="s">
        <v>174</v>
      </c>
      <c r="C1424" t="s">
        <v>683</v>
      </c>
      <c r="D1424">
        <v>10</v>
      </c>
      <c r="E1424">
        <v>40</v>
      </c>
      <c r="F1424">
        <v>30</v>
      </c>
      <c r="G1424">
        <v>10</v>
      </c>
      <c r="H1424">
        <v>10</v>
      </c>
      <c r="I1424" t="s">
        <v>47</v>
      </c>
      <c r="J1424">
        <v>10</v>
      </c>
      <c r="K1424" t="s">
        <v>58</v>
      </c>
      <c r="L1424">
        <v>500</v>
      </c>
      <c r="M1424" t="s">
        <v>29</v>
      </c>
      <c r="N1424" t="str">
        <f>_xlfn.CONCAT(Ponderaciones[[#This Row],[Universidad]],Ponderaciones[[#This Row],[Carrera]])</f>
        <v>UNIVERSIDAD DE SANTIAGO DE CHILEPUBLICIDAD</v>
      </c>
    </row>
    <row r="1425" spans="1:14" x14ac:dyDescent="0.25">
      <c r="A1425">
        <v>16044</v>
      </c>
      <c r="B1425" t="s">
        <v>109</v>
      </c>
      <c r="C1425" t="s">
        <v>683</v>
      </c>
      <c r="D1425">
        <v>10</v>
      </c>
      <c r="E1425">
        <v>40</v>
      </c>
      <c r="F1425">
        <v>15</v>
      </c>
      <c r="G1425">
        <v>20</v>
      </c>
      <c r="H1425" t="s">
        <v>58</v>
      </c>
      <c r="J1425">
        <v>15</v>
      </c>
      <c r="K1425" t="s">
        <v>58</v>
      </c>
      <c r="L1425">
        <v>600</v>
      </c>
      <c r="M1425" t="s">
        <v>29</v>
      </c>
      <c r="N1425" t="str">
        <f>_xlfn.CONCAT(Ponderaciones[[#This Row],[Universidad]],Ponderaciones[[#This Row],[Carrera]])</f>
        <v>UNIVERSIDAD DE SANTIAGO DE CHILEQUÍMICA</v>
      </c>
    </row>
    <row r="1426" spans="1:14" x14ac:dyDescent="0.25">
      <c r="A1426">
        <v>16039</v>
      </c>
      <c r="B1426" t="s">
        <v>444</v>
      </c>
      <c r="C1426" t="s">
        <v>683</v>
      </c>
      <c r="D1426">
        <v>10</v>
      </c>
      <c r="E1426">
        <v>40</v>
      </c>
      <c r="F1426">
        <v>15</v>
      </c>
      <c r="G1426">
        <v>20</v>
      </c>
      <c r="H1426" t="s">
        <v>58</v>
      </c>
      <c r="J1426">
        <v>15</v>
      </c>
      <c r="K1426" t="s">
        <v>58</v>
      </c>
      <c r="L1426">
        <v>600</v>
      </c>
      <c r="M1426" t="s">
        <v>29</v>
      </c>
      <c r="N1426" t="str">
        <f>_xlfn.CONCAT(Ponderaciones[[#This Row],[Universidad]],Ponderaciones[[#This Row],[Carrera]])</f>
        <v xml:space="preserve">UNIVERSIDAD DE SANTIAGO DE CHILEQUÍMICA Y FARMACIA </v>
      </c>
    </row>
    <row r="1427" spans="1:14" x14ac:dyDescent="0.25">
      <c r="A1427">
        <v>16040</v>
      </c>
      <c r="B1427" t="s">
        <v>717</v>
      </c>
      <c r="C1427" t="s">
        <v>683</v>
      </c>
      <c r="D1427">
        <v>10</v>
      </c>
      <c r="E1427">
        <v>40</v>
      </c>
      <c r="F1427">
        <v>15</v>
      </c>
      <c r="G1427">
        <v>20</v>
      </c>
      <c r="H1427" t="s">
        <v>58</v>
      </c>
      <c r="J1427">
        <v>15</v>
      </c>
      <c r="K1427" t="s">
        <v>58</v>
      </c>
      <c r="L1427">
        <v>550</v>
      </c>
      <c r="M1427" t="s">
        <v>29</v>
      </c>
      <c r="N1427" t="str">
        <f>_xlfn.CONCAT(Ponderaciones[[#This Row],[Universidad]],Ponderaciones[[#This Row],[Carrera]])</f>
        <v>UNIVERSIDAD DE SANTIAGO DE CHILETÉCNICO UNIVERSITARIO EN ANÁLISIS QUÍMICO Y FÍSICO</v>
      </c>
    </row>
    <row r="1428" spans="1:14" x14ac:dyDescent="0.25">
      <c r="A1428">
        <v>16081</v>
      </c>
      <c r="B1428" t="s">
        <v>718</v>
      </c>
      <c r="C1428" t="s">
        <v>683</v>
      </c>
      <c r="D1428">
        <v>10</v>
      </c>
      <c r="E1428">
        <v>40</v>
      </c>
      <c r="F1428">
        <v>15</v>
      </c>
      <c r="G1428">
        <v>25</v>
      </c>
      <c r="H1428">
        <v>10</v>
      </c>
      <c r="I1428" t="s">
        <v>47</v>
      </c>
      <c r="J1428">
        <v>10</v>
      </c>
      <c r="K1428" t="s">
        <v>58</v>
      </c>
      <c r="L1428">
        <v>400</v>
      </c>
      <c r="M1428" t="s">
        <v>29</v>
      </c>
      <c r="N1428" t="str">
        <f>_xlfn.CONCAT(Ponderaciones[[#This Row],[Universidad]],Ponderaciones[[#This Row],[Carrera]])</f>
        <v xml:space="preserve">UNIVERSIDAD DE SANTIAGO DE CHILETECNOLOGÍA EN ALIMENTOS </v>
      </c>
    </row>
    <row r="1429" spans="1:14" x14ac:dyDescent="0.25">
      <c r="A1429">
        <v>16085</v>
      </c>
      <c r="B1429" t="s">
        <v>719</v>
      </c>
      <c r="C1429" t="s">
        <v>683</v>
      </c>
      <c r="D1429">
        <v>10</v>
      </c>
      <c r="E1429">
        <v>40</v>
      </c>
      <c r="F1429">
        <v>15</v>
      </c>
      <c r="G1429">
        <v>25</v>
      </c>
      <c r="H1429">
        <v>10</v>
      </c>
      <c r="I1429" t="s">
        <v>47</v>
      </c>
      <c r="J1429">
        <v>10</v>
      </c>
      <c r="K1429" t="s">
        <v>58</v>
      </c>
      <c r="L1429">
        <v>400</v>
      </c>
      <c r="M1429" t="s">
        <v>29</v>
      </c>
      <c r="N1429" t="str">
        <f>_xlfn.CONCAT(Ponderaciones[[#This Row],[Universidad]],Ponderaciones[[#This Row],[Carrera]])</f>
        <v>UNIVERSIDAD DE SANTIAGO DE CHILETECNOLOGÍA EN AUTOMATIZACIÓN INDUSTRIAL</v>
      </c>
    </row>
    <row r="1430" spans="1:14" x14ac:dyDescent="0.25">
      <c r="A1430">
        <v>16082</v>
      </c>
      <c r="B1430" t="s">
        <v>720</v>
      </c>
      <c r="C1430" t="s">
        <v>683</v>
      </c>
      <c r="D1430">
        <v>10</v>
      </c>
      <c r="E1430">
        <v>40</v>
      </c>
      <c r="F1430">
        <v>15</v>
      </c>
      <c r="G1430">
        <v>25</v>
      </c>
      <c r="H1430">
        <v>10</v>
      </c>
      <c r="I1430" t="s">
        <v>47</v>
      </c>
      <c r="J1430">
        <v>10</v>
      </c>
      <c r="K1430" t="s">
        <v>58</v>
      </c>
      <c r="L1430">
        <v>400</v>
      </c>
      <c r="M1430" t="s">
        <v>29</v>
      </c>
      <c r="N1430" t="str">
        <f>_xlfn.CONCAT(Ponderaciones[[#This Row],[Universidad]],Ponderaciones[[#This Row],[Carrera]])</f>
        <v xml:space="preserve">UNIVERSIDAD DE SANTIAGO DE CHILETECNOLOGÍA EN CONSTRUCCIONES </v>
      </c>
    </row>
    <row r="1431" spans="1:14" x14ac:dyDescent="0.25">
      <c r="A1431">
        <v>16086</v>
      </c>
      <c r="B1431" t="s">
        <v>721</v>
      </c>
      <c r="C1431" t="s">
        <v>683</v>
      </c>
      <c r="D1431">
        <v>10</v>
      </c>
      <c r="E1431">
        <v>40</v>
      </c>
      <c r="F1431">
        <v>15</v>
      </c>
      <c r="G1431">
        <v>25</v>
      </c>
      <c r="H1431">
        <v>10</v>
      </c>
      <c r="I1431" t="s">
        <v>47</v>
      </c>
      <c r="J1431">
        <v>10</v>
      </c>
      <c r="K1431" t="s">
        <v>58</v>
      </c>
      <c r="L1431">
        <v>400</v>
      </c>
      <c r="M1431" t="s">
        <v>29</v>
      </c>
      <c r="N1431" t="str">
        <f>_xlfn.CONCAT(Ponderaciones[[#This Row],[Universidad]],Ponderaciones[[#This Row],[Carrera]])</f>
        <v>UNIVERSIDAD DE SANTIAGO DE CHILETECNOLOGÍA EN MANTENIMIENTO INDUSTRIAL</v>
      </c>
    </row>
    <row r="1432" spans="1:14" x14ac:dyDescent="0.25">
      <c r="A1432">
        <v>16089</v>
      </c>
      <c r="B1432" t="s">
        <v>722</v>
      </c>
      <c r="C1432" t="s">
        <v>683</v>
      </c>
      <c r="D1432">
        <v>10</v>
      </c>
      <c r="E1432">
        <v>40</v>
      </c>
      <c r="F1432">
        <v>15</v>
      </c>
      <c r="G1432">
        <v>25</v>
      </c>
      <c r="H1432">
        <v>10</v>
      </c>
      <c r="I1432" t="s">
        <v>47</v>
      </c>
      <c r="J1432">
        <v>10</v>
      </c>
      <c r="K1432" t="s">
        <v>58</v>
      </c>
      <c r="L1432">
        <v>400</v>
      </c>
      <c r="M1432" t="s">
        <v>29</v>
      </c>
      <c r="N1432" t="str">
        <f>_xlfn.CONCAT(Ponderaciones[[#This Row],[Universidad]],Ponderaciones[[#This Row],[Carrera]])</f>
        <v>UNIVERSIDAD DE SANTIAGO DE CHILETECNOLOGÍA EN TELECOMUNICACIONES</v>
      </c>
    </row>
    <row r="1433" spans="1:14" x14ac:dyDescent="0.25">
      <c r="A1433">
        <v>16099</v>
      </c>
      <c r="B1433" t="s">
        <v>113</v>
      </c>
      <c r="C1433" t="s">
        <v>683</v>
      </c>
      <c r="D1433">
        <v>10</v>
      </c>
      <c r="E1433">
        <v>40</v>
      </c>
      <c r="F1433">
        <v>20</v>
      </c>
      <c r="G1433">
        <v>10</v>
      </c>
      <c r="H1433" t="s">
        <v>58</v>
      </c>
      <c r="J1433">
        <v>20</v>
      </c>
      <c r="K1433" t="s">
        <v>58</v>
      </c>
      <c r="L1433">
        <v>600</v>
      </c>
      <c r="M1433" t="s">
        <v>29</v>
      </c>
      <c r="N1433" t="str">
        <f>_xlfn.CONCAT(Ponderaciones[[#This Row],[Universidad]],Ponderaciones[[#This Row],[Carrera]])</f>
        <v>UNIVERSIDAD DE SANTIAGO DE CHILETERAPIA OCUPACIONAL</v>
      </c>
    </row>
    <row r="1434" spans="1:14" x14ac:dyDescent="0.25">
      <c r="A1434">
        <v>34088</v>
      </c>
      <c r="B1434" t="s">
        <v>59</v>
      </c>
      <c r="C1434" t="s">
        <v>347</v>
      </c>
      <c r="D1434">
        <v>20</v>
      </c>
      <c r="E1434">
        <v>30</v>
      </c>
      <c r="F1434">
        <v>20</v>
      </c>
      <c r="G1434">
        <v>20</v>
      </c>
      <c r="H1434">
        <v>10</v>
      </c>
      <c r="J1434" t="s">
        <v>58</v>
      </c>
      <c r="K1434" t="s">
        <v>58</v>
      </c>
      <c r="L1434" t="s">
        <v>58</v>
      </c>
      <c r="M1434" t="s">
        <v>30</v>
      </c>
      <c r="N1434" t="str">
        <f>_xlfn.CONCAT(Ponderaciones[[#This Row],[Universidad]],Ponderaciones[[#This Row],[Carrera]])</f>
        <v>UNIVERSIDAD DE TALCAADMINISTRACIÓN PÚBLICA</v>
      </c>
    </row>
    <row r="1435" spans="1:14" x14ac:dyDescent="0.25">
      <c r="A1435">
        <v>34003</v>
      </c>
      <c r="B1435" t="s">
        <v>116</v>
      </c>
      <c r="C1435" t="s">
        <v>347</v>
      </c>
      <c r="D1435">
        <v>20</v>
      </c>
      <c r="E1435">
        <v>30</v>
      </c>
      <c r="F1435">
        <v>10</v>
      </c>
      <c r="G1435">
        <v>30</v>
      </c>
      <c r="H1435" t="s">
        <v>58</v>
      </c>
      <c r="J1435">
        <v>10</v>
      </c>
      <c r="K1435" t="s">
        <v>58</v>
      </c>
      <c r="L1435" t="s">
        <v>58</v>
      </c>
      <c r="M1435" t="s">
        <v>30</v>
      </c>
      <c r="N1435" t="str">
        <f>_xlfn.CONCAT(Ponderaciones[[#This Row],[Universidad]],Ponderaciones[[#This Row],[Carrera]])</f>
        <v>UNIVERSIDAD DE TALCAAGRONOMÍA</v>
      </c>
    </row>
    <row r="1436" spans="1:14" x14ac:dyDescent="0.25">
      <c r="A1436">
        <v>34060</v>
      </c>
      <c r="B1436" t="s">
        <v>373</v>
      </c>
      <c r="C1436" t="s">
        <v>347</v>
      </c>
      <c r="D1436">
        <v>20</v>
      </c>
      <c r="E1436">
        <v>30</v>
      </c>
      <c r="F1436">
        <v>15</v>
      </c>
      <c r="G1436">
        <v>25</v>
      </c>
      <c r="H1436">
        <v>10</v>
      </c>
      <c r="J1436" t="s">
        <v>58</v>
      </c>
      <c r="K1436" t="s">
        <v>58</v>
      </c>
      <c r="L1436" t="s">
        <v>58</v>
      </c>
      <c r="M1436" t="s">
        <v>30</v>
      </c>
      <c r="N1436" t="str">
        <f>_xlfn.CONCAT(Ponderaciones[[#This Row],[Universidad]],Ponderaciones[[#This Row],[Carrera]])</f>
        <v xml:space="preserve">UNIVERSIDAD DE TALCAARQUITECTURA </v>
      </c>
    </row>
    <row r="1437" spans="1:14" x14ac:dyDescent="0.25">
      <c r="A1437">
        <v>34055</v>
      </c>
      <c r="B1437" t="s">
        <v>723</v>
      </c>
      <c r="C1437" t="s">
        <v>347</v>
      </c>
      <c r="D1437">
        <v>20</v>
      </c>
      <c r="E1437">
        <v>30</v>
      </c>
      <c r="F1437">
        <v>10</v>
      </c>
      <c r="G1437">
        <v>30</v>
      </c>
      <c r="H1437">
        <v>10</v>
      </c>
      <c r="I1437" t="s">
        <v>47</v>
      </c>
      <c r="J1437">
        <v>10</v>
      </c>
      <c r="K1437" t="s">
        <v>58</v>
      </c>
      <c r="L1437" t="s">
        <v>58</v>
      </c>
      <c r="M1437" t="s">
        <v>30</v>
      </c>
      <c r="N1437" t="str">
        <f>_xlfn.CONCAT(Ponderaciones[[#This Row],[Universidad]],Ponderaciones[[#This Row],[Carrera]])</f>
        <v>UNIVERSIDAD DE TALCAAUDITORÍA  E  INGENIERÍA  EN  CONTROL  DE GESTIÓN</v>
      </c>
    </row>
    <row r="1438" spans="1:14" x14ac:dyDescent="0.25">
      <c r="A1438">
        <v>34086</v>
      </c>
      <c r="B1438" t="s">
        <v>67</v>
      </c>
      <c r="C1438" t="s">
        <v>347</v>
      </c>
      <c r="D1438">
        <v>20</v>
      </c>
      <c r="E1438">
        <v>30</v>
      </c>
      <c r="F1438">
        <v>10</v>
      </c>
      <c r="G1438">
        <v>25</v>
      </c>
      <c r="H1438" t="s">
        <v>58</v>
      </c>
      <c r="J1438">
        <v>15</v>
      </c>
      <c r="K1438" t="s">
        <v>58</v>
      </c>
      <c r="L1438" t="s">
        <v>58</v>
      </c>
      <c r="M1438" t="s">
        <v>30</v>
      </c>
      <c r="N1438" t="str">
        <f>_xlfn.CONCAT(Ponderaciones[[#This Row],[Universidad]],Ponderaciones[[#This Row],[Carrera]])</f>
        <v>UNIVERSIDAD DE TALCABIOQUÍMICA</v>
      </c>
    </row>
    <row r="1439" spans="1:14" x14ac:dyDescent="0.25">
      <c r="A1439">
        <v>34011</v>
      </c>
      <c r="B1439" t="s">
        <v>216</v>
      </c>
      <c r="C1439" t="s">
        <v>347</v>
      </c>
      <c r="D1439">
        <v>20</v>
      </c>
      <c r="E1439">
        <v>30</v>
      </c>
      <c r="F1439">
        <v>10</v>
      </c>
      <c r="G1439">
        <v>30</v>
      </c>
      <c r="H1439">
        <v>10</v>
      </c>
      <c r="I1439" t="s">
        <v>47</v>
      </c>
      <c r="J1439">
        <v>10</v>
      </c>
      <c r="K1439" t="s">
        <v>58</v>
      </c>
      <c r="L1439" t="s">
        <v>58</v>
      </c>
      <c r="M1439" t="s">
        <v>30</v>
      </c>
      <c r="N1439" t="str">
        <f>_xlfn.CONCAT(Ponderaciones[[#This Row],[Universidad]],Ponderaciones[[#This Row],[Carrera]])</f>
        <v>UNIVERSIDAD DE TALCACONTADOR PÚBLICO Y AUDITOR</v>
      </c>
    </row>
    <row r="1440" spans="1:14" x14ac:dyDescent="0.25">
      <c r="A1440">
        <v>34051</v>
      </c>
      <c r="B1440" t="s">
        <v>73</v>
      </c>
      <c r="C1440" t="s">
        <v>347</v>
      </c>
      <c r="D1440">
        <v>20</v>
      </c>
      <c r="E1440">
        <v>30</v>
      </c>
      <c r="F1440">
        <v>25</v>
      </c>
      <c r="G1440">
        <v>10</v>
      </c>
      <c r="H1440">
        <v>15</v>
      </c>
      <c r="J1440" t="s">
        <v>58</v>
      </c>
      <c r="K1440" t="s">
        <v>58</v>
      </c>
      <c r="L1440" t="s">
        <v>58</v>
      </c>
      <c r="M1440" t="s">
        <v>30</v>
      </c>
      <c r="N1440" t="str">
        <f>_xlfn.CONCAT(Ponderaciones[[#This Row],[Universidad]],Ponderaciones[[#This Row],[Carrera]])</f>
        <v>UNIVERSIDAD DE TALCADERECHO</v>
      </c>
    </row>
    <row r="1441" spans="1:14" x14ac:dyDescent="0.25">
      <c r="A1441">
        <v>34062</v>
      </c>
      <c r="B1441" t="s">
        <v>74</v>
      </c>
      <c r="C1441" t="s">
        <v>347</v>
      </c>
      <c r="D1441">
        <v>20</v>
      </c>
      <c r="E1441">
        <v>30</v>
      </c>
      <c r="F1441">
        <v>20</v>
      </c>
      <c r="G1441">
        <v>20</v>
      </c>
      <c r="H1441">
        <v>10</v>
      </c>
      <c r="I1441" t="s">
        <v>47</v>
      </c>
      <c r="J1441">
        <v>10</v>
      </c>
      <c r="K1441" t="s">
        <v>58</v>
      </c>
      <c r="L1441" t="s">
        <v>58</v>
      </c>
      <c r="M1441" t="s">
        <v>30</v>
      </c>
      <c r="N1441" t="str">
        <f>_xlfn.CONCAT(Ponderaciones[[#This Row],[Universidad]],Ponderaciones[[#This Row],[Carrera]])</f>
        <v>UNIVERSIDAD DE TALCADISEÑO</v>
      </c>
    </row>
    <row r="1442" spans="1:14" x14ac:dyDescent="0.25">
      <c r="A1442">
        <v>34026</v>
      </c>
      <c r="B1442" t="s">
        <v>75</v>
      </c>
      <c r="C1442" t="s">
        <v>347</v>
      </c>
      <c r="D1442">
        <v>20</v>
      </c>
      <c r="E1442">
        <v>30</v>
      </c>
      <c r="F1442">
        <v>10</v>
      </c>
      <c r="G1442">
        <v>25</v>
      </c>
      <c r="H1442" t="s">
        <v>58</v>
      </c>
      <c r="J1442">
        <v>15</v>
      </c>
      <c r="K1442" t="s">
        <v>58</v>
      </c>
      <c r="L1442" t="s">
        <v>58</v>
      </c>
      <c r="M1442" t="s">
        <v>30</v>
      </c>
      <c r="N1442" t="str">
        <f>_xlfn.CONCAT(Ponderaciones[[#This Row],[Universidad]],Ponderaciones[[#This Row],[Carrera]])</f>
        <v>UNIVERSIDAD DE TALCAENFERMERÍA</v>
      </c>
    </row>
    <row r="1443" spans="1:14" x14ac:dyDescent="0.25">
      <c r="A1443">
        <v>34025</v>
      </c>
      <c r="B1443" t="s">
        <v>79</v>
      </c>
      <c r="C1443" t="s">
        <v>347</v>
      </c>
      <c r="D1443">
        <v>20</v>
      </c>
      <c r="E1443">
        <v>30</v>
      </c>
      <c r="F1443">
        <v>20</v>
      </c>
      <c r="G1443">
        <v>20</v>
      </c>
      <c r="H1443" t="s">
        <v>58</v>
      </c>
      <c r="J1443">
        <v>10</v>
      </c>
      <c r="K1443" t="s">
        <v>58</v>
      </c>
      <c r="L1443" t="s">
        <v>58</v>
      </c>
      <c r="M1443" t="s">
        <v>30</v>
      </c>
      <c r="N1443" t="str">
        <f>_xlfn.CONCAT(Ponderaciones[[#This Row],[Universidad]],Ponderaciones[[#This Row],[Carrera]])</f>
        <v>UNIVERSIDAD DE TALCAFONOAUDIOLOGÍA</v>
      </c>
    </row>
    <row r="1444" spans="1:14" x14ac:dyDescent="0.25">
      <c r="A1444">
        <v>34068</v>
      </c>
      <c r="B1444" t="s">
        <v>131</v>
      </c>
      <c r="C1444" t="s">
        <v>395</v>
      </c>
      <c r="D1444">
        <v>20</v>
      </c>
      <c r="E1444">
        <v>30</v>
      </c>
      <c r="F1444">
        <v>10</v>
      </c>
      <c r="G1444">
        <v>20</v>
      </c>
      <c r="H1444" t="s">
        <v>58</v>
      </c>
      <c r="J1444">
        <v>10</v>
      </c>
      <c r="K1444">
        <v>10</v>
      </c>
      <c r="L1444" t="s">
        <v>58</v>
      </c>
      <c r="M1444" t="s">
        <v>30</v>
      </c>
      <c r="N1444" t="str">
        <f>_xlfn.CONCAT(Ponderaciones[[#This Row],[Universidad]],Ponderaciones[[#This Row],[Carrera]])</f>
        <v>UNIVERSIDAD DE TALCAINGENIERÍA CIVIL DE MINAS</v>
      </c>
    </row>
    <row r="1445" spans="1:14" x14ac:dyDescent="0.25">
      <c r="A1445">
        <v>34078</v>
      </c>
      <c r="B1445" t="s">
        <v>132</v>
      </c>
      <c r="C1445" t="s">
        <v>395</v>
      </c>
      <c r="D1445">
        <v>20</v>
      </c>
      <c r="E1445">
        <v>30</v>
      </c>
      <c r="F1445">
        <v>10</v>
      </c>
      <c r="G1445">
        <v>20</v>
      </c>
      <c r="H1445" t="s">
        <v>58</v>
      </c>
      <c r="J1445">
        <v>10</v>
      </c>
      <c r="K1445">
        <v>10</v>
      </c>
      <c r="L1445" t="s">
        <v>58</v>
      </c>
      <c r="M1445" t="s">
        <v>30</v>
      </c>
      <c r="N1445" t="str">
        <f>_xlfn.CONCAT(Ponderaciones[[#This Row],[Universidad]],Ponderaciones[[#This Row],[Carrera]])</f>
        <v>UNIVERSIDAD DE TALCAINGENIERÍA CIVIL ELÉCTRICA</v>
      </c>
    </row>
    <row r="1446" spans="1:14" x14ac:dyDescent="0.25">
      <c r="A1446">
        <v>34030</v>
      </c>
      <c r="B1446" t="s">
        <v>724</v>
      </c>
      <c r="C1446" t="s">
        <v>347</v>
      </c>
      <c r="D1446">
        <v>20</v>
      </c>
      <c r="E1446">
        <v>30</v>
      </c>
      <c r="F1446">
        <v>10</v>
      </c>
      <c r="G1446">
        <v>20</v>
      </c>
      <c r="H1446" t="s">
        <v>58</v>
      </c>
      <c r="J1446">
        <v>10</v>
      </c>
      <c r="K1446">
        <v>10</v>
      </c>
      <c r="L1446" t="s">
        <v>58</v>
      </c>
      <c r="M1446" t="s">
        <v>30</v>
      </c>
      <c r="N1446" t="str">
        <f>_xlfn.CONCAT(Ponderaciones[[#This Row],[Universidad]],Ponderaciones[[#This Row],[Carrera]])</f>
        <v>UNIVERSIDAD DE TALCAINGENIERÍA CIVIL EN BIOINFORMÁTICA</v>
      </c>
    </row>
    <row r="1447" spans="1:14" x14ac:dyDescent="0.25">
      <c r="A1447">
        <v>34007</v>
      </c>
      <c r="B1447" t="s">
        <v>725</v>
      </c>
      <c r="C1447" t="s">
        <v>395</v>
      </c>
      <c r="D1447">
        <v>20</v>
      </c>
      <c r="E1447">
        <v>30</v>
      </c>
      <c r="F1447">
        <v>10</v>
      </c>
      <c r="G1447">
        <v>20</v>
      </c>
      <c r="H1447" t="s">
        <v>58</v>
      </c>
      <c r="J1447">
        <v>10</v>
      </c>
      <c r="K1447">
        <v>10</v>
      </c>
      <c r="L1447" t="s">
        <v>58</v>
      </c>
      <c r="M1447" t="s">
        <v>30</v>
      </c>
      <c r="N1447" t="str">
        <f>_xlfn.CONCAT(Ponderaciones[[#This Row],[Universidad]],Ponderaciones[[#This Row],[Carrera]])</f>
        <v>UNIVERSIDAD DE TALCAINGENIERÍA CIVIL EN COMPUTACIÓN</v>
      </c>
    </row>
    <row r="1448" spans="1:14" x14ac:dyDescent="0.25">
      <c r="A1448">
        <v>34037</v>
      </c>
      <c r="B1448" t="s">
        <v>726</v>
      </c>
      <c r="C1448" t="s">
        <v>395</v>
      </c>
      <c r="D1448">
        <v>20</v>
      </c>
      <c r="E1448">
        <v>30</v>
      </c>
      <c r="F1448">
        <v>10</v>
      </c>
      <c r="G1448">
        <v>20</v>
      </c>
      <c r="H1448" t="s">
        <v>58</v>
      </c>
      <c r="J1448">
        <v>10</v>
      </c>
      <c r="K1448">
        <v>10</v>
      </c>
      <c r="L1448" t="s">
        <v>58</v>
      </c>
      <c r="M1448" t="s">
        <v>30</v>
      </c>
      <c r="N1448" t="str">
        <f>_xlfn.CONCAT(Ponderaciones[[#This Row],[Universidad]],Ponderaciones[[#This Row],[Carrera]])</f>
        <v xml:space="preserve">UNIVERSIDAD DE TALCAINGENIERÍA CIVIL EN OBRAS CIVILES </v>
      </c>
    </row>
    <row r="1449" spans="1:14" x14ac:dyDescent="0.25">
      <c r="A1449">
        <v>34106</v>
      </c>
      <c r="B1449" t="s">
        <v>727</v>
      </c>
      <c r="C1449" t="s">
        <v>347</v>
      </c>
      <c r="D1449">
        <v>20</v>
      </c>
      <c r="E1449">
        <v>30</v>
      </c>
      <c r="F1449">
        <v>10</v>
      </c>
      <c r="G1449">
        <v>20</v>
      </c>
      <c r="H1449" t="s">
        <v>58</v>
      </c>
      <c r="J1449">
        <v>10</v>
      </c>
      <c r="K1449">
        <v>10</v>
      </c>
      <c r="L1449" t="s">
        <v>58</v>
      </c>
      <c r="M1449" t="s">
        <v>30</v>
      </c>
      <c r="N1449" t="str">
        <f>_xlfn.CONCAT(Ponderaciones[[#This Row],[Universidad]],Ponderaciones[[#This Row],[Carrera]])</f>
        <v>UNIVERSIDAD DE TALCAINGENIERÍA CIVIL EN SISTEMAS INTELIGENTES Y VIDEOJUEGOS</v>
      </c>
    </row>
    <row r="1450" spans="1:14" x14ac:dyDescent="0.25">
      <c r="A1450">
        <v>34006</v>
      </c>
      <c r="B1450" t="s">
        <v>201</v>
      </c>
      <c r="C1450" t="s">
        <v>395</v>
      </c>
      <c r="D1450">
        <v>20</v>
      </c>
      <c r="E1450">
        <v>30</v>
      </c>
      <c r="F1450">
        <v>10</v>
      </c>
      <c r="G1450">
        <v>20</v>
      </c>
      <c r="H1450" t="s">
        <v>58</v>
      </c>
      <c r="J1450">
        <v>10</v>
      </c>
      <c r="K1450">
        <v>10</v>
      </c>
      <c r="L1450" t="s">
        <v>58</v>
      </c>
      <c r="M1450" t="s">
        <v>30</v>
      </c>
      <c r="N1450" t="str">
        <f>_xlfn.CONCAT(Ponderaciones[[#This Row],[Universidad]],Ponderaciones[[#This Row],[Carrera]])</f>
        <v>UNIVERSIDAD DE TALCAINGENIERÍA CIVIL INDUSTRIAL</v>
      </c>
    </row>
    <row r="1451" spans="1:14" x14ac:dyDescent="0.25">
      <c r="A1451">
        <v>34104</v>
      </c>
      <c r="B1451" t="s">
        <v>728</v>
      </c>
      <c r="C1451" t="s">
        <v>347</v>
      </c>
      <c r="D1451">
        <v>20</v>
      </c>
      <c r="E1451">
        <v>30</v>
      </c>
      <c r="F1451">
        <v>10</v>
      </c>
      <c r="G1451">
        <v>20</v>
      </c>
      <c r="H1451" t="s">
        <v>58</v>
      </c>
      <c r="J1451">
        <v>10</v>
      </c>
      <c r="K1451">
        <v>10</v>
      </c>
      <c r="L1451" t="s">
        <v>58</v>
      </c>
      <c r="M1451" t="s">
        <v>30</v>
      </c>
      <c r="N1451" t="str">
        <f>_xlfn.CONCAT(Ponderaciones[[#This Row],[Universidad]],Ponderaciones[[#This Row],[Carrera]])</f>
        <v>UNIVERSIDAD DE TALCAINGENIERÍA CIVIL INDUSTRIAL TALCA</v>
      </c>
    </row>
    <row r="1452" spans="1:14" x14ac:dyDescent="0.25">
      <c r="A1452">
        <v>34039</v>
      </c>
      <c r="B1452" t="s">
        <v>537</v>
      </c>
      <c r="C1452" t="s">
        <v>395</v>
      </c>
      <c r="D1452">
        <v>20</v>
      </c>
      <c r="E1452">
        <v>30</v>
      </c>
      <c r="F1452">
        <v>10</v>
      </c>
      <c r="G1452">
        <v>20</v>
      </c>
      <c r="H1452" t="s">
        <v>58</v>
      </c>
      <c r="J1452">
        <v>10</v>
      </c>
      <c r="K1452">
        <v>10</v>
      </c>
      <c r="L1452" t="s">
        <v>58</v>
      </c>
      <c r="M1452" t="s">
        <v>30</v>
      </c>
      <c r="N1452" t="str">
        <f>_xlfn.CONCAT(Ponderaciones[[#This Row],[Universidad]],Ponderaciones[[#This Row],[Carrera]])</f>
        <v>UNIVERSIDAD DE TALCAINGENIERÍA CIVIL MECÁNICA</v>
      </c>
    </row>
    <row r="1453" spans="1:14" x14ac:dyDescent="0.25">
      <c r="A1453">
        <v>34038</v>
      </c>
      <c r="B1453" t="s">
        <v>729</v>
      </c>
      <c r="C1453" t="s">
        <v>395</v>
      </c>
      <c r="D1453">
        <v>20</v>
      </c>
      <c r="E1453">
        <v>30</v>
      </c>
      <c r="F1453">
        <v>10</v>
      </c>
      <c r="G1453">
        <v>20</v>
      </c>
      <c r="H1453" t="s">
        <v>58</v>
      </c>
      <c r="J1453">
        <v>10</v>
      </c>
      <c r="K1453">
        <v>10</v>
      </c>
      <c r="L1453" t="s">
        <v>58</v>
      </c>
      <c r="M1453" t="s">
        <v>30</v>
      </c>
      <c r="N1453" t="str">
        <f>_xlfn.CONCAT(Ponderaciones[[#This Row],[Universidad]],Ponderaciones[[#This Row],[Carrera]])</f>
        <v xml:space="preserve">UNIVERSIDAD DE TALCAINGENIERÍA CIVIL MECATRÓNICA </v>
      </c>
    </row>
    <row r="1454" spans="1:14" x14ac:dyDescent="0.25">
      <c r="A1454">
        <v>34103</v>
      </c>
      <c r="B1454" t="s">
        <v>730</v>
      </c>
      <c r="C1454" t="s">
        <v>395</v>
      </c>
      <c r="D1454">
        <v>20</v>
      </c>
      <c r="E1454">
        <v>30</v>
      </c>
      <c r="F1454">
        <v>10</v>
      </c>
      <c r="G1454">
        <v>20</v>
      </c>
      <c r="H1454" t="s">
        <v>58</v>
      </c>
      <c r="J1454">
        <v>10</v>
      </c>
      <c r="K1454">
        <v>10</v>
      </c>
      <c r="L1454" t="s">
        <v>58</v>
      </c>
      <c r="M1454" t="s">
        <v>30</v>
      </c>
      <c r="N1454" t="str">
        <f>_xlfn.CONCAT(Ponderaciones[[#This Row],[Universidad]],Ponderaciones[[#This Row],[Carrera]])</f>
        <v>UNIVERSIDAD DE TALCAINGENIERÍA CIVIL PLAN COMÚN CURICÓ</v>
      </c>
    </row>
    <row r="1455" spans="1:14" x14ac:dyDescent="0.25">
      <c r="A1455">
        <v>34102</v>
      </c>
      <c r="B1455" t="s">
        <v>731</v>
      </c>
      <c r="C1455" t="s">
        <v>347</v>
      </c>
      <c r="D1455">
        <v>20</v>
      </c>
      <c r="E1455">
        <v>30</v>
      </c>
      <c r="F1455">
        <v>10</v>
      </c>
      <c r="G1455">
        <v>20</v>
      </c>
      <c r="H1455" t="s">
        <v>58</v>
      </c>
      <c r="J1455">
        <v>10</v>
      </c>
      <c r="K1455">
        <v>10</v>
      </c>
      <c r="L1455" t="s">
        <v>58</v>
      </c>
      <c r="M1455" t="s">
        <v>30</v>
      </c>
      <c r="N1455" t="str">
        <f>_xlfn.CONCAT(Ponderaciones[[#This Row],[Universidad]],Ponderaciones[[#This Row],[Carrera]])</f>
        <v>UNIVERSIDAD DE TALCAINGENIERÍA CIVIL PLAN COMÚN TALCA</v>
      </c>
    </row>
    <row r="1456" spans="1:14" x14ac:dyDescent="0.25">
      <c r="A1456">
        <v>34018</v>
      </c>
      <c r="B1456" t="s">
        <v>251</v>
      </c>
      <c r="C1456" t="s">
        <v>347</v>
      </c>
      <c r="D1456">
        <v>20</v>
      </c>
      <c r="E1456">
        <v>30</v>
      </c>
      <c r="F1456">
        <v>10</v>
      </c>
      <c r="G1456">
        <v>30</v>
      </c>
      <c r="H1456">
        <v>10</v>
      </c>
      <c r="I1456" t="s">
        <v>47</v>
      </c>
      <c r="J1456">
        <v>10</v>
      </c>
      <c r="K1456" t="s">
        <v>58</v>
      </c>
      <c r="L1456" t="s">
        <v>58</v>
      </c>
      <c r="M1456" t="s">
        <v>30</v>
      </c>
      <c r="N1456" t="str">
        <f>_xlfn.CONCAT(Ponderaciones[[#This Row],[Universidad]],Ponderaciones[[#This Row],[Carrera]])</f>
        <v xml:space="preserve">UNIVERSIDAD DE TALCAINGENIERÍA COMERCIAL </v>
      </c>
    </row>
    <row r="1457" spans="1:14" x14ac:dyDescent="0.25">
      <c r="A1457">
        <v>34019</v>
      </c>
      <c r="B1457" t="s">
        <v>732</v>
      </c>
      <c r="C1457" t="s">
        <v>347</v>
      </c>
      <c r="D1457">
        <v>20</v>
      </c>
      <c r="E1457">
        <v>30</v>
      </c>
      <c r="F1457">
        <v>10</v>
      </c>
      <c r="G1457">
        <v>25</v>
      </c>
      <c r="H1457" t="s">
        <v>277</v>
      </c>
      <c r="I1457" t="s">
        <v>47</v>
      </c>
      <c r="J1457">
        <v>10</v>
      </c>
      <c r="K1457">
        <v>5</v>
      </c>
      <c r="L1457" t="s">
        <v>58</v>
      </c>
      <c r="M1457" t="s">
        <v>30</v>
      </c>
      <c r="N1457" t="str">
        <f>_xlfn.CONCAT(Ponderaciones[[#This Row],[Universidad]],Ponderaciones[[#This Row],[Carrera]])</f>
        <v xml:space="preserve">UNIVERSIDAD DE TALCAINGENIERÍA INFORMÁTICA EMPRESARIAL </v>
      </c>
    </row>
    <row r="1458" spans="1:14" x14ac:dyDescent="0.25">
      <c r="A1458">
        <v>34024</v>
      </c>
      <c r="B1458" t="s">
        <v>352</v>
      </c>
      <c r="C1458" t="s">
        <v>347</v>
      </c>
      <c r="D1458">
        <v>20</v>
      </c>
      <c r="E1458">
        <v>30</v>
      </c>
      <c r="F1458">
        <v>10</v>
      </c>
      <c r="G1458">
        <v>25</v>
      </c>
      <c r="H1458" t="s">
        <v>58</v>
      </c>
      <c r="J1458">
        <v>15</v>
      </c>
      <c r="K1458" t="s">
        <v>58</v>
      </c>
      <c r="L1458" t="s">
        <v>58</v>
      </c>
      <c r="M1458" t="s">
        <v>30</v>
      </c>
      <c r="N1458" t="str">
        <f>_xlfn.CONCAT(Ponderaciones[[#This Row],[Universidad]],Ponderaciones[[#This Row],[Carrera]])</f>
        <v xml:space="preserve">UNIVERSIDAD DE TALCAKINESIOLOGÍA </v>
      </c>
    </row>
    <row r="1459" spans="1:14" x14ac:dyDescent="0.25">
      <c r="A1459">
        <v>34087</v>
      </c>
      <c r="B1459" t="s">
        <v>733</v>
      </c>
      <c r="C1459" t="s">
        <v>347</v>
      </c>
      <c r="D1459">
        <v>10</v>
      </c>
      <c r="E1459">
        <v>10</v>
      </c>
      <c r="F1459">
        <v>10</v>
      </c>
      <c r="G1459">
        <v>10</v>
      </c>
      <c r="H1459">
        <v>10</v>
      </c>
      <c r="J1459" t="s">
        <v>58</v>
      </c>
      <c r="K1459" t="s">
        <v>58</v>
      </c>
      <c r="L1459" t="s">
        <v>58</v>
      </c>
      <c r="M1459" t="s">
        <v>30</v>
      </c>
      <c r="N1459" t="str">
        <f>_xlfn.CONCAT(Ponderaciones[[#This Row],[Universidad]],Ponderaciones[[#This Row],[Carrera]])</f>
        <v>UNIVERSIDAD DE TALCALICENCIATURA 
EN 
INTERPRETACIÓN FORMACIÓN MUSICAL ESPECIALIZADA</v>
      </c>
    </row>
    <row r="1460" spans="1:14" x14ac:dyDescent="0.25">
      <c r="A1460">
        <v>34020</v>
      </c>
      <c r="B1460" t="s">
        <v>93</v>
      </c>
      <c r="C1460" t="s">
        <v>347</v>
      </c>
      <c r="D1460">
        <v>20</v>
      </c>
      <c r="E1460">
        <v>30</v>
      </c>
      <c r="F1460">
        <v>10</v>
      </c>
      <c r="G1460">
        <v>25</v>
      </c>
      <c r="H1460" t="s">
        <v>58</v>
      </c>
      <c r="J1460">
        <v>15</v>
      </c>
      <c r="K1460" t="s">
        <v>58</v>
      </c>
      <c r="L1460" t="s">
        <v>58</v>
      </c>
      <c r="M1460" t="s">
        <v>30</v>
      </c>
      <c r="N1460" t="str">
        <f>_xlfn.CONCAT(Ponderaciones[[#This Row],[Universidad]],Ponderaciones[[#This Row],[Carrera]])</f>
        <v>UNIVERSIDAD DE TALCAMEDICINA</v>
      </c>
    </row>
    <row r="1461" spans="1:14" x14ac:dyDescent="0.25">
      <c r="A1461">
        <v>34027</v>
      </c>
      <c r="B1461" t="s">
        <v>95</v>
      </c>
      <c r="C1461" t="s">
        <v>347</v>
      </c>
      <c r="D1461">
        <v>20</v>
      </c>
      <c r="E1461">
        <v>30</v>
      </c>
      <c r="F1461">
        <v>10</v>
      </c>
      <c r="G1461">
        <v>20</v>
      </c>
      <c r="H1461" t="s">
        <v>58</v>
      </c>
      <c r="J1461">
        <v>20</v>
      </c>
      <c r="K1461" t="s">
        <v>58</v>
      </c>
      <c r="L1461" t="s">
        <v>58</v>
      </c>
      <c r="M1461" t="s">
        <v>30</v>
      </c>
      <c r="N1461" t="str">
        <f>_xlfn.CONCAT(Ponderaciones[[#This Row],[Universidad]],Ponderaciones[[#This Row],[Carrera]])</f>
        <v>UNIVERSIDAD DE TALCANUTRICIÓN Y DIETÉTICA</v>
      </c>
    </row>
    <row r="1462" spans="1:14" x14ac:dyDescent="0.25">
      <c r="A1462">
        <v>34021</v>
      </c>
      <c r="B1462" t="s">
        <v>355</v>
      </c>
      <c r="C1462" t="s">
        <v>347</v>
      </c>
      <c r="D1462">
        <v>20</v>
      </c>
      <c r="E1462">
        <v>30</v>
      </c>
      <c r="F1462">
        <v>10</v>
      </c>
      <c r="G1462">
        <v>25</v>
      </c>
      <c r="H1462" t="s">
        <v>58</v>
      </c>
      <c r="J1462">
        <v>15</v>
      </c>
      <c r="K1462" t="s">
        <v>58</v>
      </c>
      <c r="L1462" t="s">
        <v>58</v>
      </c>
      <c r="M1462" t="s">
        <v>30</v>
      </c>
      <c r="N1462" t="str">
        <f>_xlfn.CONCAT(Ponderaciones[[#This Row],[Universidad]],Ponderaciones[[#This Row],[Carrera]])</f>
        <v>UNIVERSIDAD DE TALCAOBSTETRICIA Y PUERICULTURA</v>
      </c>
    </row>
    <row r="1463" spans="1:14" x14ac:dyDescent="0.25">
      <c r="A1463">
        <v>34023</v>
      </c>
      <c r="B1463" t="s">
        <v>281</v>
      </c>
      <c r="C1463" t="s">
        <v>347</v>
      </c>
      <c r="D1463">
        <v>20</v>
      </c>
      <c r="E1463">
        <v>30</v>
      </c>
      <c r="F1463">
        <v>15</v>
      </c>
      <c r="G1463">
        <v>20</v>
      </c>
      <c r="H1463" t="s">
        <v>58</v>
      </c>
      <c r="J1463">
        <v>15</v>
      </c>
      <c r="K1463" t="s">
        <v>58</v>
      </c>
      <c r="L1463" t="s">
        <v>58</v>
      </c>
      <c r="M1463" t="s">
        <v>30</v>
      </c>
      <c r="N1463" t="str">
        <f>_xlfn.CONCAT(Ponderaciones[[#This Row],[Universidad]],Ponderaciones[[#This Row],[Carrera]])</f>
        <v xml:space="preserve">UNIVERSIDAD DE TALCAODONTOLOGÍA </v>
      </c>
    </row>
    <row r="1464" spans="1:14" x14ac:dyDescent="0.25">
      <c r="A1464">
        <v>34069</v>
      </c>
      <c r="B1464" t="s">
        <v>734</v>
      </c>
      <c r="D1464">
        <v>20</v>
      </c>
      <c r="E1464">
        <v>30</v>
      </c>
      <c r="F1464">
        <v>30</v>
      </c>
      <c r="G1464">
        <v>10</v>
      </c>
      <c r="H1464" t="s">
        <v>277</v>
      </c>
      <c r="I1464" t="s">
        <v>47</v>
      </c>
      <c r="J1464">
        <v>10</v>
      </c>
      <c r="K1464" t="s">
        <v>58</v>
      </c>
      <c r="L1464" t="s">
        <v>58</v>
      </c>
      <c r="M1464" t="s">
        <v>30</v>
      </c>
      <c r="N1464" t="str">
        <f>_xlfn.CONCAT(Ponderaciones[[#This Row],[Universidad]],Ponderaciones[[#This Row],[Carrera]])</f>
        <v>UNIVERSIDAD DE TALCAPEDAGOGÍA 
EN 
EDUCACIÓN BÁSICA CON MENCIÓN EN ALEMÁN</v>
      </c>
    </row>
    <row r="1465" spans="1:14" x14ac:dyDescent="0.25">
      <c r="A1465">
        <v>34029</v>
      </c>
      <c r="B1465" t="s">
        <v>735</v>
      </c>
      <c r="C1465" t="s">
        <v>736</v>
      </c>
      <c r="D1465">
        <v>20</v>
      </c>
      <c r="E1465">
        <v>30</v>
      </c>
      <c r="F1465">
        <v>30</v>
      </c>
      <c r="G1465">
        <v>10</v>
      </c>
      <c r="H1465" t="s">
        <v>277</v>
      </c>
      <c r="I1465" t="s">
        <v>47</v>
      </c>
      <c r="J1465">
        <v>10</v>
      </c>
      <c r="K1465" t="s">
        <v>58</v>
      </c>
      <c r="L1465" t="s">
        <v>58</v>
      </c>
      <c r="M1465" t="s">
        <v>30</v>
      </c>
      <c r="N1465" t="str">
        <f>_xlfn.CONCAT(Ponderaciones[[#This Row],[Universidad]],Ponderaciones[[#This Row],[Carrera]])</f>
        <v>UNIVERSIDAD DE TALCAPEDAGOGÍA 
EN 
EDUCACIÓN BÁSICA MENCIÓN INGLÉS</v>
      </c>
    </row>
    <row r="1466" spans="1:14" x14ac:dyDescent="0.25">
      <c r="A1466">
        <v>34049</v>
      </c>
      <c r="B1466" t="s">
        <v>737</v>
      </c>
      <c r="D1466">
        <v>20</v>
      </c>
      <c r="E1466">
        <v>30</v>
      </c>
      <c r="F1466">
        <v>30</v>
      </c>
      <c r="G1466">
        <v>10</v>
      </c>
      <c r="H1466">
        <v>10</v>
      </c>
      <c r="J1466" t="s">
        <v>58</v>
      </c>
      <c r="L1466" t="s">
        <v>58</v>
      </c>
      <c r="M1466" t="s">
        <v>30</v>
      </c>
      <c r="N1466" t="str">
        <f>_xlfn.CONCAT(Ponderaciones[[#This Row],[Universidad]],Ponderaciones[[#This Row],[Carrera]])</f>
        <v>UNIVERSIDAD DE TALCAPEDAGOGÍA 
EN 
EDUCACIÓN  MEDIA ALEMÁN</v>
      </c>
    </row>
    <row r="1467" spans="1:14" x14ac:dyDescent="0.25">
      <c r="A1467">
        <v>34085</v>
      </c>
      <c r="B1467" t="s">
        <v>738</v>
      </c>
      <c r="C1467" t="s">
        <v>736</v>
      </c>
      <c r="D1467">
        <v>20</v>
      </c>
      <c r="E1467">
        <v>30</v>
      </c>
      <c r="F1467">
        <v>10</v>
      </c>
      <c r="G1467">
        <v>30</v>
      </c>
      <c r="H1467" t="s">
        <v>58</v>
      </c>
      <c r="J1467">
        <v>10</v>
      </c>
      <c r="K1467" t="s">
        <v>58</v>
      </c>
      <c r="L1467" t="s">
        <v>58</v>
      </c>
      <c r="M1467" t="s">
        <v>30</v>
      </c>
      <c r="N1467" t="str">
        <f>_xlfn.CONCAT(Ponderaciones[[#This Row],[Universidad]],Ponderaciones[[#This Row],[Carrera]])</f>
        <v>UNIVERSIDAD DE TALCAPEDAGOGÍA 
EN 
EDUCACIÓN  MEDIA BIOLOGÍA Y QUÍMICA</v>
      </c>
    </row>
    <row r="1468" spans="1:14" x14ac:dyDescent="0.25">
      <c r="A1468">
        <v>34048</v>
      </c>
      <c r="B1468" t="s">
        <v>618</v>
      </c>
      <c r="C1468" t="s">
        <v>736</v>
      </c>
      <c r="D1468">
        <v>20</v>
      </c>
      <c r="E1468">
        <v>30</v>
      </c>
      <c r="F1468" t="s">
        <v>739</v>
      </c>
      <c r="G1468">
        <v>10</v>
      </c>
      <c r="H1468">
        <v>10</v>
      </c>
      <c r="L1468" t="s">
        <v>58</v>
      </c>
      <c r="M1468" t="s">
        <v>30</v>
      </c>
      <c r="N1468" t="str">
        <f>_xlfn.CONCAT(Ponderaciones[[#This Row],[Universidad]],Ponderaciones[[#This Row],[Carrera]])</f>
        <v xml:space="preserve">UNIVERSIDAD DE TALCAPEDAGOGÍA EN EDUCACIÓN MEDIA EN INGLÉS </v>
      </c>
    </row>
    <row r="1469" spans="1:14" x14ac:dyDescent="0.25">
      <c r="A1469">
        <v>34084</v>
      </c>
      <c r="B1469" t="s">
        <v>515</v>
      </c>
      <c r="C1469" t="s">
        <v>736</v>
      </c>
      <c r="D1469">
        <v>20</v>
      </c>
      <c r="E1469">
        <v>30</v>
      </c>
      <c r="F1469" t="s">
        <v>277</v>
      </c>
      <c r="G1469">
        <v>25</v>
      </c>
      <c r="H1469" t="s">
        <v>58</v>
      </c>
      <c r="J1469">
        <v>10</v>
      </c>
      <c r="K1469">
        <v>5</v>
      </c>
      <c r="L1469" t="s">
        <v>58</v>
      </c>
      <c r="M1469" t="s">
        <v>30</v>
      </c>
      <c r="N1469" t="str">
        <f>_xlfn.CONCAT(Ponderaciones[[#This Row],[Universidad]],Ponderaciones[[#This Row],[Carrera]])</f>
        <v>UNIVERSIDAD DE TALCAPEDAGOGÍA EN EDUCACIÓN MEDIA EN MATEMÁTICA Y FÍSICA</v>
      </c>
    </row>
    <row r="1470" spans="1:14" x14ac:dyDescent="0.25">
      <c r="A1470">
        <v>34042</v>
      </c>
      <c r="B1470" t="s">
        <v>740</v>
      </c>
      <c r="D1470">
        <v>20</v>
      </c>
      <c r="E1470">
        <v>30</v>
      </c>
      <c r="F1470" t="s">
        <v>739</v>
      </c>
      <c r="G1470">
        <v>10</v>
      </c>
      <c r="H1470">
        <v>10</v>
      </c>
      <c r="I1470" t="s">
        <v>47</v>
      </c>
      <c r="J1470">
        <v>10</v>
      </c>
      <c r="L1470" t="s">
        <v>58</v>
      </c>
      <c r="M1470" t="s">
        <v>30</v>
      </c>
      <c r="N1470" t="str">
        <f>_xlfn.CONCAT(Ponderaciones[[#This Row],[Universidad]],Ponderaciones[[#This Row],[Carrera]])</f>
        <v>UNIVERSIDAD DE TALCAPEDAGOGÍA  EN  EDUCACIÓN  PARVULARIA CON MENCIÓN EN ALEMÁN</v>
      </c>
    </row>
    <row r="1471" spans="1:14" x14ac:dyDescent="0.25">
      <c r="A1471">
        <v>34028</v>
      </c>
      <c r="B1471" t="s">
        <v>741</v>
      </c>
      <c r="C1471" t="s">
        <v>736</v>
      </c>
      <c r="D1471">
        <v>20</v>
      </c>
      <c r="E1471">
        <v>30</v>
      </c>
      <c r="F1471" t="s">
        <v>739</v>
      </c>
      <c r="G1471">
        <v>10</v>
      </c>
      <c r="H1471">
        <v>10</v>
      </c>
      <c r="I1471" t="s">
        <v>47</v>
      </c>
      <c r="J1471">
        <v>10</v>
      </c>
      <c r="L1471" t="s">
        <v>58</v>
      </c>
      <c r="M1471" t="s">
        <v>30</v>
      </c>
      <c r="N1471" t="str">
        <f>_xlfn.CONCAT(Ponderaciones[[#This Row],[Universidad]],Ponderaciones[[#This Row],[Carrera]])</f>
        <v>UNIVERSIDAD DE TALCAPEDAGOGÍA  EN  EDUCACIÓN  PARVULARIA MENCIÓN EN INGLÉS</v>
      </c>
    </row>
    <row r="1472" spans="1:14" x14ac:dyDescent="0.25">
      <c r="A1472">
        <v>34041</v>
      </c>
      <c r="B1472" t="s">
        <v>108</v>
      </c>
      <c r="C1472" t="s">
        <v>347</v>
      </c>
      <c r="D1472">
        <v>20</v>
      </c>
      <c r="E1472">
        <v>30</v>
      </c>
      <c r="F1472" t="s">
        <v>594</v>
      </c>
      <c r="G1472">
        <v>20</v>
      </c>
      <c r="H1472">
        <v>10</v>
      </c>
      <c r="I1472" t="s">
        <v>47</v>
      </c>
      <c r="J1472">
        <v>10</v>
      </c>
      <c r="L1472" t="s">
        <v>58</v>
      </c>
      <c r="M1472" t="s">
        <v>30</v>
      </c>
      <c r="N1472" t="str">
        <f>_xlfn.CONCAT(Ponderaciones[[#This Row],[Universidad]],Ponderaciones[[#This Row],[Carrera]])</f>
        <v>UNIVERSIDAD DE TALCAPSICOLOGÍA</v>
      </c>
    </row>
    <row r="1473" spans="1:14" x14ac:dyDescent="0.25">
      <c r="A1473">
        <v>34105</v>
      </c>
      <c r="B1473" t="s">
        <v>110</v>
      </c>
      <c r="C1473" t="s">
        <v>347</v>
      </c>
      <c r="D1473">
        <v>20</v>
      </c>
      <c r="E1473">
        <v>30</v>
      </c>
      <c r="F1473" t="s">
        <v>277</v>
      </c>
      <c r="G1473">
        <v>25</v>
      </c>
      <c r="H1473" t="s">
        <v>58</v>
      </c>
      <c r="J1473">
        <v>15</v>
      </c>
      <c r="L1473" t="s">
        <v>58</v>
      </c>
      <c r="M1473" t="s">
        <v>30</v>
      </c>
      <c r="N1473" t="str">
        <f>_xlfn.CONCAT(Ponderaciones[[#This Row],[Universidad]],Ponderaciones[[#This Row],[Carrera]])</f>
        <v>UNIVERSIDAD DE TALCAQUÍMICA Y FARMACIA</v>
      </c>
    </row>
    <row r="1474" spans="1:14" x14ac:dyDescent="0.25">
      <c r="A1474">
        <v>34022</v>
      </c>
      <c r="B1474" t="s">
        <v>176</v>
      </c>
      <c r="C1474" t="s">
        <v>347</v>
      </c>
      <c r="D1474">
        <v>20</v>
      </c>
      <c r="E1474">
        <v>30</v>
      </c>
      <c r="F1474" t="s">
        <v>277</v>
      </c>
      <c r="G1474">
        <v>20</v>
      </c>
      <c r="H1474" t="s">
        <v>58</v>
      </c>
      <c r="J1474">
        <v>20</v>
      </c>
      <c r="L1474" t="s">
        <v>58</v>
      </c>
      <c r="M1474" t="s">
        <v>30</v>
      </c>
      <c r="N1474" t="str">
        <f>_xlfn.CONCAT(Ponderaciones[[#This Row],[Universidad]],Ponderaciones[[#This Row],[Carrera]])</f>
        <v>UNIVERSIDAD DE TALCATECNOLOGÍA MEDICA</v>
      </c>
    </row>
    <row r="1475" spans="1:14" x14ac:dyDescent="0.25">
      <c r="A1475">
        <v>34101</v>
      </c>
      <c r="B1475" t="s">
        <v>366</v>
      </c>
      <c r="C1475" t="s">
        <v>347</v>
      </c>
      <c r="D1475">
        <v>20</v>
      </c>
      <c r="E1475">
        <v>30</v>
      </c>
      <c r="F1475" t="s">
        <v>597</v>
      </c>
      <c r="G1475">
        <v>25</v>
      </c>
      <c r="H1475">
        <v>10</v>
      </c>
      <c r="I1475" t="s">
        <v>47</v>
      </c>
      <c r="J1475">
        <v>10</v>
      </c>
      <c r="L1475" t="s">
        <v>58</v>
      </c>
      <c r="M1475" t="s">
        <v>30</v>
      </c>
      <c r="N1475" t="str">
        <f>_xlfn.CONCAT(Ponderaciones[[#This Row],[Universidad]],Ponderaciones[[#This Row],[Carrera]])</f>
        <v xml:space="preserve">UNIVERSIDAD DE TALCATERAPIA OCUPACIONAL </v>
      </c>
    </row>
    <row r="1476" spans="1:14" x14ac:dyDescent="0.25">
      <c r="A1476">
        <v>22070</v>
      </c>
      <c r="B1476" t="s">
        <v>742</v>
      </c>
      <c r="C1476" t="s">
        <v>743</v>
      </c>
      <c r="D1476">
        <v>10</v>
      </c>
      <c r="E1476">
        <v>40</v>
      </c>
      <c r="F1476">
        <v>20</v>
      </c>
      <c r="G1476">
        <v>20</v>
      </c>
      <c r="H1476">
        <v>10</v>
      </c>
      <c r="I1476" t="s">
        <v>47</v>
      </c>
      <c r="J1476">
        <v>10</v>
      </c>
      <c r="K1476" t="s">
        <v>58</v>
      </c>
      <c r="L1476" t="s">
        <v>58</v>
      </c>
      <c r="M1476" t="s">
        <v>31</v>
      </c>
      <c r="N1476" t="str">
        <f>_xlfn.CONCAT(Ponderaciones[[#This Row],[Universidad]],Ponderaciones[[#This Row],[Carrera]])</f>
        <v>UNIVERSIDAD DE TARAPACÁAGRONOMÍA CONDUCENTE A: INGENIERO AGRÓNOMO</v>
      </c>
    </row>
    <row r="1477" spans="1:14" x14ac:dyDescent="0.25">
      <c r="A1477">
        <v>22023</v>
      </c>
      <c r="B1477" t="s">
        <v>744</v>
      </c>
      <c r="C1477" t="s">
        <v>743</v>
      </c>
      <c r="D1477">
        <v>10</v>
      </c>
      <c r="E1477">
        <v>40</v>
      </c>
      <c r="F1477">
        <v>20</v>
      </c>
      <c r="G1477">
        <v>20</v>
      </c>
      <c r="H1477">
        <v>10</v>
      </c>
      <c r="I1477" t="s">
        <v>47</v>
      </c>
      <c r="J1477">
        <v>10</v>
      </c>
      <c r="K1477" t="s">
        <v>58</v>
      </c>
      <c r="L1477" t="s">
        <v>58</v>
      </c>
      <c r="M1477" t="s">
        <v>31</v>
      </c>
      <c r="N1477" t="str">
        <f>_xlfn.CONCAT(Ponderaciones[[#This Row],[Universidad]],Ponderaciones[[#This Row],[Carrera]])</f>
        <v>UNIVERSIDAD DE TARAPACÁANTROPOLOGÍA - ANTROPOLOGÍA SOCIAL - ARQUEOLOGÍA</v>
      </c>
    </row>
    <row r="1478" spans="1:14" x14ac:dyDescent="0.25">
      <c r="A1478">
        <v>22004</v>
      </c>
      <c r="B1478" t="s">
        <v>420</v>
      </c>
      <c r="C1478" t="s">
        <v>743</v>
      </c>
      <c r="D1478">
        <v>10</v>
      </c>
      <c r="E1478">
        <v>40</v>
      </c>
      <c r="F1478">
        <v>15</v>
      </c>
      <c r="G1478">
        <v>25</v>
      </c>
      <c r="H1478">
        <v>10</v>
      </c>
      <c r="I1478" t="s">
        <v>47</v>
      </c>
      <c r="J1478">
        <v>10</v>
      </c>
      <c r="K1478" t="s">
        <v>58</v>
      </c>
      <c r="L1478" t="s">
        <v>58</v>
      </c>
      <c r="M1478" t="s">
        <v>31</v>
      </c>
      <c r="N1478" t="str">
        <f>_xlfn.CONCAT(Ponderaciones[[#This Row],[Universidad]],Ponderaciones[[#This Row],[Carrera]])</f>
        <v>UNIVERSIDAD DE TARAPACÁCONTADOR AUDITOR - CONTADOR PÚBLICO</v>
      </c>
    </row>
    <row r="1479" spans="1:14" x14ac:dyDescent="0.25">
      <c r="A1479">
        <v>22095</v>
      </c>
      <c r="B1479" t="s">
        <v>73</v>
      </c>
      <c r="C1479" t="s">
        <v>271</v>
      </c>
      <c r="D1479">
        <v>10</v>
      </c>
      <c r="E1479">
        <v>40</v>
      </c>
      <c r="F1479">
        <v>20</v>
      </c>
      <c r="G1479">
        <v>20</v>
      </c>
      <c r="H1479">
        <v>10</v>
      </c>
      <c r="J1479" t="s">
        <v>58</v>
      </c>
      <c r="K1479" t="s">
        <v>58</v>
      </c>
      <c r="L1479" t="s">
        <v>58</v>
      </c>
      <c r="M1479" t="s">
        <v>31</v>
      </c>
      <c r="N1479" t="str">
        <f>_xlfn.CONCAT(Ponderaciones[[#This Row],[Universidad]],Ponderaciones[[#This Row],[Carrera]])</f>
        <v>UNIVERSIDAD DE TARAPACÁDERECHO</v>
      </c>
    </row>
    <row r="1480" spans="1:14" x14ac:dyDescent="0.25">
      <c r="A1480">
        <v>22021</v>
      </c>
      <c r="B1480" t="s">
        <v>241</v>
      </c>
      <c r="C1480" t="s">
        <v>743</v>
      </c>
      <c r="D1480">
        <v>10</v>
      </c>
      <c r="E1480">
        <v>40</v>
      </c>
      <c r="F1480">
        <v>20</v>
      </c>
      <c r="G1480">
        <v>20</v>
      </c>
      <c r="H1480">
        <v>10</v>
      </c>
      <c r="J1480" t="s">
        <v>58</v>
      </c>
      <c r="K1480" t="s">
        <v>58</v>
      </c>
      <c r="L1480" t="s">
        <v>58</v>
      </c>
      <c r="M1480" t="s">
        <v>31</v>
      </c>
      <c r="N1480" t="str">
        <f>_xlfn.CONCAT(Ponderaciones[[#This Row],[Universidad]],Ponderaciones[[#This Row],[Carrera]])</f>
        <v xml:space="preserve">UNIVERSIDAD DE TARAPACÁDERECHO </v>
      </c>
    </row>
    <row r="1481" spans="1:14" x14ac:dyDescent="0.25">
      <c r="A1481">
        <v>22067</v>
      </c>
      <c r="B1481" t="s">
        <v>745</v>
      </c>
      <c r="C1481" t="s">
        <v>743</v>
      </c>
      <c r="D1481">
        <v>10</v>
      </c>
      <c r="E1481">
        <v>40</v>
      </c>
      <c r="F1481">
        <v>25</v>
      </c>
      <c r="G1481">
        <v>15</v>
      </c>
      <c r="H1481">
        <v>10</v>
      </c>
      <c r="I1481" t="s">
        <v>47</v>
      </c>
      <c r="J1481">
        <v>10</v>
      </c>
      <c r="K1481" t="s">
        <v>58</v>
      </c>
      <c r="L1481" t="s">
        <v>58</v>
      </c>
      <c r="M1481" t="s">
        <v>31</v>
      </c>
      <c r="N1481" t="str">
        <f>_xlfn.CONCAT(Ponderaciones[[#This Row],[Universidad]],Ponderaciones[[#This Row],[Carrera]])</f>
        <v>UNIVERSIDAD DE TARAPACÁDISEÑO MULTIMEDIA CONDUCENTE AL TÍTULO DE: • DISEÑADOR COMUNICACIONAL MULTIMEDIA O DISEÑADOR EDUCATIVO MULTIMEDIA</v>
      </c>
    </row>
    <row r="1482" spans="1:14" x14ac:dyDescent="0.25">
      <c r="A1482">
        <v>22026</v>
      </c>
      <c r="B1482" t="s">
        <v>75</v>
      </c>
      <c r="C1482" t="s">
        <v>743</v>
      </c>
      <c r="D1482">
        <v>10</v>
      </c>
      <c r="E1482">
        <v>40</v>
      </c>
      <c r="F1482">
        <v>20</v>
      </c>
      <c r="G1482">
        <v>20</v>
      </c>
      <c r="H1482" t="s">
        <v>58</v>
      </c>
      <c r="J1482">
        <v>10</v>
      </c>
      <c r="K1482" t="s">
        <v>58</v>
      </c>
      <c r="L1482" t="s">
        <v>58</v>
      </c>
      <c r="M1482" t="s">
        <v>31</v>
      </c>
      <c r="N1482" t="str">
        <f>_xlfn.CONCAT(Ponderaciones[[#This Row],[Universidad]],Ponderaciones[[#This Row],[Carrera]])</f>
        <v>UNIVERSIDAD DE TARAPACÁENFERMERÍA</v>
      </c>
    </row>
    <row r="1483" spans="1:14" x14ac:dyDescent="0.25">
      <c r="A1483">
        <v>22104</v>
      </c>
      <c r="B1483" t="s">
        <v>75</v>
      </c>
      <c r="C1483" t="s">
        <v>271</v>
      </c>
      <c r="D1483">
        <v>10</v>
      </c>
      <c r="E1483">
        <v>40</v>
      </c>
      <c r="F1483">
        <v>20</v>
      </c>
      <c r="G1483">
        <v>20</v>
      </c>
      <c r="H1483" t="s">
        <v>58</v>
      </c>
      <c r="J1483">
        <v>10</v>
      </c>
      <c r="K1483" t="s">
        <v>58</v>
      </c>
      <c r="L1483" t="s">
        <v>58</v>
      </c>
      <c r="M1483" t="s">
        <v>31</v>
      </c>
      <c r="N1483" t="str">
        <f>_xlfn.CONCAT(Ponderaciones[[#This Row],[Universidad]],Ponderaciones[[#This Row],[Carrera]])</f>
        <v>UNIVERSIDAD DE TARAPACÁENFERMERÍA</v>
      </c>
    </row>
    <row r="1484" spans="1:14" x14ac:dyDescent="0.25">
      <c r="A1484">
        <v>22073</v>
      </c>
      <c r="B1484" t="s">
        <v>132</v>
      </c>
      <c r="C1484" t="s">
        <v>743</v>
      </c>
      <c r="D1484">
        <v>10</v>
      </c>
      <c r="E1484">
        <v>40</v>
      </c>
      <c r="F1484">
        <v>15</v>
      </c>
      <c r="G1484">
        <v>20</v>
      </c>
      <c r="H1484">
        <v>10</v>
      </c>
      <c r="I1484" t="s">
        <v>47</v>
      </c>
      <c r="J1484">
        <v>10</v>
      </c>
      <c r="K1484">
        <v>5</v>
      </c>
      <c r="L1484" t="s">
        <v>58</v>
      </c>
      <c r="M1484" t="s">
        <v>31</v>
      </c>
      <c r="N1484" t="str">
        <f>_xlfn.CONCAT(Ponderaciones[[#This Row],[Universidad]],Ponderaciones[[#This Row],[Carrera]])</f>
        <v>UNIVERSIDAD DE TARAPACÁINGENIERÍA CIVIL ELÉCTRICA</v>
      </c>
    </row>
    <row r="1485" spans="1:14" x14ac:dyDescent="0.25">
      <c r="A1485">
        <v>22108</v>
      </c>
      <c r="B1485" t="s">
        <v>132</v>
      </c>
      <c r="C1485" t="s">
        <v>271</v>
      </c>
      <c r="D1485">
        <v>10</v>
      </c>
      <c r="E1485">
        <v>40</v>
      </c>
      <c r="F1485">
        <v>15</v>
      </c>
      <c r="G1485">
        <v>20</v>
      </c>
      <c r="H1485">
        <v>10</v>
      </c>
      <c r="I1485" t="s">
        <v>47</v>
      </c>
      <c r="J1485">
        <v>10</v>
      </c>
      <c r="K1485">
        <v>5</v>
      </c>
      <c r="L1485" t="s">
        <v>58</v>
      </c>
      <c r="M1485" t="s">
        <v>31</v>
      </c>
      <c r="N1485" t="str">
        <f>_xlfn.CONCAT(Ponderaciones[[#This Row],[Universidad]],Ponderaciones[[#This Row],[Carrera]])</f>
        <v>UNIVERSIDAD DE TARAPACÁINGENIERÍA CIVIL ELÉCTRICA</v>
      </c>
    </row>
    <row r="1486" spans="1:14" x14ac:dyDescent="0.25">
      <c r="A1486">
        <v>22074</v>
      </c>
      <c r="B1486" t="s">
        <v>275</v>
      </c>
      <c r="C1486" t="s">
        <v>743</v>
      </c>
      <c r="D1486">
        <v>10</v>
      </c>
      <c r="E1486">
        <v>40</v>
      </c>
      <c r="F1486">
        <v>15</v>
      </c>
      <c r="G1486">
        <v>20</v>
      </c>
      <c r="H1486">
        <v>10</v>
      </c>
      <c r="I1486" t="s">
        <v>47</v>
      </c>
      <c r="J1486">
        <v>10</v>
      </c>
      <c r="K1486">
        <v>5</v>
      </c>
      <c r="L1486" t="s">
        <v>58</v>
      </c>
      <c r="M1486" t="s">
        <v>31</v>
      </c>
      <c r="N1486" t="str">
        <f>_xlfn.CONCAT(Ponderaciones[[#This Row],[Universidad]],Ponderaciones[[#This Row],[Carrera]])</f>
        <v xml:space="preserve">UNIVERSIDAD DE TARAPACÁINGENIERÍA CIVIL ELECTRÓNICA </v>
      </c>
    </row>
    <row r="1487" spans="1:14" x14ac:dyDescent="0.25">
      <c r="A1487">
        <v>22075</v>
      </c>
      <c r="B1487" t="s">
        <v>746</v>
      </c>
      <c r="C1487" t="s">
        <v>743</v>
      </c>
      <c r="D1487">
        <v>10</v>
      </c>
      <c r="E1487">
        <v>40</v>
      </c>
      <c r="F1487">
        <v>15</v>
      </c>
      <c r="G1487">
        <v>20</v>
      </c>
      <c r="H1487">
        <v>10</v>
      </c>
      <c r="I1487" t="s">
        <v>47</v>
      </c>
      <c r="J1487">
        <v>10</v>
      </c>
      <c r="K1487">
        <v>5</v>
      </c>
      <c r="L1487" t="s">
        <v>58</v>
      </c>
      <c r="M1487" t="s">
        <v>31</v>
      </c>
      <c r="N1487" t="str">
        <f>_xlfn.CONCAT(Ponderaciones[[#This Row],[Universidad]],Ponderaciones[[#This Row],[Carrera]])</f>
        <v xml:space="preserve">UNIVERSIDAD DE TARAPACÁINGENIERÍA CIVIL EN COMPUTACIÓN E INFORMÁTICA • INGENIERÍA DE EJECUCIÓN EN COMPUTACIÓN E INFORMÁTICA </v>
      </c>
    </row>
    <row r="1488" spans="1:14" x14ac:dyDescent="0.25">
      <c r="A1488">
        <v>22069</v>
      </c>
      <c r="B1488" t="s">
        <v>747</v>
      </c>
      <c r="C1488" t="s">
        <v>271</v>
      </c>
      <c r="D1488">
        <v>10</v>
      </c>
      <c r="E1488">
        <v>40</v>
      </c>
      <c r="F1488">
        <v>15</v>
      </c>
      <c r="G1488">
        <v>20</v>
      </c>
      <c r="H1488">
        <v>10</v>
      </c>
      <c r="I1488" t="s">
        <v>47</v>
      </c>
      <c r="J1488">
        <v>10</v>
      </c>
      <c r="K1488">
        <v>5</v>
      </c>
      <c r="L1488" t="s">
        <v>58</v>
      </c>
      <c r="M1488" t="s">
        <v>31</v>
      </c>
      <c r="N1488" t="str">
        <f>_xlfn.CONCAT(Ponderaciones[[#This Row],[Universidad]],Ponderaciones[[#This Row],[Carrera]])</f>
        <v xml:space="preserve">UNIVERSIDAD DE TARAPACÁINGENIERÍA CIVIL EN INFORMÁTICA </v>
      </c>
    </row>
    <row r="1489" spans="1:14" x14ac:dyDescent="0.25">
      <c r="A1489">
        <v>22077</v>
      </c>
      <c r="B1489" t="s">
        <v>748</v>
      </c>
      <c r="C1489" t="s">
        <v>743</v>
      </c>
      <c r="D1489">
        <v>10</v>
      </c>
      <c r="E1489">
        <v>40</v>
      </c>
      <c r="F1489">
        <v>15</v>
      </c>
      <c r="G1489">
        <v>20</v>
      </c>
      <c r="H1489">
        <v>10</v>
      </c>
      <c r="I1489" t="s">
        <v>47</v>
      </c>
      <c r="J1489">
        <v>10</v>
      </c>
      <c r="K1489">
        <v>5</v>
      </c>
      <c r="L1489" t="s">
        <v>58</v>
      </c>
      <c r="M1489" t="s">
        <v>31</v>
      </c>
      <c r="N1489" t="str">
        <f>_xlfn.CONCAT(Ponderaciones[[#This Row],[Universidad]],Ponderaciones[[#This Row],[Carrera]])</f>
        <v>UNIVERSIDAD DE TARAPACÁINGENIERÍA CIVIL INDUSTRIAL CON SALIDA INTERMEDIA: • INGENIERÍA DE EJECUCIÓN INDUSTRIAL</v>
      </c>
    </row>
    <row r="1490" spans="1:14" x14ac:dyDescent="0.25">
      <c r="A1490">
        <v>22101</v>
      </c>
      <c r="B1490" t="s">
        <v>748</v>
      </c>
      <c r="C1490" t="s">
        <v>271</v>
      </c>
      <c r="D1490">
        <v>10</v>
      </c>
      <c r="E1490">
        <v>40</v>
      </c>
      <c r="F1490">
        <v>15</v>
      </c>
      <c r="G1490">
        <v>20</v>
      </c>
      <c r="H1490">
        <v>10</v>
      </c>
      <c r="I1490" t="s">
        <v>47</v>
      </c>
      <c r="J1490">
        <v>10</v>
      </c>
      <c r="K1490">
        <v>5</v>
      </c>
      <c r="L1490" t="s">
        <v>58</v>
      </c>
      <c r="M1490" t="s">
        <v>31</v>
      </c>
      <c r="N1490" t="str">
        <f>_xlfn.CONCAT(Ponderaciones[[#This Row],[Universidad]],Ponderaciones[[#This Row],[Carrera]])</f>
        <v>UNIVERSIDAD DE TARAPACÁINGENIERÍA CIVIL INDUSTRIAL CON SALIDA INTERMEDIA: • INGENIERÍA DE EJECUCIÓN INDUSTRIAL</v>
      </c>
    </row>
    <row r="1491" spans="1:14" x14ac:dyDescent="0.25">
      <c r="A1491">
        <v>22076</v>
      </c>
      <c r="B1491" t="s">
        <v>537</v>
      </c>
      <c r="C1491" t="s">
        <v>743</v>
      </c>
      <c r="D1491">
        <v>10</v>
      </c>
      <c r="E1491">
        <v>40</v>
      </c>
      <c r="F1491">
        <v>15</v>
      </c>
      <c r="G1491">
        <v>20</v>
      </c>
      <c r="H1491">
        <v>10</v>
      </c>
      <c r="I1491" t="s">
        <v>47</v>
      </c>
      <c r="J1491">
        <v>10</v>
      </c>
      <c r="K1491">
        <v>5</v>
      </c>
      <c r="L1491" t="s">
        <v>58</v>
      </c>
      <c r="M1491" t="s">
        <v>31</v>
      </c>
      <c r="N1491" t="str">
        <f>_xlfn.CONCAT(Ponderaciones[[#This Row],[Universidad]],Ponderaciones[[#This Row],[Carrera]])</f>
        <v>UNIVERSIDAD DE TARAPACÁINGENIERÍA CIVIL MECÁNICA</v>
      </c>
    </row>
    <row r="1492" spans="1:14" x14ac:dyDescent="0.25">
      <c r="A1492">
        <v>22005</v>
      </c>
      <c r="B1492" t="s">
        <v>251</v>
      </c>
      <c r="C1492" t="s">
        <v>743</v>
      </c>
      <c r="D1492">
        <v>10</v>
      </c>
      <c r="E1492">
        <v>40</v>
      </c>
      <c r="F1492">
        <v>15</v>
      </c>
      <c r="G1492">
        <v>25</v>
      </c>
      <c r="H1492">
        <v>10</v>
      </c>
      <c r="I1492" t="s">
        <v>47</v>
      </c>
      <c r="J1492">
        <v>10</v>
      </c>
      <c r="K1492" t="s">
        <v>58</v>
      </c>
      <c r="L1492" t="s">
        <v>58</v>
      </c>
      <c r="M1492" t="s">
        <v>31</v>
      </c>
      <c r="N1492" t="str">
        <f>_xlfn.CONCAT(Ponderaciones[[#This Row],[Universidad]],Ponderaciones[[#This Row],[Carrera]])</f>
        <v xml:space="preserve">UNIVERSIDAD DE TARAPACÁINGENIERÍA COMERCIAL </v>
      </c>
    </row>
    <row r="1493" spans="1:14" x14ac:dyDescent="0.25">
      <c r="A1493">
        <v>22042</v>
      </c>
      <c r="B1493" t="s">
        <v>749</v>
      </c>
      <c r="C1493" t="s">
        <v>271</v>
      </c>
      <c r="D1493">
        <v>10</v>
      </c>
      <c r="E1493">
        <v>40</v>
      </c>
      <c r="F1493">
        <v>15</v>
      </c>
      <c r="G1493">
        <v>25</v>
      </c>
      <c r="H1493">
        <v>10</v>
      </c>
      <c r="I1493" t="s">
        <v>47</v>
      </c>
      <c r="J1493">
        <v>10</v>
      </c>
      <c r="K1493" t="s">
        <v>58</v>
      </c>
      <c r="L1493" t="s">
        <v>58</v>
      </c>
      <c r="M1493" t="s">
        <v>31</v>
      </c>
      <c r="N1493" t="str">
        <f>_xlfn.CONCAT(Ponderaciones[[#This Row],[Universidad]],Ponderaciones[[#This Row],[Carrera]])</f>
        <v>UNIVERSIDAD DE TARAPACÁINGENIERÍA COMERCIAL CON MENCIÓN EN GESTIÓN Y COMERCIO EXTERIOR</v>
      </c>
    </row>
    <row r="1494" spans="1:14" x14ac:dyDescent="0.25">
      <c r="A1494">
        <v>22008</v>
      </c>
      <c r="B1494" t="s">
        <v>280</v>
      </c>
      <c r="C1494" t="s">
        <v>743</v>
      </c>
      <c r="D1494">
        <v>10</v>
      </c>
      <c r="E1494">
        <v>40</v>
      </c>
      <c r="F1494">
        <v>15</v>
      </c>
      <c r="G1494">
        <v>25</v>
      </c>
      <c r="H1494">
        <v>10</v>
      </c>
      <c r="I1494" t="s">
        <v>47</v>
      </c>
      <c r="J1494">
        <v>10</v>
      </c>
      <c r="K1494" t="s">
        <v>58</v>
      </c>
      <c r="L1494" t="s">
        <v>58</v>
      </c>
      <c r="M1494" t="s">
        <v>31</v>
      </c>
      <c r="N1494" t="str">
        <f>_xlfn.CONCAT(Ponderaciones[[#This Row],[Universidad]],Ponderaciones[[#This Row],[Carrera]])</f>
        <v>UNIVERSIDAD DE TARAPACÁINGENIERÍA EN INFORMACIÓN Y CONTROL DE GESTIÓN</v>
      </c>
    </row>
    <row r="1495" spans="1:14" x14ac:dyDescent="0.25">
      <c r="A1495">
        <v>22080</v>
      </c>
      <c r="B1495" t="s">
        <v>750</v>
      </c>
      <c r="C1495" t="s">
        <v>743</v>
      </c>
      <c r="D1495">
        <v>10</v>
      </c>
      <c r="E1495">
        <v>40</v>
      </c>
      <c r="F1495">
        <v>15</v>
      </c>
      <c r="G1495">
        <v>20</v>
      </c>
      <c r="H1495">
        <v>10</v>
      </c>
      <c r="I1495" t="s">
        <v>47</v>
      </c>
      <c r="J1495">
        <v>10</v>
      </c>
      <c r="K1495">
        <v>5</v>
      </c>
      <c r="L1495" t="s">
        <v>58</v>
      </c>
      <c r="M1495" t="s">
        <v>31</v>
      </c>
      <c r="N1495" t="str">
        <f>_xlfn.CONCAT(Ponderaciones[[#This Row],[Universidad]],Ponderaciones[[#This Row],[Carrera]])</f>
        <v>UNIVERSIDAD DE TARAPACÁINGENIERÍA MECATRÓNICA</v>
      </c>
    </row>
    <row r="1496" spans="1:14" x14ac:dyDescent="0.25">
      <c r="A1496">
        <v>22028</v>
      </c>
      <c r="B1496" t="s">
        <v>751</v>
      </c>
      <c r="C1496" t="s">
        <v>743</v>
      </c>
      <c r="D1496">
        <v>10</v>
      </c>
      <c r="E1496">
        <v>40</v>
      </c>
      <c r="F1496">
        <v>10</v>
      </c>
      <c r="G1496">
        <v>25</v>
      </c>
      <c r="H1496">
        <v>10</v>
      </c>
      <c r="I1496" t="s">
        <v>47</v>
      </c>
      <c r="J1496">
        <v>10</v>
      </c>
      <c r="K1496">
        <v>5</v>
      </c>
      <c r="L1496" t="s">
        <v>58</v>
      </c>
      <c r="M1496" t="s">
        <v>31</v>
      </c>
      <c r="N1496" t="str">
        <f>_xlfn.CONCAT(Ponderaciones[[#This Row],[Universidad]],Ponderaciones[[#This Row],[Carrera]])</f>
        <v>UNIVERSIDAD DE TARAPACÁINGENIERÍA QUÍMICA AMBIENTAL</v>
      </c>
    </row>
    <row r="1497" spans="1:14" x14ac:dyDescent="0.25">
      <c r="A1497">
        <v>22052</v>
      </c>
      <c r="B1497" t="s">
        <v>752</v>
      </c>
      <c r="C1497" t="s">
        <v>743</v>
      </c>
      <c r="D1497">
        <v>10</v>
      </c>
      <c r="E1497">
        <v>40</v>
      </c>
      <c r="F1497">
        <v>20</v>
      </c>
      <c r="G1497">
        <v>20</v>
      </c>
      <c r="H1497" t="s">
        <v>58</v>
      </c>
      <c r="J1497">
        <v>10</v>
      </c>
      <c r="K1497" t="s">
        <v>58</v>
      </c>
      <c r="L1497" t="s">
        <v>58</v>
      </c>
      <c r="M1497" t="s">
        <v>31</v>
      </c>
      <c r="N1497" t="str">
        <f>_xlfn.CONCAT(Ponderaciones[[#This Row],[Universidad]],Ponderaciones[[#This Row],[Carrera]])</f>
        <v>UNIVERSIDAD DE TARAPACÁKINESIOLOGÍA Y REHABILITACIÓN</v>
      </c>
    </row>
    <row r="1498" spans="1:14" x14ac:dyDescent="0.25">
      <c r="A1498">
        <v>22103</v>
      </c>
      <c r="B1498" t="s">
        <v>753</v>
      </c>
      <c r="C1498" t="s">
        <v>271</v>
      </c>
      <c r="D1498">
        <v>10</v>
      </c>
      <c r="E1498">
        <v>40</v>
      </c>
      <c r="F1498">
        <v>20</v>
      </c>
      <c r="G1498">
        <v>20</v>
      </c>
      <c r="H1498" t="s">
        <v>58</v>
      </c>
      <c r="J1498">
        <v>10</v>
      </c>
      <c r="K1498" t="s">
        <v>58</v>
      </c>
      <c r="L1498" t="s">
        <v>58</v>
      </c>
      <c r="M1498" t="s">
        <v>31</v>
      </c>
      <c r="N1498" t="str">
        <f>_xlfn.CONCAT(Ponderaciones[[#This Row],[Universidad]],Ponderaciones[[#This Row],[Carrera]])</f>
        <v xml:space="preserve">UNIVERSIDAD DE TARAPACÁKINESIOLOGÍA Y REHABILITACIÓN </v>
      </c>
    </row>
    <row r="1499" spans="1:14" x14ac:dyDescent="0.25">
      <c r="A1499">
        <v>22063</v>
      </c>
      <c r="B1499" t="s">
        <v>754</v>
      </c>
      <c r="C1499" t="s">
        <v>743</v>
      </c>
      <c r="D1499">
        <v>10</v>
      </c>
      <c r="E1499">
        <v>40</v>
      </c>
      <c r="F1499">
        <v>25</v>
      </c>
      <c r="G1499">
        <v>15</v>
      </c>
      <c r="H1499">
        <v>10</v>
      </c>
      <c r="I1499" t="s">
        <v>47</v>
      </c>
      <c r="J1499">
        <v>10</v>
      </c>
      <c r="K1499" t="s">
        <v>58</v>
      </c>
      <c r="L1499" t="s">
        <v>58</v>
      </c>
      <c r="M1499" t="s">
        <v>31</v>
      </c>
      <c r="N1499" t="str">
        <f>_xlfn.CONCAT(Ponderaciones[[#This Row],[Universidad]],Ponderaciones[[#This Row],[Carrera]])</f>
        <v>UNIVERSIDAD DE TARAPACÁLICENCIATURA EN INGLÉS • TRADUCTOR INGLÉS - CASTELLANO</v>
      </c>
    </row>
    <row r="1500" spans="1:14" x14ac:dyDescent="0.25">
      <c r="A1500">
        <v>22050</v>
      </c>
      <c r="B1500" t="s">
        <v>93</v>
      </c>
      <c r="C1500" t="s">
        <v>743</v>
      </c>
      <c r="D1500">
        <v>10</v>
      </c>
      <c r="E1500">
        <v>40</v>
      </c>
      <c r="F1500">
        <v>10</v>
      </c>
      <c r="G1500">
        <v>20</v>
      </c>
      <c r="H1500" t="s">
        <v>58</v>
      </c>
      <c r="J1500">
        <v>20</v>
      </c>
      <c r="K1500" t="s">
        <v>58</v>
      </c>
      <c r="L1500" t="s">
        <v>58</v>
      </c>
      <c r="M1500" t="s">
        <v>31</v>
      </c>
      <c r="N1500" t="str">
        <f>_xlfn.CONCAT(Ponderaciones[[#This Row],[Universidad]],Ponderaciones[[#This Row],[Carrera]])</f>
        <v>UNIVERSIDAD DE TARAPACÁMEDICINA</v>
      </c>
    </row>
    <row r="1501" spans="1:14" x14ac:dyDescent="0.25">
      <c r="A1501">
        <v>22102</v>
      </c>
      <c r="B1501" t="s">
        <v>95</v>
      </c>
      <c r="C1501" t="s">
        <v>271</v>
      </c>
      <c r="D1501">
        <v>10</v>
      </c>
      <c r="E1501">
        <v>40</v>
      </c>
      <c r="F1501">
        <v>20</v>
      </c>
      <c r="G1501">
        <v>20</v>
      </c>
      <c r="H1501" t="s">
        <v>58</v>
      </c>
      <c r="J1501">
        <v>10</v>
      </c>
      <c r="K1501" t="s">
        <v>58</v>
      </c>
      <c r="L1501" t="s">
        <v>58</v>
      </c>
      <c r="M1501" t="s">
        <v>31</v>
      </c>
      <c r="N1501" t="str">
        <f>_xlfn.CONCAT(Ponderaciones[[#This Row],[Universidad]],Ponderaciones[[#This Row],[Carrera]])</f>
        <v>UNIVERSIDAD DE TARAPACÁNUTRICIÓN Y DIETÉTICA</v>
      </c>
    </row>
    <row r="1502" spans="1:14" x14ac:dyDescent="0.25">
      <c r="A1502">
        <v>22055</v>
      </c>
      <c r="B1502" t="s">
        <v>95</v>
      </c>
      <c r="C1502" t="s">
        <v>743</v>
      </c>
      <c r="D1502">
        <v>10</v>
      </c>
      <c r="E1502">
        <v>40</v>
      </c>
      <c r="F1502">
        <v>20</v>
      </c>
      <c r="G1502">
        <v>20</v>
      </c>
      <c r="H1502" t="s">
        <v>58</v>
      </c>
      <c r="J1502">
        <v>10</v>
      </c>
      <c r="K1502" t="s">
        <v>58</v>
      </c>
      <c r="L1502" t="s">
        <v>58</v>
      </c>
      <c r="M1502" t="s">
        <v>31</v>
      </c>
      <c r="N1502" t="str">
        <f>_xlfn.CONCAT(Ponderaciones[[#This Row],[Universidad]],Ponderaciones[[#This Row],[Carrera]])</f>
        <v>UNIVERSIDAD DE TARAPACÁNUTRICIÓN Y DIETÉTICA</v>
      </c>
    </row>
    <row r="1503" spans="1:14" x14ac:dyDescent="0.25">
      <c r="A1503">
        <v>22029</v>
      </c>
      <c r="B1503" t="s">
        <v>208</v>
      </c>
      <c r="C1503" t="s">
        <v>743</v>
      </c>
      <c r="D1503">
        <v>10</v>
      </c>
      <c r="E1503">
        <v>40</v>
      </c>
      <c r="F1503">
        <v>20</v>
      </c>
      <c r="G1503">
        <v>20</v>
      </c>
      <c r="H1503" t="s">
        <v>58</v>
      </c>
      <c r="J1503">
        <v>10</v>
      </c>
      <c r="K1503" t="s">
        <v>58</v>
      </c>
      <c r="L1503" t="s">
        <v>58</v>
      </c>
      <c r="M1503" t="s">
        <v>31</v>
      </c>
      <c r="N1503" t="str">
        <f>_xlfn.CONCAT(Ponderaciones[[#This Row],[Universidad]],Ponderaciones[[#This Row],[Carrera]])</f>
        <v xml:space="preserve">UNIVERSIDAD DE TARAPACÁOBSTETRICIA Y PUERICULTURA </v>
      </c>
    </row>
    <row r="1504" spans="1:14" x14ac:dyDescent="0.25">
      <c r="A1504">
        <v>22091</v>
      </c>
      <c r="B1504" t="s">
        <v>755</v>
      </c>
      <c r="C1504" t="s">
        <v>743</v>
      </c>
      <c r="D1504">
        <v>10</v>
      </c>
      <c r="E1504">
        <v>40</v>
      </c>
      <c r="F1504">
        <v>25</v>
      </c>
      <c r="G1504">
        <v>15</v>
      </c>
      <c r="H1504">
        <v>10</v>
      </c>
      <c r="I1504" t="s">
        <v>47</v>
      </c>
      <c r="J1504">
        <v>10</v>
      </c>
      <c r="K1504" t="s">
        <v>58</v>
      </c>
      <c r="L1504" t="s">
        <v>126</v>
      </c>
      <c r="M1504" t="s">
        <v>31</v>
      </c>
      <c r="N1504" t="str">
        <f>_xlfn.CONCAT(Ponderaciones[[#This Row],[Universidad]],Ponderaciones[[#This Row],[Carrera]])</f>
        <v>UNIVERSIDAD DE TARAPACÁPEDAGOGÍA  EN  CASTELLANO  Y  COMUNICACIÓN</v>
      </c>
    </row>
    <row r="1505" spans="1:14" x14ac:dyDescent="0.25">
      <c r="A1505">
        <v>22037</v>
      </c>
      <c r="B1505" t="s">
        <v>356</v>
      </c>
      <c r="C1505" t="s">
        <v>743</v>
      </c>
      <c r="D1505">
        <v>10</v>
      </c>
      <c r="E1505">
        <v>40</v>
      </c>
      <c r="F1505">
        <v>25</v>
      </c>
      <c r="G1505">
        <v>15</v>
      </c>
      <c r="H1505">
        <v>10</v>
      </c>
      <c r="I1505" t="s">
        <v>47</v>
      </c>
      <c r="J1505">
        <v>10</v>
      </c>
      <c r="K1505" t="s">
        <v>58</v>
      </c>
      <c r="L1505" t="s">
        <v>126</v>
      </c>
      <c r="M1505" t="s">
        <v>31</v>
      </c>
      <c r="N1505" t="str">
        <f>_xlfn.CONCAT(Ponderaciones[[#This Row],[Universidad]],Ponderaciones[[#This Row],[Carrera]])</f>
        <v>UNIVERSIDAD DE TARAPACÁPEDAGOGÍA EN EDUCACIÓN BÁSICA</v>
      </c>
    </row>
    <row r="1506" spans="1:14" x14ac:dyDescent="0.25">
      <c r="A1506">
        <v>22107</v>
      </c>
      <c r="B1506" t="s">
        <v>756</v>
      </c>
      <c r="C1506" t="s">
        <v>743</v>
      </c>
      <c r="D1506">
        <v>10</v>
      </c>
      <c r="E1506">
        <v>40</v>
      </c>
      <c r="F1506">
        <v>25</v>
      </c>
      <c r="G1506">
        <v>15</v>
      </c>
      <c r="H1506">
        <v>10</v>
      </c>
      <c r="I1506" t="s">
        <v>47</v>
      </c>
      <c r="J1506">
        <v>10</v>
      </c>
      <c r="K1506" t="s">
        <v>58</v>
      </c>
      <c r="L1506" t="s">
        <v>126</v>
      </c>
      <c r="M1506" t="s">
        <v>31</v>
      </c>
      <c r="N1506" t="str">
        <f>_xlfn.CONCAT(Ponderaciones[[#This Row],[Universidad]],Ponderaciones[[#This Row],[Carrera]])</f>
        <v>UNIVERSIDAD DE TARAPACÁPEDAGOGÍA  EN  EDUCACIÓN  DIFERENCIAL</v>
      </c>
    </row>
    <row r="1507" spans="1:14" x14ac:dyDescent="0.25">
      <c r="A1507">
        <v>22025</v>
      </c>
      <c r="B1507" t="s">
        <v>757</v>
      </c>
      <c r="C1507" t="s">
        <v>743</v>
      </c>
      <c r="D1507">
        <v>10</v>
      </c>
      <c r="E1507">
        <v>40</v>
      </c>
      <c r="F1507">
        <v>10</v>
      </c>
      <c r="G1507">
        <v>25</v>
      </c>
      <c r="H1507">
        <v>10</v>
      </c>
      <c r="I1507" t="s">
        <v>47</v>
      </c>
      <c r="J1507">
        <v>10</v>
      </c>
      <c r="K1507">
        <v>5</v>
      </c>
      <c r="L1507" t="s">
        <v>126</v>
      </c>
      <c r="M1507" t="s">
        <v>31</v>
      </c>
      <c r="N1507" t="str">
        <f>_xlfn.CONCAT(Ponderaciones[[#This Row],[Universidad]],Ponderaciones[[#This Row],[Carrera]])</f>
        <v>UNIVERSIDAD DE TARAPACÁPEDAGOGÍA  EN  FÍSICA  Y  MATEMÁTICA</v>
      </c>
    </row>
    <row r="1508" spans="1:14" x14ac:dyDescent="0.25">
      <c r="A1508">
        <v>22059</v>
      </c>
      <c r="B1508" t="s">
        <v>167</v>
      </c>
      <c r="C1508" t="s">
        <v>743</v>
      </c>
      <c r="D1508">
        <v>10</v>
      </c>
      <c r="E1508">
        <v>40</v>
      </c>
      <c r="F1508">
        <v>25</v>
      </c>
      <c r="G1508">
        <v>15</v>
      </c>
      <c r="H1508">
        <v>10</v>
      </c>
      <c r="I1508" t="s">
        <v>47</v>
      </c>
      <c r="J1508">
        <v>10</v>
      </c>
      <c r="K1508" t="s">
        <v>58</v>
      </c>
      <c r="L1508" t="s">
        <v>126</v>
      </c>
      <c r="M1508" t="s">
        <v>31</v>
      </c>
      <c r="N1508" t="str">
        <f>_xlfn.CONCAT(Ponderaciones[[#This Row],[Universidad]],Ponderaciones[[#This Row],[Carrera]])</f>
        <v>UNIVERSIDAD DE TARAPACÁPEDAGOGÍA EN HISTORIA, GEOGRAFÍA Y CIENCIAS SOCIALES</v>
      </c>
    </row>
    <row r="1509" spans="1:14" x14ac:dyDescent="0.25">
      <c r="A1509">
        <v>22020</v>
      </c>
      <c r="B1509" t="s">
        <v>108</v>
      </c>
      <c r="C1509" t="s">
        <v>743</v>
      </c>
      <c r="D1509">
        <v>10</v>
      </c>
      <c r="E1509">
        <v>40</v>
      </c>
      <c r="F1509">
        <v>20</v>
      </c>
      <c r="G1509">
        <v>20</v>
      </c>
      <c r="H1509">
        <v>10</v>
      </c>
      <c r="I1509" t="s">
        <v>47</v>
      </c>
      <c r="J1509">
        <v>10</v>
      </c>
      <c r="K1509" t="s">
        <v>58</v>
      </c>
      <c r="L1509" t="s">
        <v>58</v>
      </c>
      <c r="M1509" t="s">
        <v>31</v>
      </c>
      <c r="N1509" t="str">
        <f>_xlfn.CONCAT(Ponderaciones[[#This Row],[Universidad]],Ponderaciones[[#This Row],[Carrera]])</f>
        <v>UNIVERSIDAD DE TARAPACÁPSICOLOGÍA</v>
      </c>
    </row>
    <row r="1510" spans="1:14" x14ac:dyDescent="0.25">
      <c r="A1510">
        <v>22094</v>
      </c>
      <c r="B1510" t="s">
        <v>108</v>
      </c>
      <c r="C1510" t="s">
        <v>271</v>
      </c>
      <c r="D1510">
        <v>10</v>
      </c>
      <c r="E1510">
        <v>40</v>
      </c>
      <c r="F1510">
        <v>20</v>
      </c>
      <c r="G1510">
        <v>20</v>
      </c>
      <c r="H1510">
        <v>10</v>
      </c>
      <c r="I1510" t="s">
        <v>47</v>
      </c>
      <c r="J1510">
        <v>10</v>
      </c>
      <c r="K1510" t="s">
        <v>58</v>
      </c>
      <c r="L1510" t="s">
        <v>58</v>
      </c>
      <c r="M1510" t="s">
        <v>31</v>
      </c>
      <c r="N1510" t="str">
        <f>_xlfn.CONCAT(Ponderaciones[[#This Row],[Universidad]],Ponderaciones[[#This Row],[Carrera]])</f>
        <v>UNIVERSIDAD DE TARAPACÁPSICOLOGÍA</v>
      </c>
    </row>
    <row r="1511" spans="1:14" x14ac:dyDescent="0.25">
      <c r="A1511">
        <v>22032</v>
      </c>
      <c r="B1511" t="s">
        <v>110</v>
      </c>
      <c r="C1511" t="s">
        <v>743</v>
      </c>
      <c r="D1511">
        <v>10</v>
      </c>
      <c r="E1511">
        <v>40</v>
      </c>
      <c r="F1511">
        <v>10</v>
      </c>
      <c r="G1511">
        <v>20</v>
      </c>
      <c r="H1511" t="s">
        <v>58</v>
      </c>
      <c r="J1511">
        <v>20</v>
      </c>
      <c r="K1511" t="s">
        <v>58</v>
      </c>
      <c r="L1511" t="s">
        <v>58</v>
      </c>
      <c r="M1511" t="s">
        <v>31</v>
      </c>
      <c r="N1511" t="str">
        <f>_xlfn.CONCAT(Ponderaciones[[#This Row],[Universidad]],Ponderaciones[[#This Row],[Carrera]])</f>
        <v>UNIVERSIDAD DE TARAPACÁQUÍMICA Y FARMACIA</v>
      </c>
    </row>
    <row r="1512" spans="1:14" x14ac:dyDescent="0.25">
      <c r="A1512">
        <v>22030</v>
      </c>
      <c r="B1512" t="s">
        <v>758</v>
      </c>
      <c r="C1512" t="s">
        <v>743</v>
      </c>
      <c r="D1512">
        <v>10</v>
      </c>
      <c r="E1512">
        <v>40</v>
      </c>
      <c r="F1512">
        <v>10</v>
      </c>
      <c r="G1512">
        <v>30</v>
      </c>
      <c r="H1512">
        <v>10</v>
      </c>
      <c r="I1512" t="s">
        <v>47</v>
      </c>
      <c r="J1512">
        <v>10</v>
      </c>
      <c r="K1512" t="s">
        <v>58</v>
      </c>
      <c r="L1512" t="s">
        <v>58</v>
      </c>
      <c r="M1512" t="s">
        <v>31</v>
      </c>
      <c r="N1512" t="str">
        <f>_xlfn.CONCAT(Ponderaciones[[#This Row],[Universidad]],Ponderaciones[[#This Row],[Carrera]])</f>
        <v>UNIVERSIDAD DE TARAPACÁQUÍMICO LABORATORISTA</v>
      </c>
    </row>
    <row r="1513" spans="1:14" x14ac:dyDescent="0.25">
      <c r="A1513">
        <v>22019</v>
      </c>
      <c r="B1513" t="s">
        <v>416</v>
      </c>
      <c r="C1513" t="s">
        <v>743</v>
      </c>
      <c r="D1513">
        <v>10</v>
      </c>
      <c r="E1513">
        <v>40</v>
      </c>
      <c r="F1513">
        <v>20</v>
      </c>
      <c r="G1513">
        <v>20</v>
      </c>
      <c r="H1513">
        <v>10</v>
      </c>
      <c r="I1513" t="s">
        <v>47</v>
      </c>
      <c r="J1513">
        <v>10</v>
      </c>
      <c r="K1513" t="s">
        <v>58</v>
      </c>
      <c r="L1513" t="s">
        <v>58</v>
      </c>
      <c r="M1513" t="s">
        <v>31</v>
      </c>
      <c r="N1513" t="str">
        <f>_xlfn.CONCAT(Ponderaciones[[#This Row],[Universidad]],Ponderaciones[[#This Row],[Carrera]])</f>
        <v xml:space="preserve">UNIVERSIDAD DE TARAPACÁSOCIOLOGÍA </v>
      </c>
    </row>
    <row r="1514" spans="1:14" x14ac:dyDescent="0.25">
      <c r="A1514">
        <v>22056</v>
      </c>
      <c r="B1514" t="s">
        <v>475</v>
      </c>
      <c r="C1514" t="s">
        <v>743</v>
      </c>
      <c r="D1514">
        <v>10</v>
      </c>
      <c r="E1514">
        <v>40</v>
      </c>
      <c r="F1514">
        <v>20</v>
      </c>
      <c r="G1514">
        <v>20</v>
      </c>
      <c r="H1514" t="s">
        <v>58</v>
      </c>
      <c r="J1514">
        <v>10</v>
      </c>
      <c r="K1514" t="s">
        <v>58</v>
      </c>
      <c r="L1514" t="s">
        <v>58</v>
      </c>
      <c r="M1514" t="s">
        <v>31</v>
      </c>
      <c r="N1514" t="str">
        <f>_xlfn.CONCAT(Ponderaciones[[#This Row],[Universidad]],Ponderaciones[[#This Row],[Carrera]])</f>
        <v>UNIVERSIDAD DE TARAPACÁTECNOLOGÍA MÉDICA EN IMAGENOLOGÍA Y FÍSICA MÉDICA</v>
      </c>
    </row>
    <row r="1515" spans="1:14" x14ac:dyDescent="0.25">
      <c r="A1515">
        <v>22057</v>
      </c>
      <c r="B1515" t="s">
        <v>759</v>
      </c>
      <c r="C1515" t="s">
        <v>743</v>
      </c>
      <c r="D1515">
        <v>10</v>
      </c>
      <c r="E1515">
        <v>40</v>
      </c>
      <c r="F1515">
        <v>20</v>
      </c>
      <c r="G1515">
        <v>20</v>
      </c>
      <c r="H1515" t="s">
        <v>58</v>
      </c>
      <c r="J1515">
        <v>10</v>
      </c>
      <c r="K1515" t="s">
        <v>58</v>
      </c>
      <c r="L1515" t="s">
        <v>58</v>
      </c>
      <c r="M1515" t="s">
        <v>31</v>
      </c>
      <c r="N1515" t="str">
        <f>_xlfn.CONCAT(Ponderaciones[[#This Row],[Universidad]],Ponderaciones[[#This Row],[Carrera]])</f>
        <v>UNIVERSIDAD DE TARAPACÁTECNOLOGÍA  MEDICA  EN  LABORATORIO  CLÍNICO Y MEDICINA TRANSFUSIONAL</v>
      </c>
    </row>
    <row r="1516" spans="1:14" x14ac:dyDescent="0.25">
      <c r="A1516">
        <v>22058</v>
      </c>
      <c r="B1516" t="s">
        <v>760</v>
      </c>
      <c r="C1516" t="s">
        <v>743</v>
      </c>
      <c r="D1516">
        <v>10</v>
      </c>
      <c r="E1516">
        <v>40</v>
      </c>
      <c r="F1516">
        <v>20</v>
      </c>
      <c r="G1516">
        <v>20</v>
      </c>
      <c r="H1516" t="s">
        <v>58</v>
      </c>
      <c r="J1516">
        <v>10</v>
      </c>
      <c r="K1516" t="s">
        <v>58</v>
      </c>
      <c r="L1516" t="s">
        <v>58</v>
      </c>
      <c r="M1516" t="s">
        <v>31</v>
      </c>
      <c r="N1516" t="str">
        <f>_xlfn.CONCAT(Ponderaciones[[#This Row],[Universidad]],Ponderaciones[[#This Row],[Carrera]])</f>
        <v>UNIVERSIDAD DE TARAPACÁTECNOLOGÍA MÉDICA EN OFTALMOLOGÍA Y OPTOMETRÍA</v>
      </c>
    </row>
    <row r="1517" spans="1:14" x14ac:dyDescent="0.25">
      <c r="A1517">
        <v>22007</v>
      </c>
      <c r="B1517" t="s">
        <v>114</v>
      </c>
      <c r="C1517" t="s">
        <v>743</v>
      </c>
      <c r="D1517">
        <v>10</v>
      </c>
      <c r="E1517">
        <v>40</v>
      </c>
      <c r="F1517">
        <v>20</v>
      </c>
      <c r="G1517">
        <v>20</v>
      </c>
      <c r="H1517">
        <v>10</v>
      </c>
      <c r="I1517" t="s">
        <v>47</v>
      </c>
      <c r="J1517">
        <v>10</v>
      </c>
      <c r="K1517" t="s">
        <v>58</v>
      </c>
      <c r="L1517" t="s">
        <v>58</v>
      </c>
      <c r="M1517" t="s">
        <v>31</v>
      </c>
      <c r="N1517" t="str">
        <f>_xlfn.CONCAT(Ponderaciones[[#This Row],[Universidad]],Ponderaciones[[#This Row],[Carrera]])</f>
        <v>UNIVERSIDAD DE TARAPACÁTRABAJO SOCIAL</v>
      </c>
    </row>
    <row r="1518" spans="1:14" x14ac:dyDescent="0.25">
      <c r="A1518">
        <v>22097</v>
      </c>
      <c r="B1518" t="s">
        <v>114</v>
      </c>
      <c r="C1518" t="s">
        <v>271</v>
      </c>
      <c r="D1518">
        <v>10</v>
      </c>
      <c r="E1518">
        <v>40</v>
      </c>
      <c r="F1518">
        <v>20</v>
      </c>
      <c r="G1518">
        <v>20</v>
      </c>
      <c r="H1518">
        <v>10</v>
      </c>
      <c r="I1518" t="s">
        <v>47</v>
      </c>
      <c r="J1518">
        <v>10</v>
      </c>
      <c r="K1518" t="s">
        <v>58</v>
      </c>
      <c r="L1518" t="s">
        <v>58</v>
      </c>
      <c r="M1518" t="s">
        <v>31</v>
      </c>
      <c r="N1518" t="str">
        <f>_xlfn.CONCAT(Ponderaciones[[#This Row],[Universidad]],Ponderaciones[[#This Row],[Carrera]])</f>
        <v>UNIVERSIDAD DE TARAPACÁTRABAJO SOCIAL</v>
      </c>
    </row>
    <row r="1519" spans="1:14" x14ac:dyDescent="0.25">
      <c r="A1519">
        <v>19086</v>
      </c>
      <c r="B1519" t="s">
        <v>761</v>
      </c>
      <c r="C1519" t="s">
        <v>445</v>
      </c>
      <c r="D1519">
        <v>10</v>
      </c>
      <c r="E1519">
        <v>40</v>
      </c>
      <c r="F1519">
        <v>20</v>
      </c>
      <c r="G1519">
        <v>20</v>
      </c>
      <c r="H1519">
        <v>10</v>
      </c>
      <c r="I1519" t="s">
        <v>47</v>
      </c>
      <c r="J1519">
        <v>10</v>
      </c>
      <c r="K1519" t="s">
        <v>58</v>
      </c>
      <c r="L1519" t="s">
        <v>58</v>
      </c>
      <c r="M1519" t="s">
        <v>32</v>
      </c>
      <c r="N1519" t="str">
        <f>_xlfn.CONCAT(Ponderaciones[[#This Row],[Universidad]],Ponderaciones[[#This Row],[Carrera]])</f>
        <v>UNIVERSIDAD DE VALPARAÍSOADMINISTRACIÓN HOTELERA Y GASTRONÓMICA</v>
      </c>
    </row>
    <row r="1520" spans="1:14" x14ac:dyDescent="0.25">
      <c r="A1520">
        <v>19005</v>
      </c>
      <c r="B1520" t="s">
        <v>344</v>
      </c>
      <c r="D1520">
        <v>15</v>
      </c>
      <c r="E1520">
        <v>25</v>
      </c>
      <c r="F1520">
        <v>25</v>
      </c>
      <c r="G1520">
        <v>20</v>
      </c>
      <c r="H1520">
        <v>15</v>
      </c>
      <c r="J1520" t="s">
        <v>58</v>
      </c>
      <c r="K1520" t="s">
        <v>58</v>
      </c>
      <c r="L1520" t="s">
        <v>58</v>
      </c>
      <c r="M1520" t="s">
        <v>32</v>
      </c>
      <c r="N1520" t="str">
        <f>_xlfn.CONCAT(Ponderaciones[[#This Row],[Universidad]],Ponderaciones[[#This Row],[Carrera]])</f>
        <v xml:space="preserve">UNIVERSIDAD DE VALPARAÍSOADMINISTRACIÓN PÚBLICA </v>
      </c>
    </row>
    <row r="1521" spans="1:14" x14ac:dyDescent="0.25">
      <c r="A1521">
        <v>19068</v>
      </c>
      <c r="B1521" t="s">
        <v>59</v>
      </c>
      <c r="C1521" t="s">
        <v>445</v>
      </c>
      <c r="D1521">
        <v>15</v>
      </c>
      <c r="E1521">
        <v>25</v>
      </c>
      <c r="F1521">
        <v>25</v>
      </c>
      <c r="G1521">
        <v>20</v>
      </c>
      <c r="H1521">
        <v>15</v>
      </c>
      <c r="J1521" t="s">
        <v>58</v>
      </c>
      <c r="K1521" t="s">
        <v>58</v>
      </c>
      <c r="L1521" t="s">
        <v>58</v>
      </c>
      <c r="M1521" t="s">
        <v>32</v>
      </c>
      <c r="N1521" t="str">
        <f>_xlfn.CONCAT(Ponderaciones[[#This Row],[Universidad]],Ponderaciones[[#This Row],[Carrera]])</f>
        <v>UNIVERSIDAD DE VALPARAÍSOADMINISTRACIÓN PÚBLICA</v>
      </c>
    </row>
    <row r="1522" spans="1:14" x14ac:dyDescent="0.25">
      <c r="A1522">
        <v>19020</v>
      </c>
      <c r="B1522" t="s">
        <v>62</v>
      </c>
      <c r="C1522" t="s">
        <v>445</v>
      </c>
      <c r="D1522">
        <v>10</v>
      </c>
      <c r="E1522">
        <v>30</v>
      </c>
      <c r="F1522">
        <v>30</v>
      </c>
      <c r="G1522">
        <v>20</v>
      </c>
      <c r="H1522">
        <v>10</v>
      </c>
      <c r="I1522" t="s">
        <v>47</v>
      </c>
      <c r="J1522">
        <v>10</v>
      </c>
      <c r="K1522" t="s">
        <v>58</v>
      </c>
      <c r="L1522" t="s">
        <v>58</v>
      </c>
      <c r="M1522" t="s">
        <v>32</v>
      </c>
      <c r="N1522" t="str">
        <f>_xlfn.CONCAT(Ponderaciones[[#This Row],[Universidad]],Ponderaciones[[#This Row],[Carrera]])</f>
        <v>UNIVERSIDAD DE VALPARAÍSOARQUITECTURA</v>
      </c>
    </row>
    <row r="1523" spans="1:14" x14ac:dyDescent="0.25">
      <c r="A1523">
        <v>19062</v>
      </c>
      <c r="B1523" t="s">
        <v>762</v>
      </c>
      <c r="C1523" t="s">
        <v>445</v>
      </c>
      <c r="D1523">
        <v>15</v>
      </c>
      <c r="E1523">
        <v>35</v>
      </c>
      <c r="F1523">
        <v>15</v>
      </c>
      <c r="G1523">
        <v>25</v>
      </c>
      <c r="H1523">
        <v>10</v>
      </c>
      <c r="I1523" t="s">
        <v>47</v>
      </c>
      <c r="J1523">
        <v>10</v>
      </c>
      <c r="K1523" t="s">
        <v>58</v>
      </c>
      <c r="L1523" t="s">
        <v>58</v>
      </c>
      <c r="M1523" t="s">
        <v>32</v>
      </c>
      <c r="N1523" t="str">
        <f>_xlfn.CONCAT(Ponderaciones[[#This Row],[Universidad]],Ponderaciones[[#This Row],[Carrera]])</f>
        <v xml:space="preserve">UNIVERSIDAD DE VALPARAÍSOAUDITORÍA </v>
      </c>
    </row>
    <row r="1524" spans="1:14" x14ac:dyDescent="0.25">
      <c r="A1524">
        <v>19093</v>
      </c>
      <c r="B1524" t="s">
        <v>762</v>
      </c>
      <c r="D1524">
        <v>15</v>
      </c>
      <c r="E1524">
        <v>35</v>
      </c>
      <c r="F1524">
        <v>15</v>
      </c>
      <c r="G1524">
        <v>25</v>
      </c>
      <c r="H1524">
        <v>10</v>
      </c>
      <c r="I1524" t="s">
        <v>47</v>
      </c>
      <c r="J1524">
        <v>10</v>
      </c>
      <c r="K1524" t="s">
        <v>58</v>
      </c>
      <c r="L1524" t="s">
        <v>58</v>
      </c>
      <c r="M1524" t="s">
        <v>32</v>
      </c>
      <c r="N1524" t="str">
        <f>_xlfn.CONCAT(Ponderaciones[[#This Row],[Universidad]],Ponderaciones[[#This Row],[Carrera]])</f>
        <v xml:space="preserve">UNIVERSIDAD DE VALPARAÍSOAUDITORÍA </v>
      </c>
    </row>
    <row r="1525" spans="1:14" x14ac:dyDescent="0.25">
      <c r="A1525">
        <v>19080</v>
      </c>
      <c r="B1525" t="s">
        <v>66</v>
      </c>
      <c r="C1525" t="s">
        <v>445</v>
      </c>
      <c r="D1525">
        <v>15</v>
      </c>
      <c r="E1525">
        <v>30</v>
      </c>
      <c r="F1525">
        <v>15</v>
      </c>
      <c r="G1525">
        <v>25</v>
      </c>
      <c r="H1525" t="s">
        <v>58</v>
      </c>
      <c r="J1525">
        <v>15</v>
      </c>
      <c r="K1525" t="s">
        <v>58</v>
      </c>
      <c r="L1525" t="s">
        <v>58</v>
      </c>
      <c r="M1525" t="s">
        <v>32</v>
      </c>
      <c r="N1525" t="str">
        <f>_xlfn.CONCAT(Ponderaciones[[#This Row],[Universidad]],Ponderaciones[[#This Row],[Carrera]])</f>
        <v>UNIVERSIDAD DE VALPARAÍSOBIOLOGÍA MARINA</v>
      </c>
    </row>
    <row r="1526" spans="1:14" x14ac:dyDescent="0.25">
      <c r="A1526">
        <v>19024</v>
      </c>
      <c r="B1526" t="s">
        <v>763</v>
      </c>
      <c r="C1526" t="s">
        <v>445</v>
      </c>
      <c r="D1526">
        <v>10</v>
      </c>
      <c r="E1526">
        <v>40</v>
      </c>
      <c r="F1526">
        <v>30</v>
      </c>
      <c r="G1526">
        <v>10</v>
      </c>
      <c r="H1526">
        <v>10</v>
      </c>
      <c r="I1526" t="s">
        <v>47</v>
      </c>
      <c r="J1526">
        <v>10</v>
      </c>
      <c r="K1526" t="s">
        <v>58</v>
      </c>
      <c r="L1526" t="s">
        <v>58</v>
      </c>
      <c r="M1526" t="s">
        <v>32</v>
      </c>
      <c r="N1526" t="str">
        <f>_xlfn.CONCAT(Ponderaciones[[#This Row],[Universidad]],Ponderaciones[[#This Row],[Carrera]])</f>
        <v>UNIVERSIDAD DE VALPARAÍSOCINE</v>
      </c>
    </row>
    <row r="1527" spans="1:14" x14ac:dyDescent="0.25">
      <c r="A1527">
        <v>19030</v>
      </c>
      <c r="B1527" t="s">
        <v>73</v>
      </c>
      <c r="C1527" t="s">
        <v>445</v>
      </c>
      <c r="D1527">
        <v>10</v>
      </c>
      <c r="E1527">
        <v>25</v>
      </c>
      <c r="F1527">
        <v>25</v>
      </c>
      <c r="G1527">
        <v>25</v>
      </c>
      <c r="H1527">
        <v>15</v>
      </c>
      <c r="I1527" t="s">
        <v>47</v>
      </c>
      <c r="J1527">
        <v>15</v>
      </c>
      <c r="K1527" t="s">
        <v>58</v>
      </c>
      <c r="L1527" t="s">
        <v>58</v>
      </c>
      <c r="M1527" t="s">
        <v>32</v>
      </c>
      <c r="N1527" t="str">
        <f>_xlfn.CONCAT(Ponderaciones[[#This Row],[Universidad]],Ponderaciones[[#This Row],[Carrera]])</f>
        <v>UNIVERSIDAD DE VALPARAÍSODERECHO</v>
      </c>
    </row>
    <row r="1528" spans="1:14" x14ac:dyDescent="0.25">
      <c r="A1528">
        <v>19022</v>
      </c>
      <c r="B1528" t="s">
        <v>74</v>
      </c>
      <c r="C1528" t="s">
        <v>445</v>
      </c>
      <c r="D1528">
        <v>20</v>
      </c>
      <c r="E1528">
        <v>40</v>
      </c>
      <c r="F1528">
        <v>20</v>
      </c>
      <c r="G1528">
        <v>10</v>
      </c>
      <c r="H1528">
        <v>10</v>
      </c>
      <c r="I1528" t="s">
        <v>47</v>
      </c>
      <c r="J1528">
        <v>10</v>
      </c>
      <c r="K1528" t="s">
        <v>58</v>
      </c>
      <c r="L1528" t="s">
        <v>58</v>
      </c>
      <c r="M1528" t="s">
        <v>32</v>
      </c>
      <c r="N1528" t="str">
        <f>_xlfn.CONCAT(Ponderaciones[[#This Row],[Universidad]],Ponderaciones[[#This Row],[Carrera]])</f>
        <v>UNIVERSIDAD DE VALPARAÍSODISEÑO</v>
      </c>
    </row>
    <row r="1529" spans="1:14" x14ac:dyDescent="0.25">
      <c r="A1529">
        <v>19092</v>
      </c>
      <c r="B1529" t="s">
        <v>764</v>
      </c>
      <c r="C1529" t="s">
        <v>445</v>
      </c>
      <c r="D1529">
        <v>10</v>
      </c>
      <c r="E1529">
        <v>30</v>
      </c>
      <c r="F1529">
        <v>20</v>
      </c>
      <c r="G1529">
        <v>20</v>
      </c>
      <c r="H1529" t="s">
        <v>58</v>
      </c>
      <c r="J1529">
        <v>20</v>
      </c>
      <c r="K1529" t="s">
        <v>58</v>
      </c>
      <c r="L1529" t="s">
        <v>58</v>
      </c>
      <c r="M1529" t="s">
        <v>32</v>
      </c>
      <c r="N1529" t="str">
        <f>_xlfn.CONCAT(Ponderaciones[[#This Row],[Universidad]],Ponderaciones[[#This Row],[Carrera]])</f>
        <v>UNIVERSIDAD DE VALPARAÍSOECOLOGÍA</v>
      </c>
    </row>
    <row r="1530" spans="1:14" x14ac:dyDescent="0.25">
      <c r="A1530">
        <v>19037</v>
      </c>
      <c r="B1530" t="s">
        <v>125</v>
      </c>
      <c r="C1530" t="s">
        <v>445</v>
      </c>
      <c r="D1530">
        <v>10</v>
      </c>
      <c r="E1530">
        <v>40</v>
      </c>
      <c r="F1530">
        <v>30</v>
      </c>
      <c r="G1530">
        <v>10</v>
      </c>
      <c r="H1530">
        <v>10</v>
      </c>
      <c r="I1530" t="s">
        <v>47</v>
      </c>
      <c r="J1530">
        <v>10</v>
      </c>
      <c r="K1530" t="s">
        <v>58</v>
      </c>
      <c r="L1530" t="s">
        <v>58</v>
      </c>
      <c r="M1530" t="s">
        <v>32</v>
      </c>
      <c r="N1530" t="str">
        <f>_xlfn.CONCAT(Ponderaciones[[#This Row],[Universidad]],Ponderaciones[[#This Row],[Carrera]])</f>
        <v xml:space="preserve">UNIVERSIDAD DE VALPARAÍSOEDUCACIÓN PARVULARIA </v>
      </c>
    </row>
    <row r="1531" spans="1:14" x14ac:dyDescent="0.25">
      <c r="A1531">
        <v>19041</v>
      </c>
      <c r="B1531" t="s">
        <v>75</v>
      </c>
      <c r="C1531" t="s">
        <v>445</v>
      </c>
      <c r="D1531">
        <v>15</v>
      </c>
      <c r="E1531">
        <v>25</v>
      </c>
      <c r="F1531">
        <v>20</v>
      </c>
      <c r="G1531">
        <v>20</v>
      </c>
      <c r="H1531" t="s">
        <v>58</v>
      </c>
      <c r="J1531">
        <v>20</v>
      </c>
      <c r="K1531" t="s">
        <v>58</v>
      </c>
      <c r="L1531" t="s">
        <v>58</v>
      </c>
      <c r="M1531" t="s">
        <v>32</v>
      </c>
      <c r="N1531" t="str">
        <f>_xlfn.CONCAT(Ponderaciones[[#This Row],[Universidad]],Ponderaciones[[#This Row],[Carrera]])</f>
        <v>UNIVERSIDAD DE VALPARAÍSOENFERMERÍA</v>
      </c>
    </row>
    <row r="1532" spans="1:14" x14ac:dyDescent="0.25">
      <c r="A1532">
        <v>19042</v>
      </c>
      <c r="B1532" t="s">
        <v>75</v>
      </c>
      <c r="D1532">
        <v>15</v>
      </c>
      <c r="E1532">
        <v>25</v>
      </c>
      <c r="F1532">
        <v>20</v>
      </c>
      <c r="G1532">
        <v>20</v>
      </c>
      <c r="H1532" t="s">
        <v>58</v>
      </c>
      <c r="J1532">
        <v>20</v>
      </c>
      <c r="K1532" t="s">
        <v>58</v>
      </c>
      <c r="L1532" t="s">
        <v>58</v>
      </c>
      <c r="M1532" t="s">
        <v>32</v>
      </c>
      <c r="N1532" t="str">
        <f>_xlfn.CONCAT(Ponderaciones[[#This Row],[Universidad]],Ponderaciones[[#This Row],[Carrera]])</f>
        <v>UNIVERSIDAD DE VALPARAÍSOENFERMERÍA</v>
      </c>
    </row>
    <row r="1533" spans="1:14" x14ac:dyDescent="0.25">
      <c r="A1533">
        <v>19044</v>
      </c>
      <c r="B1533" t="s">
        <v>349</v>
      </c>
      <c r="D1533">
        <v>20</v>
      </c>
      <c r="E1533">
        <v>20</v>
      </c>
      <c r="F1533">
        <v>30</v>
      </c>
      <c r="G1533">
        <v>20</v>
      </c>
      <c r="H1533">
        <v>10</v>
      </c>
      <c r="I1533" t="s">
        <v>47</v>
      </c>
      <c r="J1533">
        <v>10</v>
      </c>
      <c r="K1533" t="s">
        <v>58</v>
      </c>
      <c r="L1533" t="s">
        <v>58</v>
      </c>
      <c r="M1533" t="s">
        <v>32</v>
      </c>
      <c r="N1533" t="str">
        <f>_xlfn.CONCAT(Ponderaciones[[#This Row],[Universidad]],Ponderaciones[[#This Row],[Carrera]])</f>
        <v xml:space="preserve">UNIVERSIDAD DE VALPARAÍSOFONOAUDIOLOGÍA </v>
      </c>
    </row>
    <row r="1534" spans="1:14" x14ac:dyDescent="0.25">
      <c r="A1534">
        <v>19046</v>
      </c>
      <c r="B1534" t="s">
        <v>79</v>
      </c>
      <c r="C1534" t="s">
        <v>445</v>
      </c>
      <c r="D1534">
        <v>20</v>
      </c>
      <c r="E1534">
        <v>20</v>
      </c>
      <c r="F1534">
        <v>30</v>
      </c>
      <c r="G1534">
        <v>20</v>
      </c>
      <c r="H1534">
        <v>10</v>
      </c>
      <c r="I1534" t="s">
        <v>47</v>
      </c>
      <c r="J1534">
        <v>10</v>
      </c>
      <c r="K1534" t="s">
        <v>58</v>
      </c>
      <c r="L1534" t="s">
        <v>58</v>
      </c>
      <c r="M1534" t="s">
        <v>32</v>
      </c>
      <c r="N1534" t="str">
        <f>_xlfn.CONCAT(Ponderaciones[[#This Row],[Universidad]],Ponderaciones[[#This Row],[Carrera]])</f>
        <v>UNIVERSIDAD DE VALPARAÍSOFONOAUDIOLOGÍA</v>
      </c>
    </row>
    <row r="1535" spans="1:14" x14ac:dyDescent="0.25">
      <c r="A1535">
        <v>19027</v>
      </c>
      <c r="B1535" t="s">
        <v>765</v>
      </c>
      <c r="C1535" t="s">
        <v>445</v>
      </c>
      <c r="D1535">
        <v>20</v>
      </c>
      <c r="E1535">
        <v>40</v>
      </c>
      <c r="F1535">
        <v>20</v>
      </c>
      <c r="G1535">
        <v>10</v>
      </c>
      <c r="H1535">
        <v>10</v>
      </c>
      <c r="I1535" t="s">
        <v>47</v>
      </c>
      <c r="J1535">
        <v>10</v>
      </c>
      <c r="K1535" t="s">
        <v>58</v>
      </c>
      <c r="L1535" t="s">
        <v>58</v>
      </c>
      <c r="M1535" t="s">
        <v>32</v>
      </c>
      <c r="N1535" t="str">
        <f>_xlfn.CONCAT(Ponderaciones[[#This Row],[Universidad]],Ponderaciones[[#This Row],[Carrera]])</f>
        <v>UNIVERSIDAD DE VALPARAÍSOGESTIÓN EN TURISMO Y CULTURA</v>
      </c>
    </row>
    <row r="1536" spans="1:14" x14ac:dyDescent="0.25">
      <c r="A1536">
        <v>19074</v>
      </c>
      <c r="B1536" t="s">
        <v>247</v>
      </c>
      <c r="C1536" t="s">
        <v>445</v>
      </c>
      <c r="D1536">
        <v>10</v>
      </c>
      <c r="E1536">
        <v>40</v>
      </c>
      <c r="F1536">
        <v>10</v>
      </c>
      <c r="G1536">
        <v>25</v>
      </c>
      <c r="H1536">
        <v>10</v>
      </c>
      <c r="I1536" t="s">
        <v>47</v>
      </c>
      <c r="J1536">
        <v>10</v>
      </c>
      <c r="K1536">
        <v>5</v>
      </c>
      <c r="L1536" t="s">
        <v>58</v>
      </c>
      <c r="M1536" t="s">
        <v>32</v>
      </c>
      <c r="N1536" t="str">
        <f>_xlfn.CONCAT(Ponderaciones[[#This Row],[Universidad]],Ponderaciones[[#This Row],[Carrera]])</f>
        <v>UNIVERSIDAD DE VALPARAÍSOINGENIERÍA AMBIENTAL</v>
      </c>
    </row>
    <row r="1537" spans="1:14" x14ac:dyDescent="0.25">
      <c r="A1537">
        <v>19021</v>
      </c>
      <c r="B1537" t="s">
        <v>129</v>
      </c>
      <c r="C1537" t="s">
        <v>445</v>
      </c>
      <c r="D1537">
        <v>10</v>
      </c>
      <c r="E1537">
        <v>30</v>
      </c>
      <c r="F1537">
        <v>10</v>
      </c>
      <c r="G1537">
        <v>35</v>
      </c>
      <c r="H1537">
        <v>10</v>
      </c>
      <c r="I1537" t="s">
        <v>47</v>
      </c>
      <c r="J1537">
        <v>10</v>
      </c>
      <c r="K1537">
        <v>5</v>
      </c>
      <c r="L1537" t="s">
        <v>58</v>
      </c>
      <c r="M1537" t="s">
        <v>32</v>
      </c>
      <c r="N1537" t="str">
        <f>_xlfn.CONCAT(Ponderaciones[[#This Row],[Universidad]],Ponderaciones[[#This Row],[Carrera]])</f>
        <v>UNIVERSIDAD DE VALPARAÍSOINGENIERÍA CIVIL</v>
      </c>
    </row>
    <row r="1538" spans="1:14" x14ac:dyDescent="0.25">
      <c r="A1538">
        <v>19017</v>
      </c>
      <c r="B1538" t="s">
        <v>766</v>
      </c>
      <c r="C1538" t="s">
        <v>445</v>
      </c>
      <c r="D1538">
        <v>10</v>
      </c>
      <c r="E1538">
        <v>30</v>
      </c>
      <c r="F1538">
        <v>10</v>
      </c>
      <c r="G1538">
        <v>35</v>
      </c>
      <c r="H1538">
        <v>10</v>
      </c>
      <c r="I1538" t="s">
        <v>47</v>
      </c>
      <c r="J1538">
        <v>10</v>
      </c>
      <c r="K1538">
        <v>5</v>
      </c>
      <c r="L1538" t="s">
        <v>58</v>
      </c>
      <c r="M1538" t="s">
        <v>32</v>
      </c>
      <c r="N1538" t="str">
        <f>_xlfn.CONCAT(Ponderaciones[[#This Row],[Universidad]],Ponderaciones[[#This Row],[Carrera]])</f>
        <v>UNIVERSIDAD DE VALPARAÍSOINGENIERÍA CIVIL - PLAN COMÚN</v>
      </c>
    </row>
    <row r="1539" spans="1:14" x14ac:dyDescent="0.25">
      <c r="A1539">
        <v>19018</v>
      </c>
      <c r="B1539" t="s">
        <v>274</v>
      </c>
      <c r="C1539" t="s">
        <v>445</v>
      </c>
      <c r="D1539">
        <v>10</v>
      </c>
      <c r="E1539">
        <v>30</v>
      </c>
      <c r="F1539">
        <v>10</v>
      </c>
      <c r="G1539">
        <v>35</v>
      </c>
      <c r="H1539">
        <v>10</v>
      </c>
      <c r="I1539" t="s">
        <v>47</v>
      </c>
      <c r="J1539">
        <v>10</v>
      </c>
      <c r="K1539">
        <v>5</v>
      </c>
      <c r="L1539" t="s">
        <v>58</v>
      </c>
      <c r="M1539" t="s">
        <v>32</v>
      </c>
      <c r="N1539" t="str">
        <f>_xlfn.CONCAT(Ponderaciones[[#This Row],[Universidad]],Ponderaciones[[#This Row],[Carrera]])</f>
        <v>UNIVERSIDAD DE VALPARAÍSOINGENIERÍA CIVIL AMBIENTAL</v>
      </c>
    </row>
    <row r="1540" spans="1:14" x14ac:dyDescent="0.25">
      <c r="A1540">
        <v>19076</v>
      </c>
      <c r="B1540" t="s">
        <v>691</v>
      </c>
      <c r="C1540" t="s">
        <v>445</v>
      </c>
      <c r="D1540">
        <v>10</v>
      </c>
      <c r="E1540">
        <v>30</v>
      </c>
      <c r="F1540">
        <v>10</v>
      </c>
      <c r="G1540">
        <v>25</v>
      </c>
      <c r="H1540">
        <v>10</v>
      </c>
      <c r="I1540" t="s">
        <v>47</v>
      </c>
      <c r="J1540">
        <v>10</v>
      </c>
      <c r="K1540">
        <v>15</v>
      </c>
      <c r="L1540" t="s">
        <v>58</v>
      </c>
      <c r="M1540" t="s">
        <v>32</v>
      </c>
      <c r="N1540" t="str">
        <f>_xlfn.CONCAT(Ponderaciones[[#This Row],[Universidad]],Ponderaciones[[#This Row],[Carrera]])</f>
        <v>UNIVERSIDAD DE VALPARAÍSOINGENIERÍA CIVIL BIOMÉDICA</v>
      </c>
    </row>
    <row r="1541" spans="1:14" x14ac:dyDescent="0.25">
      <c r="A1541">
        <v>19052</v>
      </c>
      <c r="B1541" t="s">
        <v>138</v>
      </c>
      <c r="C1541" t="s">
        <v>445</v>
      </c>
      <c r="D1541">
        <v>10</v>
      </c>
      <c r="E1541">
        <v>30</v>
      </c>
      <c r="F1541">
        <v>10</v>
      </c>
      <c r="G1541">
        <v>35</v>
      </c>
      <c r="H1541">
        <v>10</v>
      </c>
      <c r="I1541" t="s">
        <v>47</v>
      </c>
      <c r="J1541">
        <v>10</v>
      </c>
      <c r="K1541">
        <v>5</v>
      </c>
      <c r="L1541" t="s">
        <v>58</v>
      </c>
      <c r="M1541" t="s">
        <v>32</v>
      </c>
      <c r="N1541" t="str">
        <f>_xlfn.CONCAT(Ponderaciones[[#This Row],[Universidad]],Ponderaciones[[#This Row],[Carrera]])</f>
        <v xml:space="preserve">UNIVERSIDAD DE VALPARAÍSOINGENIERÍA CIVIL INDUSTRIAL </v>
      </c>
    </row>
    <row r="1542" spans="1:14" x14ac:dyDescent="0.25">
      <c r="A1542">
        <v>19094</v>
      </c>
      <c r="B1542" t="s">
        <v>138</v>
      </c>
      <c r="D1542">
        <v>10</v>
      </c>
      <c r="E1542">
        <v>30</v>
      </c>
      <c r="F1542">
        <v>10</v>
      </c>
      <c r="G1542">
        <v>35</v>
      </c>
      <c r="H1542">
        <v>10</v>
      </c>
      <c r="I1542" t="s">
        <v>47</v>
      </c>
      <c r="J1542">
        <v>10</v>
      </c>
      <c r="K1542">
        <v>5</v>
      </c>
      <c r="L1542" t="s">
        <v>58</v>
      </c>
      <c r="M1542" t="s">
        <v>32</v>
      </c>
      <c r="N1542" t="str">
        <f>_xlfn.CONCAT(Ponderaciones[[#This Row],[Universidad]],Ponderaciones[[#This Row],[Carrera]])</f>
        <v xml:space="preserve">UNIVERSIDAD DE VALPARAÍSOINGENIERÍA CIVIL INDUSTRIAL </v>
      </c>
    </row>
    <row r="1543" spans="1:14" x14ac:dyDescent="0.25">
      <c r="A1543">
        <v>19085</v>
      </c>
      <c r="B1543" t="s">
        <v>139</v>
      </c>
      <c r="C1543" t="s">
        <v>445</v>
      </c>
      <c r="D1543">
        <v>10</v>
      </c>
      <c r="E1543">
        <v>30</v>
      </c>
      <c r="F1543">
        <v>10</v>
      </c>
      <c r="G1543">
        <v>35</v>
      </c>
      <c r="H1543">
        <v>10</v>
      </c>
      <c r="I1543" t="s">
        <v>47</v>
      </c>
      <c r="J1543">
        <v>10</v>
      </c>
      <c r="K1543">
        <v>5</v>
      </c>
      <c r="L1543" t="s">
        <v>58</v>
      </c>
      <c r="M1543" t="s">
        <v>32</v>
      </c>
      <c r="N1543" t="str">
        <f>_xlfn.CONCAT(Ponderaciones[[#This Row],[Universidad]],Ponderaciones[[#This Row],[Carrera]])</f>
        <v>UNIVERSIDAD DE VALPARAÍSOINGENIERÍA CIVIL INFORMÁTICA</v>
      </c>
    </row>
    <row r="1544" spans="1:14" x14ac:dyDescent="0.25">
      <c r="A1544">
        <v>19019</v>
      </c>
      <c r="B1544" t="s">
        <v>536</v>
      </c>
      <c r="C1544" t="s">
        <v>445</v>
      </c>
      <c r="D1544">
        <v>10</v>
      </c>
      <c r="E1544">
        <v>30</v>
      </c>
      <c r="F1544">
        <v>10</v>
      </c>
      <c r="G1544">
        <v>35</v>
      </c>
      <c r="H1544">
        <v>10</v>
      </c>
      <c r="I1544" t="s">
        <v>47</v>
      </c>
      <c r="J1544">
        <v>10</v>
      </c>
      <c r="K1544">
        <v>5</v>
      </c>
      <c r="L1544" t="s">
        <v>58</v>
      </c>
      <c r="M1544" t="s">
        <v>32</v>
      </c>
      <c r="N1544" t="str">
        <f>_xlfn.CONCAT(Ponderaciones[[#This Row],[Universidad]],Ponderaciones[[#This Row],[Carrera]])</f>
        <v>UNIVERSIDAD DE VALPARAÍSOINGENIERÍA CIVIL MATEMÁTICA</v>
      </c>
    </row>
    <row r="1545" spans="1:14" x14ac:dyDescent="0.25">
      <c r="A1545">
        <v>19081</v>
      </c>
      <c r="B1545" t="s">
        <v>767</v>
      </c>
      <c r="C1545" t="s">
        <v>445</v>
      </c>
      <c r="D1545">
        <v>10</v>
      </c>
      <c r="E1545">
        <v>30</v>
      </c>
      <c r="F1545">
        <v>10</v>
      </c>
      <c r="G1545">
        <v>35</v>
      </c>
      <c r="H1545">
        <v>10</v>
      </c>
      <c r="I1545" t="s">
        <v>47</v>
      </c>
      <c r="J1545">
        <v>10</v>
      </c>
      <c r="K1545">
        <v>5</v>
      </c>
      <c r="L1545" t="s">
        <v>58</v>
      </c>
      <c r="M1545" t="s">
        <v>32</v>
      </c>
      <c r="N1545" t="str">
        <f>_xlfn.CONCAT(Ponderaciones[[#This Row],[Universidad]],Ponderaciones[[#This Row],[Carrera]])</f>
        <v xml:space="preserve">UNIVERSIDAD DE VALPARAÍSOINGENIERÍA CIVIL OCEÁNICA </v>
      </c>
    </row>
    <row r="1546" spans="1:14" x14ac:dyDescent="0.25">
      <c r="A1546">
        <v>19095</v>
      </c>
      <c r="B1546" t="s">
        <v>251</v>
      </c>
      <c r="D1546">
        <v>10</v>
      </c>
      <c r="E1546">
        <v>40</v>
      </c>
      <c r="F1546">
        <v>20</v>
      </c>
      <c r="G1546">
        <v>20</v>
      </c>
      <c r="H1546">
        <v>10</v>
      </c>
      <c r="I1546" t="s">
        <v>47</v>
      </c>
      <c r="J1546">
        <v>10</v>
      </c>
      <c r="K1546" t="s">
        <v>58</v>
      </c>
      <c r="L1546" t="s">
        <v>58</v>
      </c>
      <c r="M1546" t="s">
        <v>32</v>
      </c>
      <c r="N1546" t="str">
        <f>_xlfn.CONCAT(Ponderaciones[[#This Row],[Universidad]],Ponderaciones[[#This Row],[Carrera]])</f>
        <v xml:space="preserve">UNIVERSIDAD DE VALPARAÍSOINGENIERÍA COMERCIAL </v>
      </c>
    </row>
    <row r="1547" spans="1:14" x14ac:dyDescent="0.25">
      <c r="A1547">
        <v>19060</v>
      </c>
      <c r="B1547" t="s">
        <v>83</v>
      </c>
      <c r="C1547" t="s">
        <v>445</v>
      </c>
      <c r="D1547">
        <v>10</v>
      </c>
      <c r="E1547">
        <v>40</v>
      </c>
      <c r="F1547">
        <v>20</v>
      </c>
      <c r="G1547">
        <v>20</v>
      </c>
      <c r="H1547">
        <v>10</v>
      </c>
      <c r="I1547" t="s">
        <v>47</v>
      </c>
      <c r="J1547">
        <v>10</v>
      </c>
      <c r="K1547" t="s">
        <v>58</v>
      </c>
      <c r="L1547" t="s">
        <v>58</v>
      </c>
      <c r="M1547" t="s">
        <v>32</v>
      </c>
      <c r="N1547" t="str">
        <f>_xlfn.CONCAT(Ponderaciones[[#This Row],[Universidad]],Ponderaciones[[#This Row],[Carrera]])</f>
        <v>UNIVERSIDAD DE VALPARAÍSOINGENIERÍA COMERCIAL</v>
      </c>
    </row>
    <row r="1548" spans="1:14" x14ac:dyDescent="0.25">
      <c r="A1548">
        <v>19026</v>
      </c>
      <c r="B1548" t="s">
        <v>146</v>
      </c>
      <c r="C1548" t="s">
        <v>445</v>
      </c>
      <c r="D1548">
        <v>10</v>
      </c>
      <c r="E1548">
        <v>30</v>
      </c>
      <c r="F1548">
        <v>10</v>
      </c>
      <c r="G1548">
        <v>35</v>
      </c>
      <c r="H1548">
        <v>10</v>
      </c>
      <c r="I1548" t="s">
        <v>47</v>
      </c>
      <c r="J1548">
        <v>10</v>
      </c>
      <c r="K1548">
        <v>5</v>
      </c>
      <c r="L1548" t="s">
        <v>58</v>
      </c>
      <c r="M1548" t="s">
        <v>32</v>
      </c>
      <c r="N1548" t="str">
        <f>_xlfn.CONCAT(Ponderaciones[[#This Row],[Universidad]],Ponderaciones[[#This Row],[Carrera]])</f>
        <v>UNIVERSIDAD DE VALPARAÍSOINGENIERÍA EN CONSTRUCCIÓN</v>
      </c>
    </row>
    <row r="1549" spans="1:14" x14ac:dyDescent="0.25">
      <c r="A1549">
        <v>19084</v>
      </c>
      <c r="B1549" t="s">
        <v>768</v>
      </c>
      <c r="C1549" t="s">
        <v>445</v>
      </c>
      <c r="D1549">
        <v>10</v>
      </c>
      <c r="E1549">
        <v>25</v>
      </c>
      <c r="F1549">
        <v>15</v>
      </c>
      <c r="G1549">
        <v>35</v>
      </c>
      <c r="H1549">
        <v>10</v>
      </c>
      <c r="I1549" t="s">
        <v>47</v>
      </c>
      <c r="J1549">
        <v>10</v>
      </c>
      <c r="K1549">
        <v>5</v>
      </c>
      <c r="L1549" t="s">
        <v>58</v>
      </c>
      <c r="M1549" t="s">
        <v>32</v>
      </c>
      <c r="N1549" t="str">
        <f>_xlfn.CONCAT(Ponderaciones[[#This Row],[Universidad]],Ponderaciones[[#This Row],[Carrera]])</f>
        <v>UNIVERSIDAD DE VALPARAÍSOINGENIERÍA EN ESTADÍSTICA Y CIENCIA DE DATOS</v>
      </c>
    </row>
    <row r="1550" spans="1:14" x14ac:dyDescent="0.25">
      <c r="A1550">
        <v>19034</v>
      </c>
      <c r="B1550" t="s">
        <v>769</v>
      </c>
      <c r="C1550" t="s">
        <v>445</v>
      </c>
      <c r="D1550">
        <v>15</v>
      </c>
      <c r="E1550">
        <v>35</v>
      </c>
      <c r="F1550">
        <v>20</v>
      </c>
      <c r="G1550">
        <v>20</v>
      </c>
      <c r="H1550">
        <v>10</v>
      </c>
      <c r="I1550" t="s">
        <v>47</v>
      </c>
      <c r="J1550">
        <v>10</v>
      </c>
      <c r="K1550" t="s">
        <v>58</v>
      </c>
      <c r="L1550" t="s">
        <v>58</v>
      </c>
      <c r="M1550" t="s">
        <v>32</v>
      </c>
      <c r="N1550" t="str">
        <f>_xlfn.CONCAT(Ponderaciones[[#This Row],[Universidad]],Ponderaciones[[#This Row],[Carrera]])</f>
        <v>UNIVERSIDAD DE VALPARAÍSOINGENIERÍA EN FINANZAS</v>
      </c>
    </row>
    <row r="1551" spans="1:14" x14ac:dyDescent="0.25">
      <c r="A1551">
        <v>19100</v>
      </c>
      <c r="B1551" t="s">
        <v>770</v>
      </c>
      <c r="C1551" t="s">
        <v>445</v>
      </c>
      <c r="D1551">
        <v>10</v>
      </c>
      <c r="E1551">
        <v>30</v>
      </c>
      <c r="F1551">
        <v>10</v>
      </c>
      <c r="G1551">
        <v>40</v>
      </c>
      <c r="H1551">
        <v>10</v>
      </c>
      <c r="I1551" t="s">
        <v>47</v>
      </c>
      <c r="J1551">
        <v>10</v>
      </c>
      <c r="K1551" t="s">
        <v>58</v>
      </c>
      <c r="L1551" t="s">
        <v>58</v>
      </c>
      <c r="M1551" t="s">
        <v>32</v>
      </c>
      <c r="N1551" t="str">
        <f>_xlfn.CONCAT(Ponderaciones[[#This Row],[Universidad]],Ponderaciones[[#This Row],[Carrera]])</f>
        <v xml:space="preserve">UNIVERSIDAD DE VALPARAÍSOINGENIERÍA EN GESTIÓN LOGÍSTICA </v>
      </c>
    </row>
    <row r="1552" spans="1:14" x14ac:dyDescent="0.25">
      <c r="A1552">
        <v>19035</v>
      </c>
      <c r="B1552" t="s">
        <v>280</v>
      </c>
      <c r="D1552">
        <v>20</v>
      </c>
      <c r="E1552">
        <v>30</v>
      </c>
      <c r="F1552">
        <v>10</v>
      </c>
      <c r="G1552">
        <v>30</v>
      </c>
      <c r="H1552">
        <v>10</v>
      </c>
      <c r="I1552" t="s">
        <v>47</v>
      </c>
      <c r="J1552">
        <v>10</v>
      </c>
      <c r="K1552" t="s">
        <v>58</v>
      </c>
      <c r="L1552" t="s">
        <v>58</v>
      </c>
      <c r="M1552" t="s">
        <v>32</v>
      </c>
      <c r="N1552" t="str">
        <f>_xlfn.CONCAT(Ponderaciones[[#This Row],[Universidad]],Ponderaciones[[#This Row],[Carrera]])</f>
        <v>UNIVERSIDAD DE VALPARAÍSOINGENIERÍA EN INFORMACIÓN Y CONTROL DE GESTIÓN</v>
      </c>
    </row>
    <row r="1553" spans="1:14" x14ac:dyDescent="0.25">
      <c r="A1553">
        <v>19083</v>
      </c>
      <c r="B1553" t="s">
        <v>280</v>
      </c>
      <c r="C1553" t="s">
        <v>445</v>
      </c>
      <c r="D1553">
        <v>20</v>
      </c>
      <c r="E1553">
        <v>30</v>
      </c>
      <c r="F1553">
        <v>10</v>
      </c>
      <c r="G1553">
        <v>30</v>
      </c>
      <c r="H1553">
        <v>10</v>
      </c>
      <c r="I1553" t="s">
        <v>47</v>
      </c>
      <c r="J1553">
        <v>10</v>
      </c>
      <c r="K1553" t="s">
        <v>58</v>
      </c>
      <c r="L1553" t="s">
        <v>58</v>
      </c>
      <c r="M1553" t="s">
        <v>32</v>
      </c>
      <c r="N1553" t="str">
        <f>_xlfn.CONCAT(Ponderaciones[[#This Row],[Universidad]],Ponderaciones[[#This Row],[Carrera]])</f>
        <v>UNIVERSIDAD DE VALPARAÍSOINGENIERÍA EN INFORMACIÓN Y CONTROL DE GESTIÓN</v>
      </c>
    </row>
    <row r="1554" spans="1:14" x14ac:dyDescent="0.25">
      <c r="A1554">
        <v>19004</v>
      </c>
      <c r="B1554" t="s">
        <v>771</v>
      </c>
      <c r="D1554">
        <v>10</v>
      </c>
      <c r="E1554">
        <v>30</v>
      </c>
      <c r="F1554">
        <v>10</v>
      </c>
      <c r="G1554">
        <v>35</v>
      </c>
      <c r="H1554">
        <v>10</v>
      </c>
      <c r="I1554" t="s">
        <v>47</v>
      </c>
      <c r="J1554">
        <v>10</v>
      </c>
      <c r="K1554">
        <v>5</v>
      </c>
      <c r="L1554" t="s">
        <v>58</v>
      </c>
      <c r="M1554" t="s">
        <v>32</v>
      </c>
      <c r="N1554" t="str">
        <f>_xlfn.CONCAT(Ponderaciones[[#This Row],[Universidad]],Ponderaciones[[#This Row],[Carrera]])</f>
        <v xml:space="preserve">UNIVERSIDAD DE VALPARAÍSOINGENIERÍA EN INFORMÁTICA </v>
      </c>
    </row>
    <row r="1555" spans="1:14" x14ac:dyDescent="0.25">
      <c r="A1555">
        <v>19088</v>
      </c>
      <c r="B1555" t="s">
        <v>259</v>
      </c>
      <c r="C1555" t="s">
        <v>445</v>
      </c>
      <c r="D1555">
        <v>10</v>
      </c>
      <c r="E1555">
        <v>30</v>
      </c>
      <c r="F1555">
        <v>20</v>
      </c>
      <c r="G1555">
        <v>30</v>
      </c>
      <c r="H1555">
        <v>10</v>
      </c>
      <c r="I1555" t="s">
        <v>47</v>
      </c>
      <c r="J1555">
        <v>10</v>
      </c>
      <c r="K1555" t="s">
        <v>58</v>
      </c>
      <c r="L1555" t="s">
        <v>58</v>
      </c>
      <c r="M1555" t="s">
        <v>32</v>
      </c>
      <c r="N1555" t="str">
        <f>_xlfn.CONCAT(Ponderaciones[[#This Row],[Universidad]],Ponderaciones[[#This Row],[Carrera]])</f>
        <v>UNIVERSIDAD DE VALPARAÍSOINGENIERÍA EN NEGOCIOS INTERNACIONALES</v>
      </c>
    </row>
    <row r="1556" spans="1:14" x14ac:dyDescent="0.25">
      <c r="A1556">
        <v>19089</v>
      </c>
      <c r="B1556" t="s">
        <v>259</v>
      </c>
      <c r="D1556">
        <v>10</v>
      </c>
      <c r="E1556">
        <v>30</v>
      </c>
      <c r="F1556">
        <v>20</v>
      </c>
      <c r="G1556">
        <v>30</v>
      </c>
      <c r="H1556">
        <v>10</v>
      </c>
      <c r="I1556" t="s">
        <v>47</v>
      </c>
      <c r="J1556">
        <v>10</v>
      </c>
      <c r="K1556" t="s">
        <v>58</v>
      </c>
      <c r="L1556" t="s">
        <v>58</v>
      </c>
      <c r="M1556" t="s">
        <v>32</v>
      </c>
      <c r="N1556" t="str">
        <f>_xlfn.CONCAT(Ponderaciones[[#This Row],[Universidad]],Ponderaciones[[#This Row],[Carrera]])</f>
        <v>UNIVERSIDAD DE VALPARAÍSOINGENIERÍA EN NEGOCIOS INTERNACIONALES</v>
      </c>
    </row>
    <row r="1557" spans="1:14" x14ac:dyDescent="0.25">
      <c r="A1557">
        <v>19043</v>
      </c>
      <c r="B1557" t="s">
        <v>352</v>
      </c>
      <c r="C1557" t="s">
        <v>445</v>
      </c>
      <c r="D1557">
        <v>10</v>
      </c>
      <c r="E1557">
        <v>20</v>
      </c>
      <c r="F1557">
        <v>25</v>
      </c>
      <c r="G1557">
        <v>20</v>
      </c>
      <c r="H1557" t="s">
        <v>58</v>
      </c>
      <c r="J1557">
        <v>25</v>
      </c>
      <c r="K1557" t="s">
        <v>58</v>
      </c>
      <c r="L1557" t="s">
        <v>58</v>
      </c>
      <c r="M1557" t="s">
        <v>32</v>
      </c>
      <c r="N1557" t="str">
        <f>_xlfn.CONCAT(Ponderaciones[[#This Row],[Universidad]],Ponderaciones[[#This Row],[Carrera]])</f>
        <v xml:space="preserve">UNIVERSIDAD DE VALPARAÍSOKINESIOLOGÍA </v>
      </c>
    </row>
    <row r="1558" spans="1:14" x14ac:dyDescent="0.25">
      <c r="A1558">
        <v>19075</v>
      </c>
      <c r="B1558" t="s">
        <v>772</v>
      </c>
      <c r="C1558" t="s">
        <v>445</v>
      </c>
      <c r="D1558">
        <v>10</v>
      </c>
      <c r="E1558">
        <v>30</v>
      </c>
      <c r="F1558">
        <v>20</v>
      </c>
      <c r="G1558">
        <v>20</v>
      </c>
      <c r="H1558" t="s">
        <v>58</v>
      </c>
      <c r="J1558">
        <v>20</v>
      </c>
      <c r="K1558" t="s">
        <v>58</v>
      </c>
      <c r="L1558" t="s">
        <v>58</v>
      </c>
      <c r="M1558" t="s">
        <v>32</v>
      </c>
      <c r="N1558" t="str">
        <f>_xlfn.CONCAT(Ponderaciones[[#This Row],[Universidad]],Ponderaciones[[#This Row],[Carrera]])</f>
        <v>UNIVERSIDAD DE VALPARAÍSOLICENCIATURA EN CIENCIAS MENCIÓN EN BIOLOGÍA O EN QUÍMICA</v>
      </c>
    </row>
    <row r="1559" spans="1:14" x14ac:dyDescent="0.25">
      <c r="A1559">
        <v>19078</v>
      </c>
      <c r="B1559" t="s">
        <v>773</v>
      </c>
      <c r="C1559" t="s">
        <v>445</v>
      </c>
      <c r="D1559">
        <v>10</v>
      </c>
      <c r="E1559">
        <v>15</v>
      </c>
      <c r="F1559">
        <v>15</v>
      </c>
      <c r="G1559">
        <v>45</v>
      </c>
      <c r="H1559" t="s">
        <v>58</v>
      </c>
      <c r="J1559">
        <v>15</v>
      </c>
      <c r="K1559" t="s">
        <v>58</v>
      </c>
      <c r="L1559" t="s">
        <v>58</v>
      </c>
      <c r="M1559" t="s">
        <v>32</v>
      </c>
      <c r="N1559" t="str">
        <f>_xlfn.CONCAT(Ponderaciones[[#This Row],[Universidad]],Ponderaciones[[#This Row],[Carrera]])</f>
        <v>UNIVERSIDAD DE VALPARAÍSOLICENCIATURA EN FÍSICA MENCIÓN ASTRONOMÍA O MENCIÓN CIENCIAS ATMOSFÉRICAS O MENCIÓN COMPUTACIÓN CIENTÍFICA</v>
      </c>
    </row>
    <row r="1560" spans="1:14" x14ac:dyDescent="0.25">
      <c r="A1560">
        <v>19039</v>
      </c>
      <c r="B1560" t="s">
        <v>436</v>
      </c>
      <c r="D1560">
        <v>10</v>
      </c>
      <c r="E1560">
        <v>30</v>
      </c>
      <c r="F1560">
        <v>20</v>
      </c>
      <c r="G1560">
        <v>20</v>
      </c>
      <c r="H1560" t="s">
        <v>58</v>
      </c>
      <c r="J1560">
        <v>20</v>
      </c>
      <c r="K1560" t="s">
        <v>58</v>
      </c>
      <c r="L1560" t="s">
        <v>58</v>
      </c>
      <c r="M1560" t="s">
        <v>32</v>
      </c>
      <c r="N1560" t="str">
        <f>_xlfn.CONCAT(Ponderaciones[[#This Row],[Universidad]],Ponderaciones[[#This Row],[Carrera]])</f>
        <v xml:space="preserve">UNIVERSIDAD DE VALPARAÍSOMEDICINA </v>
      </c>
    </row>
    <row r="1561" spans="1:14" x14ac:dyDescent="0.25">
      <c r="A1561">
        <v>19040</v>
      </c>
      <c r="B1561" t="s">
        <v>93</v>
      </c>
      <c r="C1561" t="s">
        <v>445</v>
      </c>
      <c r="D1561">
        <v>10</v>
      </c>
      <c r="E1561">
        <v>30</v>
      </c>
      <c r="F1561">
        <v>20</v>
      </c>
      <c r="G1561">
        <v>20</v>
      </c>
      <c r="H1561" t="s">
        <v>58</v>
      </c>
      <c r="J1561">
        <v>20</v>
      </c>
      <c r="K1561" t="s">
        <v>58</v>
      </c>
      <c r="L1561" t="s">
        <v>58</v>
      </c>
      <c r="M1561" t="s">
        <v>32</v>
      </c>
      <c r="N1561" t="str">
        <f>_xlfn.CONCAT(Ponderaciones[[#This Row],[Universidad]],Ponderaciones[[#This Row],[Carrera]])</f>
        <v>UNIVERSIDAD DE VALPARAÍSOMEDICINA</v>
      </c>
    </row>
    <row r="1562" spans="1:14" x14ac:dyDescent="0.25">
      <c r="A1562">
        <v>19091</v>
      </c>
      <c r="B1562" t="s">
        <v>354</v>
      </c>
      <c r="C1562" t="s">
        <v>445</v>
      </c>
      <c r="D1562">
        <v>10</v>
      </c>
      <c r="E1562">
        <v>45</v>
      </c>
      <c r="F1562">
        <v>15</v>
      </c>
      <c r="G1562">
        <v>20</v>
      </c>
      <c r="H1562" t="s">
        <v>58</v>
      </c>
      <c r="J1562">
        <v>10</v>
      </c>
      <c r="K1562" t="s">
        <v>58</v>
      </c>
      <c r="L1562" t="s">
        <v>58</v>
      </c>
      <c r="M1562" t="s">
        <v>32</v>
      </c>
      <c r="N1562" t="str">
        <f>_xlfn.CONCAT(Ponderaciones[[#This Row],[Universidad]],Ponderaciones[[#This Row],[Carrera]])</f>
        <v xml:space="preserve">UNIVERSIDAD DE VALPARAÍSONUTRICIÓN Y DIETÉTICA </v>
      </c>
    </row>
    <row r="1563" spans="1:14" x14ac:dyDescent="0.25">
      <c r="A1563">
        <v>19036</v>
      </c>
      <c r="B1563" t="s">
        <v>208</v>
      </c>
      <c r="D1563">
        <v>10</v>
      </c>
      <c r="E1563">
        <v>20</v>
      </c>
      <c r="F1563">
        <v>30</v>
      </c>
      <c r="G1563">
        <v>20</v>
      </c>
      <c r="H1563" t="s">
        <v>58</v>
      </c>
      <c r="J1563">
        <v>20</v>
      </c>
      <c r="K1563" t="s">
        <v>58</v>
      </c>
      <c r="L1563" t="s">
        <v>58</v>
      </c>
      <c r="M1563" t="s">
        <v>32</v>
      </c>
      <c r="N1563" t="str">
        <f>_xlfn.CONCAT(Ponderaciones[[#This Row],[Universidad]],Ponderaciones[[#This Row],[Carrera]])</f>
        <v xml:space="preserve">UNIVERSIDAD DE VALPARAÍSOOBSTETRICIA Y PUERICULTURA </v>
      </c>
    </row>
    <row r="1564" spans="1:14" x14ac:dyDescent="0.25">
      <c r="A1564">
        <v>19047</v>
      </c>
      <c r="B1564" t="s">
        <v>355</v>
      </c>
      <c r="C1564" t="s">
        <v>445</v>
      </c>
      <c r="D1564">
        <v>10</v>
      </c>
      <c r="E1564">
        <v>20</v>
      </c>
      <c r="F1564">
        <v>30</v>
      </c>
      <c r="G1564">
        <v>20</v>
      </c>
      <c r="H1564" t="s">
        <v>58</v>
      </c>
      <c r="J1564">
        <v>20</v>
      </c>
      <c r="K1564" t="s">
        <v>58</v>
      </c>
      <c r="L1564" t="s">
        <v>58</v>
      </c>
      <c r="M1564" t="s">
        <v>32</v>
      </c>
      <c r="N1564" t="str">
        <f>_xlfn.CONCAT(Ponderaciones[[#This Row],[Universidad]],Ponderaciones[[#This Row],[Carrera]])</f>
        <v>UNIVERSIDAD DE VALPARAÍSOOBSTETRICIA Y PUERICULTURA</v>
      </c>
    </row>
    <row r="1565" spans="1:14" x14ac:dyDescent="0.25">
      <c r="A1565">
        <v>19050</v>
      </c>
      <c r="B1565" t="s">
        <v>96</v>
      </c>
      <c r="C1565" t="s">
        <v>445</v>
      </c>
      <c r="D1565">
        <v>25</v>
      </c>
      <c r="E1565">
        <v>25</v>
      </c>
      <c r="F1565">
        <v>20</v>
      </c>
      <c r="G1565">
        <v>20</v>
      </c>
      <c r="H1565" t="s">
        <v>58</v>
      </c>
      <c r="J1565">
        <v>10</v>
      </c>
      <c r="K1565" t="s">
        <v>58</v>
      </c>
      <c r="L1565" t="s">
        <v>58</v>
      </c>
      <c r="M1565" t="s">
        <v>32</v>
      </c>
      <c r="N1565" t="str">
        <f>_xlfn.CONCAT(Ponderaciones[[#This Row],[Universidad]],Ponderaciones[[#This Row],[Carrera]])</f>
        <v>UNIVERSIDAD DE VALPARAÍSOODONTOLOGÍA</v>
      </c>
    </row>
    <row r="1566" spans="1:14" x14ac:dyDescent="0.25">
      <c r="A1566">
        <v>19010</v>
      </c>
      <c r="B1566" t="s">
        <v>774</v>
      </c>
      <c r="C1566" t="s">
        <v>445</v>
      </c>
      <c r="D1566">
        <v>10</v>
      </c>
      <c r="E1566">
        <v>40</v>
      </c>
      <c r="F1566">
        <v>20</v>
      </c>
      <c r="G1566">
        <v>10</v>
      </c>
      <c r="H1566">
        <v>20</v>
      </c>
      <c r="J1566" t="s">
        <v>58</v>
      </c>
      <c r="K1566" t="s">
        <v>58</v>
      </c>
      <c r="L1566" t="s">
        <v>58</v>
      </c>
      <c r="M1566" t="s">
        <v>32</v>
      </c>
      <c r="N1566" t="str">
        <f>_xlfn.CONCAT(Ponderaciones[[#This Row],[Universidad]],Ponderaciones[[#This Row],[Carrera]])</f>
        <v xml:space="preserve">UNIVERSIDAD DE VALPARAÍSOPEDAGOGÍA EN FILOSOFÍA  </v>
      </c>
    </row>
    <row r="1567" spans="1:14" x14ac:dyDescent="0.25">
      <c r="A1567">
        <v>19003</v>
      </c>
      <c r="B1567" t="s">
        <v>775</v>
      </c>
      <c r="C1567" t="s">
        <v>445</v>
      </c>
      <c r="D1567">
        <v>10</v>
      </c>
      <c r="E1567">
        <v>40</v>
      </c>
      <c r="F1567">
        <v>20</v>
      </c>
      <c r="G1567">
        <v>10</v>
      </c>
      <c r="H1567">
        <v>20</v>
      </c>
      <c r="J1567" t="s">
        <v>58</v>
      </c>
      <c r="K1567" t="s">
        <v>58</v>
      </c>
      <c r="L1567" t="s">
        <v>58</v>
      </c>
      <c r="M1567" t="s">
        <v>32</v>
      </c>
      <c r="N1567" t="str">
        <f>_xlfn.CONCAT(Ponderaciones[[#This Row],[Universidad]],Ponderaciones[[#This Row],[Carrera]])</f>
        <v xml:space="preserve">UNIVERSIDAD DE VALPARAÍSOPEDAGOGÍA EN HISTORIA Y CIENCIAS SOCIALES </v>
      </c>
    </row>
    <row r="1568" spans="1:14" x14ac:dyDescent="0.25">
      <c r="A1568">
        <v>19009</v>
      </c>
      <c r="B1568" t="s">
        <v>776</v>
      </c>
      <c r="C1568" t="s">
        <v>445</v>
      </c>
      <c r="D1568">
        <v>20</v>
      </c>
      <c r="E1568">
        <v>30</v>
      </c>
      <c r="F1568">
        <v>25</v>
      </c>
      <c r="G1568">
        <v>10</v>
      </c>
      <c r="H1568">
        <v>15</v>
      </c>
      <c r="I1568" t="s">
        <v>47</v>
      </c>
      <c r="J1568">
        <v>15</v>
      </c>
      <c r="K1568" t="s">
        <v>58</v>
      </c>
      <c r="L1568" t="s">
        <v>58</v>
      </c>
      <c r="M1568" t="s">
        <v>32</v>
      </c>
      <c r="N1568" t="str">
        <f>_xlfn.CONCAT(Ponderaciones[[#This Row],[Universidad]],Ponderaciones[[#This Row],[Carrera]])</f>
        <v xml:space="preserve">UNIVERSIDAD DE VALPARAÍSOPEDAGOGÍA EN LENGUA Y LITERATURA </v>
      </c>
    </row>
    <row r="1569" spans="1:14" x14ac:dyDescent="0.25">
      <c r="A1569">
        <v>19079</v>
      </c>
      <c r="B1569" t="s">
        <v>777</v>
      </c>
      <c r="C1569" t="s">
        <v>445</v>
      </c>
      <c r="D1569">
        <v>10</v>
      </c>
      <c r="E1569">
        <v>35</v>
      </c>
      <c r="F1569">
        <v>10</v>
      </c>
      <c r="G1569">
        <v>30</v>
      </c>
      <c r="H1569">
        <v>10</v>
      </c>
      <c r="I1569" t="s">
        <v>47</v>
      </c>
      <c r="J1569">
        <v>10</v>
      </c>
      <c r="K1569">
        <v>5</v>
      </c>
      <c r="L1569" t="s">
        <v>58</v>
      </c>
      <c r="M1569" t="s">
        <v>32</v>
      </c>
      <c r="N1569" t="str">
        <f>_xlfn.CONCAT(Ponderaciones[[#This Row],[Universidad]],Ponderaciones[[#This Row],[Carrera]])</f>
        <v xml:space="preserve">UNIVERSIDAD DE VALPARAÍSOPEDAGOGÍA  EN  MATEMÁTICAS  O LICENCIATURA EN MATEMÁTICAS </v>
      </c>
    </row>
    <row r="1570" spans="1:14" x14ac:dyDescent="0.25">
      <c r="A1570">
        <v>19015</v>
      </c>
      <c r="B1570" t="s">
        <v>170</v>
      </c>
      <c r="C1570" t="s">
        <v>445</v>
      </c>
      <c r="D1570">
        <v>10</v>
      </c>
      <c r="E1570">
        <v>40</v>
      </c>
      <c r="F1570">
        <v>25</v>
      </c>
      <c r="G1570">
        <v>15</v>
      </c>
      <c r="H1570">
        <v>10</v>
      </c>
      <c r="I1570" t="s">
        <v>47</v>
      </c>
      <c r="J1570">
        <v>10</v>
      </c>
      <c r="K1570" t="s">
        <v>58</v>
      </c>
      <c r="L1570" t="s">
        <v>58</v>
      </c>
      <c r="M1570" t="s">
        <v>32</v>
      </c>
      <c r="N1570" t="str">
        <f>_xlfn.CONCAT(Ponderaciones[[#This Row],[Universidad]],Ponderaciones[[#This Row],[Carrera]])</f>
        <v xml:space="preserve">UNIVERSIDAD DE VALPARAÍSOPEDAGOGÍA EN MÚSICA </v>
      </c>
    </row>
    <row r="1571" spans="1:14" x14ac:dyDescent="0.25">
      <c r="A1571">
        <v>19045</v>
      </c>
      <c r="B1571" t="s">
        <v>108</v>
      </c>
      <c r="C1571" t="s">
        <v>445</v>
      </c>
      <c r="D1571">
        <v>10</v>
      </c>
      <c r="E1571">
        <v>30</v>
      </c>
      <c r="F1571">
        <v>30</v>
      </c>
      <c r="G1571">
        <v>20</v>
      </c>
      <c r="H1571">
        <v>10</v>
      </c>
      <c r="J1571" t="s">
        <v>58</v>
      </c>
      <c r="K1571" t="s">
        <v>58</v>
      </c>
      <c r="L1571" t="s">
        <v>58</v>
      </c>
      <c r="M1571" t="s">
        <v>32</v>
      </c>
      <c r="N1571" t="str">
        <f>_xlfn.CONCAT(Ponderaciones[[#This Row],[Universidad]],Ponderaciones[[#This Row],[Carrera]])</f>
        <v>UNIVERSIDAD DE VALPARAÍSOPSICOLOGÍA</v>
      </c>
    </row>
    <row r="1572" spans="1:14" x14ac:dyDescent="0.25">
      <c r="A1572">
        <v>19090</v>
      </c>
      <c r="B1572" t="s">
        <v>110</v>
      </c>
      <c r="C1572" t="s">
        <v>445</v>
      </c>
      <c r="D1572">
        <v>10</v>
      </c>
      <c r="E1572">
        <v>45</v>
      </c>
      <c r="F1572">
        <v>15</v>
      </c>
      <c r="G1572">
        <v>20</v>
      </c>
      <c r="H1572" t="s">
        <v>58</v>
      </c>
      <c r="J1572">
        <v>10</v>
      </c>
      <c r="K1572" t="s">
        <v>58</v>
      </c>
      <c r="L1572" t="s">
        <v>58</v>
      </c>
      <c r="M1572" t="s">
        <v>32</v>
      </c>
      <c r="N1572" t="str">
        <f>_xlfn.CONCAT(Ponderaciones[[#This Row],[Universidad]],Ponderaciones[[#This Row],[Carrera]])</f>
        <v>UNIVERSIDAD DE VALPARAÍSOQUÍMICA Y FARMACIA</v>
      </c>
    </row>
    <row r="1573" spans="1:14" x14ac:dyDescent="0.25">
      <c r="A1573">
        <v>19012</v>
      </c>
      <c r="B1573" t="s">
        <v>111</v>
      </c>
      <c r="C1573" t="s">
        <v>445</v>
      </c>
      <c r="D1573">
        <v>20</v>
      </c>
      <c r="E1573">
        <v>20</v>
      </c>
      <c r="F1573">
        <v>25</v>
      </c>
      <c r="G1573">
        <v>20</v>
      </c>
      <c r="H1573">
        <v>15</v>
      </c>
      <c r="J1573" t="s">
        <v>58</v>
      </c>
      <c r="K1573" t="s">
        <v>58</v>
      </c>
      <c r="L1573" t="s">
        <v>58</v>
      </c>
      <c r="M1573" t="s">
        <v>32</v>
      </c>
      <c r="N1573" t="str">
        <f>_xlfn.CONCAT(Ponderaciones[[#This Row],[Universidad]],Ponderaciones[[#This Row],[Carrera]])</f>
        <v>UNIVERSIDAD DE VALPARAÍSOSOCIOLOGÍA</v>
      </c>
    </row>
    <row r="1574" spans="1:14" x14ac:dyDescent="0.25">
      <c r="A1574">
        <v>19028</v>
      </c>
      <c r="B1574" t="s">
        <v>778</v>
      </c>
      <c r="C1574" t="s">
        <v>445</v>
      </c>
      <c r="D1574">
        <v>10</v>
      </c>
      <c r="E1574">
        <v>10</v>
      </c>
      <c r="F1574">
        <v>10</v>
      </c>
      <c r="G1574">
        <v>10</v>
      </c>
      <c r="H1574">
        <v>10</v>
      </c>
      <c r="I1574" t="s">
        <v>47</v>
      </c>
      <c r="J1574">
        <v>10</v>
      </c>
      <c r="K1574" t="s">
        <v>58</v>
      </c>
      <c r="L1574">
        <v>50</v>
      </c>
      <c r="M1574" t="s">
        <v>32</v>
      </c>
      <c r="N1574" t="str">
        <f>_xlfn.CONCAT(Ponderaciones[[#This Row],[Universidad]],Ponderaciones[[#This Row],[Carrera]])</f>
        <v xml:space="preserve">UNIVERSIDAD DE VALPARAÍSOTEATRO </v>
      </c>
    </row>
    <row r="1575" spans="1:14" x14ac:dyDescent="0.25">
      <c r="A1575">
        <v>19048</v>
      </c>
      <c r="B1575" t="s">
        <v>269</v>
      </c>
      <c r="D1575">
        <v>10</v>
      </c>
      <c r="E1575">
        <v>30</v>
      </c>
      <c r="F1575">
        <v>20</v>
      </c>
      <c r="G1575">
        <v>20</v>
      </c>
      <c r="H1575" t="s">
        <v>58</v>
      </c>
      <c r="J1575">
        <v>20</v>
      </c>
      <c r="K1575" t="s">
        <v>58</v>
      </c>
      <c r="L1575" t="s">
        <v>58</v>
      </c>
      <c r="M1575" t="s">
        <v>32</v>
      </c>
      <c r="N1575" t="str">
        <f>_xlfn.CONCAT(Ponderaciones[[#This Row],[Universidad]],Ponderaciones[[#This Row],[Carrera]])</f>
        <v xml:space="preserve">UNIVERSIDAD DE VALPARAÍSOTECNOLOGÍA MÉDICA </v>
      </c>
    </row>
    <row r="1576" spans="1:14" x14ac:dyDescent="0.25">
      <c r="A1576">
        <v>19049</v>
      </c>
      <c r="B1576" t="s">
        <v>191</v>
      </c>
      <c r="C1576" t="s">
        <v>445</v>
      </c>
      <c r="D1576">
        <v>10</v>
      </c>
      <c r="E1576">
        <v>30</v>
      </c>
      <c r="F1576">
        <v>20</v>
      </c>
      <c r="G1576">
        <v>20</v>
      </c>
      <c r="H1576" t="s">
        <v>58</v>
      </c>
      <c r="J1576">
        <v>20</v>
      </c>
      <c r="K1576" t="s">
        <v>58</v>
      </c>
      <c r="L1576" t="s">
        <v>58</v>
      </c>
      <c r="M1576" t="s">
        <v>32</v>
      </c>
      <c r="N1576" t="str">
        <f>_xlfn.CONCAT(Ponderaciones[[#This Row],[Universidad]],Ponderaciones[[#This Row],[Carrera]])</f>
        <v>UNIVERSIDAD DE VALPARAÍSOTECNOLOGÍA MÉDICA</v>
      </c>
    </row>
    <row r="1577" spans="1:14" x14ac:dyDescent="0.25">
      <c r="A1577">
        <v>19031</v>
      </c>
      <c r="B1577" t="s">
        <v>114</v>
      </c>
      <c r="C1577" t="s">
        <v>445</v>
      </c>
      <c r="D1577">
        <v>20</v>
      </c>
      <c r="E1577">
        <v>30</v>
      </c>
      <c r="F1577">
        <v>20</v>
      </c>
      <c r="G1577">
        <v>20</v>
      </c>
      <c r="H1577">
        <v>10</v>
      </c>
      <c r="J1577" t="s">
        <v>58</v>
      </c>
      <c r="K1577" t="s">
        <v>58</v>
      </c>
      <c r="L1577" t="s">
        <v>58</v>
      </c>
      <c r="M1577" t="s">
        <v>32</v>
      </c>
      <c r="N1577" t="str">
        <f>_xlfn.CONCAT(Ponderaciones[[#This Row],[Universidad]],Ponderaciones[[#This Row],[Carrera]])</f>
        <v>UNIVERSIDAD DE VALPARAÍSOTRABAJO SOCIAL</v>
      </c>
    </row>
    <row r="1578" spans="1:14" x14ac:dyDescent="0.25">
      <c r="A1578">
        <v>60164</v>
      </c>
      <c r="B1578" t="s">
        <v>116</v>
      </c>
      <c r="C1578" t="s">
        <v>205</v>
      </c>
      <c r="D1578">
        <v>30</v>
      </c>
      <c r="E1578">
        <v>40</v>
      </c>
      <c r="F1578">
        <v>10</v>
      </c>
      <c r="G1578">
        <v>10</v>
      </c>
      <c r="H1578">
        <v>10</v>
      </c>
      <c r="I1578" t="s">
        <v>47</v>
      </c>
      <c r="J1578">
        <v>10</v>
      </c>
      <c r="K1578" t="s">
        <v>58</v>
      </c>
      <c r="L1578" t="s">
        <v>58</v>
      </c>
      <c r="M1578" t="s">
        <v>33</v>
      </c>
      <c r="N1578" t="str">
        <f>_xlfn.CONCAT(Ponderaciones[[#This Row],[Universidad]],Ponderaciones[[#This Row],[Carrera]])</f>
        <v>UNIVERSIDAD DEL ALBAAGRONOMÍA</v>
      </c>
    </row>
    <row r="1579" spans="1:14" x14ac:dyDescent="0.25">
      <c r="A1579">
        <v>60002</v>
      </c>
      <c r="B1579" t="s">
        <v>73</v>
      </c>
      <c r="C1579" t="s">
        <v>451</v>
      </c>
      <c r="D1579">
        <v>30</v>
      </c>
      <c r="E1579">
        <v>40</v>
      </c>
      <c r="F1579">
        <v>10</v>
      </c>
      <c r="G1579">
        <v>10</v>
      </c>
      <c r="H1579">
        <v>10</v>
      </c>
      <c r="I1579" t="s">
        <v>47</v>
      </c>
      <c r="J1579">
        <v>10</v>
      </c>
      <c r="K1579" t="s">
        <v>58</v>
      </c>
      <c r="L1579" t="s">
        <v>58</v>
      </c>
      <c r="M1579" t="s">
        <v>33</v>
      </c>
      <c r="N1579" t="str">
        <f>_xlfn.CONCAT(Ponderaciones[[#This Row],[Universidad]],Ponderaciones[[#This Row],[Carrera]])</f>
        <v>UNIVERSIDAD DEL ALBADERECHO</v>
      </c>
    </row>
    <row r="1580" spans="1:14" x14ac:dyDescent="0.25">
      <c r="A1580">
        <v>60003</v>
      </c>
      <c r="B1580" t="s">
        <v>73</v>
      </c>
      <c r="C1580" t="s">
        <v>57</v>
      </c>
      <c r="D1580">
        <v>30</v>
      </c>
      <c r="E1580">
        <v>40</v>
      </c>
      <c r="F1580">
        <v>10</v>
      </c>
      <c r="G1580">
        <v>10</v>
      </c>
      <c r="H1580">
        <v>10</v>
      </c>
      <c r="I1580" t="s">
        <v>47</v>
      </c>
      <c r="J1580">
        <v>10</v>
      </c>
      <c r="K1580" t="s">
        <v>58</v>
      </c>
      <c r="L1580" t="s">
        <v>58</v>
      </c>
      <c r="M1580" t="s">
        <v>33</v>
      </c>
      <c r="N1580" t="str">
        <f>_xlfn.CONCAT(Ponderaciones[[#This Row],[Universidad]],Ponderaciones[[#This Row],[Carrera]])</f>
        <v>UNIVERSIDAD DEL ALBADERECHO</v>
      </c>
    </row>
    <row r="1581" spans="1:14" x14ac:dyDescent="0.25">
      <c r="A1581">
        <v>60004</v>
      </c>
      <c r="B1581" t="s">
        <v>73</v>
      </c>
      <c r="C1581" t="s">
        <v>205</v>
      </c>
      <c r="D1581">
        <v>30</v>
      </c>
      <c r="E1581">
        <v>40</v>
      </c>
      <c r="F1581">
        <v>10</v>
      </c>
      <c r="G1581">
        <v>10</v>
      </c>
      <c r="H1581">
        <v>10</v>
      </c>
      <c r="I1581" t="s">
        <v>47</v>
      </c>
      <c r="J1581">
        <v>10</v>
      </c>
      <c r="K1581" t="s">
        <v>58</v>
      </c>
      <c r="L1581" t="s">
        <v>58</v>
      </c>
      <c r="M1581" t="s">
        <v>33</v>
      </c>
      <c r="N1581" t="str">
        <f>_xlfn.CONCAT(Ponderaciones[[#This Row],[Universidad]],Ponderaciones[[#This Row],[Carrera]])</f>
        <v>UNIVERSIDAD DEL ALBADERECHO</v>
      </c>
    </row>
    <row r="1582" spans="1:14" x14ac:dyDescent="0.25">
      <c r="A1582">
        <v>60081</v>
      </c>
      <c r="B1582" t="s">
        <v>75</v>
      </c>
      <c r="C1582" t="s">
        <v>458</v>
      </c>
      <c r="D1582">
        <v>30</v>
      </c>
      <c r="E1582">
        <v>40</v>
      </c>
      <c r="F1582">
        <v>10</v>
      </c>
      <c r="G1582">
        <v>10</v>
      </c>
      <c r="H1582">
        <v>10</v>
      </c>
      <c r="I1582" t="s">
        <v>47</v>
      </c>
      <c r="J1582">
        <v>10</v>
      </c>
      <c r="K1582" t="s">
        <v>58</v>
      </c>
      <c r="L1582" t="s">
        <v>58</v>
      </c>
      <c r="M1582" t="s">
        <v>33</v>
      </c>
      <c r="N1582" t="str">
        <f>_xlfn.CONCAT(Ponderaciones[[#This Row],[Universidad]],Ponderaciones[[#This Row],[Carrera]])</f>
        <v>UNIVERSIDAD DEL ALBAENFERMERÍA</v>
      </c>
    </row>
    <row r="1583" spans="1:14" x14ac:dyDescent="0.25">
      <c r="A1583">
        <v>60082</v>
      </c>
      <c r="B1583" t="s">
        <v>75</v>
      </c>
      <c r="C1583" t="s">
        <v>451</v>
      </c>
      <c r="D1583">
        <v>30</v>
      </c>
      <c r="E1583">
        <v>40</v>
      </c>
      <c r="F1583">
        <v>10</v>
      </c>
      <c r="G1583">
        <v>10</v>
      </c>
      <c r="H1583">
        <v>10</v>
      </c>
      <c r="I1583" t="s">
        <v>47</v>
      </c>
      <c r="J1583">
        <v>10</v>
      </c>
      <c r="K1583" t="s">
        <v>58</v>
      </c>
      <c r="L1583" t="s">
        <v>58</v>
      </c>
      <c r="M1583" t="s">
        <v>33</v>
      </c>
      <c r="N1583" t="str">
        <f>_xlfn.CONCAT(Ponderaciones[[#This Row],[Universidad]],Ponderaciones[[#This Row],[Carrera]])</f>
        <v>UNIVERSIDAD DEL ALBAENFERMERÍA</v>
      </c>
    </row>
    <row r="1584" spans="1:14" x14ac:dyDescent="0.25">
      <c r="A1584">
        <v>60083</v>
      </c>
      <c r="B1584" t="s">
        <v>75</v>
      </c>
      <c r="C1584" t="s">
        <v>57</v>
      </c>
      <c r="D1584">
        <v>30</v>
      </c>
      <c r="E1584">
        <v>40</v>
      </c>
      <c r="F1584">
        <v>10</v>
      </c>
      <c r="G1584">
        <v>10</v>
      </c>
      <c r="H1584">
        <v>10</v>
      </c>
      <c r="I1584" t="s">
        <v>47</v>
      </c>
      <c r="J1584">
        <v>10</v>
      </c>
      <c r="K1584" t="s">
        <v>58</v>
      </c>
      <c r="L1584" t="s">
        <v>58</v>
      </c>
      <c r="M1584" t="s">
        <v>33</v>
      </c>
      <c r="N1584" t="str">
        <f>_xlfn.CONCAT(Ponderaciones[[#This Row],[Universidad]],Ponderaciones[[#This Row],[Carrera]])</f>
        <v>UNIVERSIDAD DEL ALBAENFERMERÍA</v>
      </c>
    </row>
    <row r="1585" spans="1:14" x14ac:dyDescent="0.25">
      <c r="A1585">
        <v>60084</v>
      </c>
      <c r="B1585" t="s">
        <v>75</v>
      </c>
      <c r="C1585" t="s">
        <v>205</v>
      </c>
      <c r="D1585">
        <v>30</v>
      </c>
      <c r="E1585">
        <v>40</v>
      </c>
      <c r="F1585">
        <v>10</v>
      </c>
      <c r="G1585">
        <v>10</v>
      </c>
      <c r="H1585">
        <v>10</v>
      </c>
      <c r="I1585" t="s">
        <v>47</v>
      </c>
      <c r="J1585">
        <v>10</v>
      </c>
      <c r="K1585" t="s">
        <v>58</v>
      </c>
      <c r="L1585" t="s">
        <v>58</v>
      </c>
      <c r="M1585" t="s">
        <v>33</v>
      </c>
      <c r="N1585" t="str">
        <f>_xlfn.CONCAT(Ponderaciones[[#This Row],[Universidad]],Ponderaciones[[#This Row],[Carrera]])</f>
        <v>UNIVERSIDAD DEL ALBAENFERMERÍA</v>
      </c>
    </row>
    <row r="1586" spans="1:14" x14ac:dyDescent="0.25">
      <c r="A1586">
        <v>60246</v>
      </c>
      <c r="B1586" t="s">
        <v>248</v>
      </c>
      <c r="C1586" t="s">
        <v>451</v>
      </c>
      <c r="D1586">
        <v>30</v>
      </c>
      <c r="E1586">
        <v>35</v>
      </c>
      <c r="F1586">
        <v>10</v>
      </c>
      <c r="G1586">
        <v>10</v>
      </c>
      <c r="H1586">
        <v>10</v>
      </c>
      <c r="I1586" t="s">
        <v>47</v>
      </c>
      <c r="J1586">
        <v>10</v>
      </c>
      <c r="K1586">
        <v>5</v>
      </c>
      <c r="L1586" t="s">
        <v>58</v>
      </c>
      <c r="M1586" t="s">
        <v>33</v>
      </c>
      <c r="N1586" t="str">
        <f>_xlfn.CONCAT(Ponderaciones[[#This Row],[Universidad]],Ponderaciones[[#This Row],[Carrera]])</f>
        <v>UNIVERSIDAD DEL ALBAINGENIERÍA CIVIL EN MINAS</v>
      </c>
    </row>
    <row r="1587" spans="1:14" x14ac:dyDescent="0.25">
      <c r="A1587">
        <v>60250</v>
      </c>
      <c r="B1587" t="s">
        <v>201</v>
      </c>
      <c r="C1587" t="s">
        <v>451</v>
      </c>
      <c r="D1587">
        <v>30</v>
      </c>
      <c r="E1587">
        <v>35</v>
      </c>
      <c r="F1587">
        <v>10</v>
      </c>
      <c r="G1587">
        <v>10</v>
      </c>
      <c r="H1587">
        <v>10</v>
      </c>
      <c r="I1587" t="s">
        <v>47</v>
      </c>
      <c r="J1587">
        <v>10</v>
      </c>
      <c r="K1587">
        <v>5</v>
      </c>
      <c r="L1587" t="s">
        <v>58</v>
      </c>
      <c r="M1587" t="s">
        <v>33</v>
      </c>
      <c r="N1587" t="str">
        <f>_xlfn.CONCAT(Ponderaciones[[#This Row],[Universidad]],Ponderaciones[[#This Row],[Carrera]])</f>
        <v>UNIVERSIDAD DEL ALBAINGENIERÍA CIVIL INDUSTRIAL</v>
      </c>
    </row>
    <row r="1588" spans="1:14" x14ac:dyDescent="0.25">
      <c r="A1588">
        <v>60089</v>
      </c>
      <c r="B1588" t="s">
        <v>85</v>
      </c>
      <c r="C1588" t="s">
        <v>458</v>
      </c>
      <c r="D1588">
        <v>30</v>
      </c>
      <c r="E1588">
        <v>40</v>
      </c>
      <c r="F1588">
        <v>10</v>
      </c>
      <c r="G1588">
        <v>10</v>
      </c>
      <c r="H1588">
        <v>10</v>
      </c>
      <c r="I1588" t="s">
        <v>47</v>
      </c>
      <c r="J1588">
        <v>10</v>
      </c>
      <c r="K1588" t="s">
        <v>58</v>
      </c>
      <c r="L1588" t="s">
        <v>58</v>
      </c>
      <c r="M1588" t="s">
        <v>33</v>
      </c>
      <c r="N1588" t="str">
        <f>_xlfn.CONCAT(Ponderaciones[[#This Row],[Universidad]],Ponderaciones[[#This Row],[Carrera]])</f>
        <v>UNIVERSIDAD DEL ALBAKINESIOLOGÍA</v>
      </c>
    </row>
    <row r="1589" spans="1:14" x14ac:dyDescent="0.25">
      <c r="A1589">
        <v>60090</v>
      </c>
      <c r="B1589" t="s">
        <v>85</v>
      </c>
      <c r="C1589" t="s">
        <v>451</v>
      </c>
      <c r="D1589">
        <v>30</v>
      </c>
      <c r="E1589">
        <v>40</v>
      </c>
      <c r="F1589">
        <v>10</v>
      </c>
      <c r="G1589">
        <v>10</v>
      </c>
      <c r="H1589">
        <v>10</v>
      </c>
      <c r="I1589" t="s">
        <v>47</v>
      </c>
      <c r="J1589">
        <v>10</v>
      </c>
      <c r="K1589" t="s">
        <v>58</v>
      </c>
      <c r="L1589" t="s">
        <v>58</v>
      </c>
      <c r="M1589" t="s">
        <v>33</v>
      </c>
      <c r="N1589" t="str">
        <f>_xlfn.CONCAT(Ponderaciones[[#This Row],[Universidad]],Ponderaciones[[#This Row],[Carrera]])</f>
        <v>UNIVERSIDAD DEL ALBAKINESIOLOGÍA</v>
      </c>
    </row>
    <row r="1590" spans="1:14" x14ac:dyDescent="0.25">
      <c r="A1590">
        <v>60091</v>
      </c>
      <c r="B1590" t="s">
        <v>85</v>
      </c>
      <c r="C1590" t="s">
        <v>57</v>
      </c>
      <c r="D1590">
        <v>30</v>
      </c>
      <c r="E1590">
        <v>40</v>
      </c>
      <c r="F1590">
        <v>10</v>
      </c>
      <c r="G1590">
        <v>10</v>
      </c>
      <c r="H1590">
        <v>10</v>
      </c>
      <c r="I1590" t="s">
        <v>47</v>
      </c>
      <c r="J1590">
        <v>10</v>
      </c>
      <c r="K1590" t="s">
        <v>58</v>
      </c>
      <c r="L1590" t="s">
        <v>58</v>
      </c>
      <c r="M1590" t="s">
        <v>33</v>
      </c>
      <c r="N1590" t="str">
        <f>_xlfn.CONCAT(Ponderaciones[[#This Row],[Universidad]],Ponderaciones[[#This Row],[Carrera]])</f>
        <v>UNIVERSIDAD DEL ALBAKINESIOLOGÍA</v>
      </c>
    </row>
    <row r="1591" spans="1:14" x14ac:dyDescent="0.25">
      <c r="A1591">
        <v>60092</v>
      </c>
      <c r="B1591" t="s">
        <v>85</v>
      </c>
      <c r="C1591" t="s">
        <v>205</v>
      </c>
      <c r="D1591">
        <v>30</v>
      </c>
      <c r="E1591">
        <v>40</v>
      </c>
      <c r="F1591">
        <v>10</v>
      </c>
      <c r="G1591">
        <v>10</v>
      </c>
      <c r="H1591">
        <v>10</v>
      </c>
      <c r="I1591" t="s">
        <v>47</v>
      </c>
      <c r="J1591">
        <v>10</v>
      </c>
      <c r="K1591" t="s">
        <v>58</v>
      </c>
      <c r="L1591" t="s">
        <v>58</v>
      </c>
      <c r="M1591" t="s">
        <v>33</v>
      </c>
      <c r="N1591" t="str">
        <f>_xlfn.CONCAT(Ponderaciones[[#This Row],[Universidad]],Ponderaciones[[#This Row],[Carrera]])</f>
        <v>UNIVERSIDAD DEL ALBAKINESIOLOGÍA</v>
      </c>
    </row>
    <row r="1592" spans="1:14" x14ac:dyDescent="0.25">
      <c r="A1592">
        <v>60094</v>
      </c>
      <c r="B1592" t="s">
        <v>93</v>
      </c>
      <c r="C1592" t="s">
        <v>451</v>
      </c>
      <c r="D1592">
        <v>30</v>
      </c>
      <c r="E1592">
        <v>40</v>
      </c>
      <c r="F1592">
        <v>10</v>
      </c>
      <c r="G1592">
        <v>10</v>
      </c>
      <c r="H1592">
        <v>10</v>
      </c>
      <c r="I1592" t="s">
        <v>47</v>
      </c>
      <c r="J1592">
        <v>10</v>
      </c>
      <c r="K1592" t="s">
        <v>58</v>
      </c>
      <c r="L1592" t="s">
        <v>58</v>
      </c>
      <c r="M1592" t="s">
        <v>33</v>
      </c>
      <c r="N1592" t="str">
        <f>_xlfn.CONCAT(Ponderaciones[[#This Row],[Universidad]],Ponderaciones[[#This Row],[Carrera]])</f>
        <v>UNIVERSIDAD DEL ALBAMEDICINA</v>
      </c>
    </row>
    <row r="1593" spans="1:14" x14ac:dyDescent="0.25">
      <c r="A1593">
        <v>60095</v>
      </c>
      <c r="B1593" t="s">
        <v>93</v>
      </c>
      <c r="C1593" t="s">
        <v>57</v>
      </c>
      <c r="D1593">
        <v>30</v>
      </c>
      <c r="E1593">
        <v>40</v>
      </c>
      <c r="F1593">
        <v>10</v>
      </c>
      <c r="G1593">
        <v>10</v>
      </c>
      <c r="H1593">
        <v>10</v>
      </c>
      <c r="I1593" t="s">
        <v>47</v>
      </c>
      <c r="J1593">
        <v>10</v>
      </c>
      <c r="K1593" t="s">
        <v>58</v>
      </c>
      <c r="L1593" t="s">
        <v>58</v>
      </c>
      <c r="M1593" t="s">
        <v>33</v>
      </c>
      <c r="N1593" t="str">
        <f>_xlfn.CONCAT(Ponderaciones[[#This Row],[Universidad]],Ponderaciones[[#This Row],[Carrera]])</f>
        <v>UNIVERSIDAD DEL ALBAMEDICINA</v>
      </c>
    </row>
    <row r="1594" spans="1:14" x14ac:dyDescent="0.25">
      <c r="A1594">
        <v>60165</v>
      </c>
      <c r="B1594" t="s">
        <v>94</v>
      </c>
      <c r="C1594" t="s">
        <v>458</v>
      </c>
      <c r="D1594">
        <v>30</v>
      </c>
      <c r="E1594">
        <v>40</v>
      </c>
      <c r="F1594">
        <v>10</v>
      </c>
      <c r="G1594">
        <v>10</v>
      </c>
      <c r="H1594">
        <v>10</v>
      </c>
      <c r="I1594" t="s">
        <v>47</v>
      </c>
      <c r="J1594">
        <v>10</v>
      </c>
      <c r="K1594" t="s">
        <v>58</v>
      </c>
      <c r="L1594" t="s">
        <v>58</v>
      </c>
      <c r="M1594" t="s">
        <v>33</v>
      </c>
      <c r="N1594" t="str">
        <f>_xlfn.CONCAT(Ponderaciones[[#This Row],[Universidad]],Ponderaciones[[#This Row],[Carrera]])</f>
        <v>UNIVERSIDAD DEL ALBAMEDICINA VETERINARIA</v>
      </c>
    </row>
    <row r="1595" spans="1:14" x14ac:dyDescent="0.25">
      <c r="A1595">
        <v>60166</v>
      </c>
      <c r="B1595" t="s">
        <v>94</v>
      </c>
      <c r="C1595" t="s">
        <v>451</v>
      </c>
      <c r="D1595">
        <v>30</v>
      </c>
      <c r="E1595">
        <v>40</v>
      </c>
      <c r="F1595">
        <v>10</v>
      </c>
      <c r="G1595">
        <v>10</v>
      </c>
      <c r="H1595">
        <v>10</v>
      </c>
      <c r="I1595" t="s">
        <v>47</v>
      </c>
      <c r="J1595">
        <v>10</v>
      </c>
      <c r="K1595" t="s">
        <v>58</v>
      </c>
      <c r="L1595" t="s">
        <v>58</v>
      </c>
      <c r="M1595" t="s">
        <v>33</v>
      </c>
      <c r="N1595" t="str">
        <f>_xlfn.CONCAT(Ponderaciones[[#This Row],[Universidad]],Ponderaciones[[#This Row],[Carrera]])</f>
        <v>UNIVERSIDAD DEL ALBAMEDICINA VETERINARIA</v>
      </c>
    </row>
    <row r="1596" spans="1:14" x14ac:dyDescent="0.25">
      <c r="A1596">
        <v>60167</v>
      </c>
      <c r="B1596" t="s">
        <v>94</v>
      </c>
      <c r="C1596" t="s">
        <v>57</v>
      </c>
      <c r="D1596">
        <v>30</v>
      </c>
      <c r="E1596">
        <v>40</v>
      </c>
      <c r="F1596">
        <v>10</v>
      </c>
      <c r="G1596">
        <v>10</v>
      </c>
      <c r="H1596">
        <v>10</v>
      </c>
      <c r="I1596" t="s">
        <v>47</v>
      </c>
      <c r="J1596">
        <v>10</v>
      </c>
      <c r="K1596" t="s">
        <v>58</v>
      </c>
      <c r="L1596" t="s">
        <v>58</v>
      </c>
      <c r="M1596" t="s">
        <v>33</v>
      </c>
      <c r="N1596" t="str">
        <f>_xlfn.CONCAT(Ponderaciones[[#This Row],[Universidad]],Ponderaciones[[#This Row],[Carrera]])</f>
        <v>UNIVERSIDAD DEL ALBAMEDICINA VETERINARIA</v>
      </c>
    </row>
    <row r="1597" spans="1:14" x14ac:dyDescent="0.25">
      <c r="A1597">
        <v>60168</v>
      </c>
      <c r="B1597" t="s">
        <v>94</v>
      </c>
      <c r="C1597" t="s">
        <v>205</v>
      </c>
      <c r="D1597">
        <v>30</v>
      </c>
      <c r="E1597">
        <v>40</v>
      </c>
      <c r="F1597">
        <v>10</v>
      </c>
      <c r="G1597">
        <v>10</v>
      </c>
      <c r="H1597">
        <v>10</v>
      </c>
      <c r="I1597" t="s">
        <v>47</v>
      </c>
      <c r="J1597">
        <v>10</v>
      </c>
      <c r="K1597" t="s">
        <v>58</v>
      </c>
      <c r="L1597" t="s">
        <v>58</v>
      </c>
      <c r="M1597" t="s">
        <v>33</v>
      </c>
      <c r="N1597" t="str">
        <f>_xlfn.CONCAT(Ponderaciones[[#This Row],[Universidad]],Ponderaciones[[#This Row],[Carrera]])</f>
        <v>UNIVERSIDAD DEL ALBAMEDICINA VETERINARIA</v>
      </c>
    </row>
    <row r="1598" spans="1:14" x14ac:dyDescent="0.25">
      <c r="A1598">
        <v>60098</v>
      </c>
      <c r="B1598" t="s">
        <v>95</v>
      </c>
      <c r="C1598" t="s">
        <v>451</v>
      </c>
      <c r="D1598">
        <v>30</v>
      </c>
      <c r="E1598">
        <v>40</v>
      </c>
      <c r="F1598">
        <v>10</v>
      </c>
      <c r="G1598">
        <v>10</v>
      </c>
      <c r="H1598">
        <v>10</v>
      </c>
      <c r="I1598" t="s">
        <v>47</v>
      </c>
      <c r="J1598">
        <v>10</v>
      </c>
      <c r="K1598" t="s">
        <v>58</v>
      </c>
      <c r="L1598" t="s">
        <v>58</v>
      </c>
      <c r="M1598" t="s">
        <v>33</v>
      </c>
      <c r="N1598" t="str">
        <f>_xlfn.CONCAT(Ponderaciones[[#This Row],[Universidad]],Ponderaciones[[#This Row],[Carrera]])</f>
        <v>UNIVERSIDAD DEL ALBANUTRICIÓN Y DIETÉTICA</v>
      </c>
    </row>
    <row r="1599" spans="1:14" x14ac:dyDescent="0.25">
      <c r="A1599">
        <v>60005</v>
      </c>
      <c r="B1599" t="s">
        <v>108</v>
      </c>
      <c r="C1599" t="s">
        <v>458</v>
      </c>
      <c r="D1599">
        <v>30</v>
      </c>
      <c r="E1599">
        <v>40</v>
      </c>
      <c r="F1599">
        <v>10</v>
      </c>
      <c r="G1599">
        <v>10</v>
      </c>
      <c r="H1599">
        <v>10</v>
      </c>
      <c r="I1599" t="s">
        <v>47</v>
      </c>
      <c r="J1599">
        <v>10</v>
      </c>
      <c r="K1599" t="s">
        <v>58</v>
      </c>
      <c r="L1599" t="s">
        <v>58</v>
      </c>
      <c r="M1599" t="s">
        <v>33</v>
      </c>
      <c r="N1599" t="str">
        <f>_xlfn.CONCAT(Ponderaciones[[#This Row],[Universidad]],Ponderaciones[[#This Row],[Carrera]])</f>
        <v>UNIVERSIDAD DEL ALBAPSICOLOGÍA</v>
      </c>
    </row>
    <row r="1600" spans="1:14" x14ac:dyDescent="0.25">
      <c r="A1600">
        <v>60006</v>
      </c>
      <c r="B1600" t="s">
        <v>108</v>
      </c>
      <c r="C1600" t="s">
        <v>451</v>
      </c>
      <c r="D1600">
        <v>30</v>
      </c>
      <c r="E1600">
        <v>40</v>
      </c>
      <c r="F1600">
        <v>10</v>
      </c>
      <c r="G1600">
        <v>10</v>
      </c>
      <c r="H1600">
        <v>10</v>
      </c>
      <c r="I1600" t="s">
        <v>47</v>
      </c>
      <c r="J1600">
        <v>10</v>
      </c>
      <c r="K1600" t="s">
        <v>58</v>
      </c>
      <c r="L1600" t="s">
        <v>58</v>
      </c>
      <c r="M1600" t="s">
        <v>33</v>
      </c>
      <c r="N1600" t="str">
        <f>_xlfn.CONCAT(Ponderaciones[[#This Row],[Universidad]],Ponderaciones[[#This Row],[Carrera]])</f>
        <v>UNIVERSIDAD DEL ALBAPSICOLOGÍA</v>
      </c>
    </row>
    <row r="1601" spans="1:14" x14ac:dyDescent="0.25">
      <c r="A1601">
        <v>60007</v>
      </c>
      <c r="B1601" t="s">
        <v>108</v>
      </c>
      <c r="C1601" t="s">
        <v>57</v>
      </c>
      <c r="D1601">
        <v>30</v>
      </c>
      <c r="E1601">
        <v>40</v>
      </c>
      <c r="F1601">
        <v>10</v>
      </c>
      <c r="G1601">
        <v>10</v>
      </c>
      <c r="H1601">
        <v>10</v>
      </c>
      <c r="I1601" t="s">
        <v>47</v>
      </c>
      <c r="J1601">
        <v>10</v>
      </c>
      <c r="K1601" t="s">
        <v>58</v>
      </c>
      <c r="L1601" t="s">
        <v>58</v>
      </c>
      <c r="M1601" t="s">
        <v>33</v>
      </c>
      <c r="N1601" t="str">
        <f>_xlfn.CONCAT(Ponderaciones[[#This Row],[Universidad]],Ponderaciones[[#This Row],[Carrera]])</f>
        <v>UNIVERSIDAD DEL ALBAPSICOLOGÍA</v>
      </c>
    </row>
    <row r="1602" spans="1:14" x14ac:dyDescent="0.25">
      <c r="A1602">
        <v>60008</v>
      </c>
      <c r="B1602" t="s">
        <v>108</v>
      </c>
      <c r="C1602" t="s">
        <v>205</v>
      </c>
      <c r="D1602">
        <v>30</v>
      </c>
      <c r="E1602">
        <v>40</v>
      </c>
      <c r="F1602">
        <v>10</v>
      </c>
      <c r="G1602">
        <v>10</v>
      </c>
      <c r="H1602">
        <v>10</v>
      </c>
      <c r="I1602" t="s">
        <v>47</v>
      </c>
      <c r="J1602">
        <v>10</v>
      </c>
      <c r="K1602" t="s">
        <v>58</v>
      </c>
      <c r="L1602" t="s">
        <v>58</v>
      </c>
      <c r="M1602" t="s">
        <v>33</v>
      </c>
      <c r="N1602" t="str">
        <f>_xlfn.CONCAT(Ponderaciones[[#This Row],[Universidad]],Ponderaciones[[#This Row],[Carrera]])</f>
        <v>UNIVERSIDAD DEL ALBAPSICOLOGÍA</v>
      </c>
    </row>
    <row r="1603" spans="1:14" x14ac:dyDescent="0.25">
      <c r="A1603">
        <v>60106</v>
      </c>
      <c r="B1603" t="s">
        <v>191</v>
      </c>
      <c r="C1603" t="s">
        <v>451</v>
      </c>
      <c r="D1603">
        <v>30</v>
      </c>
      <c r="E1603">
        <v>40</v>
      </c>
      <c r="F1603">
        <v>10</v>
      </c>
      <c r="G1603">
        <v>10</v>
      </c>
      <c r="H1603">
        <v>10</v>
      </c>
      <c r="I1603" t="s">
        <v>47</v>
      </c>
      <c r="J1603">
        <v>10</v>
      </c>
      <c r="K1603" t="s">
        <v>58</v>
      </c>
      <c r="L1603" t="s">
        <v>58</v>
      </c>
      <c r="M1603" t="s">
        <v>33</v>
      </c>
      <c r="N1603" t="str">
        <f>_xlfn.CONCAT(Ponderaciones[[#This Row],[Universidad]],Ponderaciones[[#This Row],[Carrera]])</f>
        <v>UNIVERSIDAD DEL ALBATECNOLOGÍA MÉDICA</v>
      </c>
    </row>
    <row r="1604" spans="1:14" x14ac:dyDescent="0.25">
      <c r="A1604">
        <v>60107</v>
      </c>
      <c r="B1604" t="s">
        <v>191</v>
      </c>
      <c r="C1604" t="s">
        <v>57</v>
      </c>
      <c r="D1604">
        <v>30</v>
      </c>
      <c r="E1604">
        <v>40</v>
      </c>
      <c r="F1604">
        <v>10</v>
      </c>
      <c r="G1604">
        <v>10</v>
      </c>
      <c r="H1604">
        <v>10</v>
      </c>
      <c r="I1604" t="s">
        <v>47</v>
      </c>
      <c r="J1604">
        <v>10</v>
      </c>
      <c r="K1604" t="s">
        <v>58</v>
      </c>
      <c r="L1604" t="s">
        <v>58</v>
      </c>
      <c r="M1604" t="s">
        <v>33</v>
      </c>
      <c r="N1604" t="str">
        <f>_xlfn.CONCAT(Ponderaciones[[#This Row],[Universidad]],Ponderaciones[[#This Row],[Carrera]])</f>
        <v>UNIVERSIDAD DEL ALBATECNOLOGÍA MÉDICA</v>
      </c>
    </row>
    <row r="1605" spans="1:14" x14ac:dyDescent="0.25">
      <c r="A1605">
        <v>60108</v>
      </c>
      <c r="B1605" t="s">
        <v>191</v>
      </c>
      <c r="C1605" t="s">
        <v>205</v>
      </c>
      <c r="D1605">
        <v>30</v>
      </c>
      <c r="E1605">
        <v>40</v>
      </c>
      <c r="F1605">
        <v>10</v>
      </c>
      <c r="G1605">
        <v>10</v>
      </c>
      <c r="H1605">
        <v>10</v>
      </c>
      <c r="I1605" t="s">
        <v>47</v>
      </c>
      <c r="J1605">
        <v>10</v>
      </c>
      <c r="K1605" t="s">
        <v>58</v>
      </c>
      <c r="L1605" t="s">
        <v>58</v>
      </c>
      <c r="M1605" t="s">
        <v>33</v>
      </c>
      <c r="N1605" t="str">
        <f>_xlfn.CONCAT(Ponderaciones[[#This Row],[Universidad]],Ponderaciones[[#This Row],[Carrera]])</f>
        <v>UNIVERSIDAD DEL ALBATECNOLOGÍA MÉDICA</v>
      </c>
    </row>
    <row r="1606" spans="1:14" x14ac:dyDescent="0.25">
      <c r="A1606">
        <v>60109</v>
      </c>
      <c r="B1606" t="s">
        <v>113</v>
      </c>
      <c r="C1606" t="s">
        <v>458</v>
      </c>
      <c r="D1606">
        <v>30</v>
      </c>
      <c r="E1606">
        <v>40</v>
      </c>
      <c r="F1606">
        <v>10</v>
      </c>
      <c r="G1606">
        <v>10</v>
      </c>
      <c r="H1606">
        <v>10</v>
      </c>
      <c r="I1606" t="s">
        <v>47</v>
      </c>
      <c r="J1606">
        <v>10</v>
      </c>
      <c r="K1606" t="s">
        <v>58</v>
      </c>
      <c r="L1606" t="s">
        <v>58</v>
      </c>
      <c r="M1606" t="s">
        <v>33</v>
      </c>
      <c r="N1606" t="str">
        <f>_xlfn.CONCAT(Ponderaciones[[#This Row],[Universidad]],Ponderaciones[[#This Row],[Carrera]])</f>
        <v>UNIVERSIDAD DEL ALBATERAPIA OCUPACIONAL</v>
      </c>
    </row>
    <row r="1607" spans="1:14" x14ac:dyDescent="0.25">
      <c r="A1607">
        <v>60112</v>
      </c>
      <c r="B1607" t="s">
        <v>113</v>
      </c>
      <c r="C1607" t="s">
        <v>205</v>
      </c>
      <c r="D1607">
        <v>30</v>
      </c>
      <c r="E1607">
        <v>40</v>
      </c>
      <c r="F1607">
        <v>10</v>
      </c>
      <c r="G1607">
        <v>10</v>
      </c>
      <c r="H1607">
        <v>10</v>
      </c>
      <c r="I1607" t="s">
        <v>47</v>
      </c>
      <c r="J1607">
        <v>10</v>
      </c>
      <c r="K1607" t="s">
        <v>58</v>
      </c>
      <c r="L1607" t="s">
        <v>58</v>
      </c>
      <c r="M1607" t="s">
        <v>33</v>
      </c>
      <c r="N1607" t="str">
        <f>_xlfn.CONCAT(Ponderaciones[[#This Row],[Universidad]],Ponderaciones[[#This Row],[Carrera]])</f>
        <v>UNIVERSIDAD DEL ALBATERAPIA OCUPACIONAL</v>
      </c>
    </row>
    <row r="1608" spans="1:14" x14ac:dyDescent="0.25">
      <c r="A1608">
        <v>29001</v>
      </c>
      <c r="B1608" t="s">
        <v>62</v>
      </c>
      <c r="C1608" t="s">
        <v>235</v>
      </c>
      <c r="D1608">
        <v>10</v>
      </c>
      <c r="E1608">
        <v>40</v>
      </c>
      <c r="F1608">
        <v>20</v>
      </c>
      <c r="G1608">
        <v>20</v>
      </c>
      <c r="H1608">
        <v>10</v>
      </c>
      <c r="I1608" t="s">
        <v>47</v>
      </c>
      <c r="J1608">
        <v>10</v>
      </c>
      <c r="K1608" t="s">
        <v>58</v>
      </c>
      <c r="L1608" t="s">
        <v>58</v>
      </c>
      <c r="M1608" t="s">
        <v>34</v>
      </c>
      <c r="N1608" t="str">
        <f>_xlfn.CONCAT(Ponderaciones[[#This Row],[Universidad]],Ponderaciones[[#This Row],[Carrera]])</f>
        <v>UNIVERSIDAD DEL BÍO-BÍOARQUITECTURA</v>
      </c>
    </row>
    <row r="1609" spans="1:14" x14ac:dyDescent="0.25">
      <c r="A1609">
        <v>29015</v>
      </c>
      <c r="B1609" t="s">
        <v>120</v>
      </c>
      <c r="C1609" t="s">
        <v>235</v>
      </c>
      <c r="D1609">
        <v>10</v>
      </c>
      <c r="E1609">
        <v>40</v>
      </c>
      <c r="F1609">
        <v>10</v>
      </c>
      <c r="G1609">
        <v>30</v>
      </c>
      <c r="H1609" t="s">
        <v>58</v>
      </c>
      <c r="J1609">
        <v>10</v>
      </c>
      <c r="K1609" t="s">
        <v>58</v>
      </c>
      <c r="L1609" t="s">
        <v>58</v>
      </c>
      <c r="M1609" t="s">
        <v>34</v>
      </c>
      <c r="N1609" t="str">
        <f>_xlfn.CONCAT(Ponderaciones[[#This Row],[Universidad]],Ponderaciones[[#This Row],[Carrera]])</f>
        <v>UNIVERSIDAD DEL BÍO-BÍOBACHILLERATO EN CIENCIAS</v>
      </c>
    </row>
    <row r="1610" spans="1:14" x14ac:dyDescent="0.25">
      <c r="A1610">
        <v>29068</v>
      </c>
      <c r="B1610" t="s">
        <v>120</v>
      </c>
      <c r="C1610" t="s">
        <v>205</v>
      </c>
      <c r="D1610">
        <v>10</v>
      </c>
      <c r="E1610">
        <v>40</v>
      </c>
      <c r="F1610">
        <v>10</v>
      </c>
      <c r="G1610">
        <v>30</v>
      </c>
      <c r="H1610" t="s">
        <v>58</v>
      </c>
      <c r="J1610">
        <v>10</v>
      </c>
      <c r="K1610" t="s">
        <v>58</v>
      </c>
      <c r="L1610" t="s">
        <v>58</v>
      </c>
      <c r="M1610" t="s">
        <v>34</v>
      </c>
      <c r="N1610" t="str">
        <f>_xlfn.CONCAT(Ponderaciones[[#This Row],[Universidad]],Ponderaciones[[#This Row],[Carrera]])</f>
        <v>UNIVERSIDAD DEL BÍO-BÍOBACHILLERATO EN CIENCIAS</v>
      </c>
    </row>
    <row r="1611" spans="1:14" x14ac:dyDescent="0.25">
      <c r="A1611">
        <v>29045</v>
      </c>
      <c r="B1611" t="s">
        <v>216</v>
      </c>
      <c r="C1611" t="s">
        <v>235</v>
      </c>
      <c r="D1611">
        <v>20</v>
      </c>
      <c r="E1611">
        <v>40</v>
      </c>
      <c r="F1611">
        <v>10</v>
      </c>
      <c r="G1611">
        <v>20</v>
      </c>
      <c r="H1611">
        <v>10</v>
      </c>
      <c r="I1611" t="s">
        <v>47</v>
      </c>
      <c r="J1611">
        <v>10</v>
      </c>
      <c r="K1611" t="s">
        <v>58</v>
      </c>
      <c r="L1611" t="s">
        <v>58</v>
      </c>
      <c r="M1611" t="s">
        <v>34</v>
      </c>
      <c r="N1611" t="str">
        <f>_xlfn.CONCAT(Ponderaciones[[#This Row],[Universidad]],Ponderaciones[[#This Row],[Carrera]])</f>
        <v>UNIVERSIDAD DEL BÍO-BÍOCONTADOR PÚBLICO Y AUDITOR</v>
      </c>
    </row>
    <row r="1612" spans="1:14" x14ac:dyDescent="0.25">
      <c r="A1612">
        <v>29063</v>
      </c>
      <c r="B1612" t="s">
        <v>216</v>
      </c>
      <c r="C1612" t="s">
        <v>205</v>
      </c>
      <c r="D1612">
        <v>20</v>
      </c>
      <c r="E1612">
        <v>40</v>
      </c>
      <c r="F1612">
        <v>10</v>
      </c>
      <c r="G1612">
        <v>20</v>
      </c>
      <c r="H1612">
        <v>10</v>
      </c>
      <c r="I1612" t="s">
        <v>47</v>
      </c>
      <c r="J1612">
        <v>10</v>
      </c>
      <c r="K1612" t="s">
        <v>58</v>
      </c>
      <c r="L1612" t="s">
        <v>58</v>
      </c>
      <c r="M1612" t="s">
        <v>34</v>
      </c>
      <c r="N1612" t="str">
        <f>_xlfn.CONCAT(Ponderaciones[[#This Row],[Universidad]],Ponderaciones[[#This Row],[Carrera]])</f>
        <v>UNIVERSIDAD DEL BÍO-BÍOCONTADOR PÚBLICO Y AUDITOR</v>
      </c>
    </row>
    <row r="1613" spans="1:14" x14ac:dyDescent="0.25">
      <c r="A1613">
        <v>29012</v>
      </c>
      <c r="B1613" t="s">
        <v>73</v>
      </c>
      <c r="C1613" t="s">
        <v>235</v>
      </c>
      <c r="D1613">
        <v>20</v>
      </c>
      <c r="E1613">
        <v>20</v>
      </c>
      <c r="F1613">
        <v>30</v>
      </c>
      <c r="G1613">
        <v>15</v>
      </c>
      <c r="H1613">
        <v>15</v>
      </c>
      <c r="J1613" t="s">
        <v>58</v>
      </c>
      <c r="K1613" t="s">
        <v>58</v>
      </c>
      <c r="L1613" t="s">
        <v>58</v>
      </c>
      <c r="M1613" t="s">
        <v>34</v>
      </c>
      <c r="N1613" t="str">
        <f>_xlfn.CONCAT(Ponderaciones[[#This Row],[Universidad]],Ponderaciones[[#This Row],[Carrera]])</f>
        <v>UNIVERSIDAD DEL BÍO-BÍODERECHO</v>
      </c>
    </row>
    <row r="1614" spans="1:14" x14ac:dyDescent="0.25">
      <c r="A1614">
        <v>29064</v>
      </c>
      <c r="B1614" t="s">
        <v>244</v>
      </c>
      <c r="C1614" t="s">
        <v>205</v>
      </c>
      <c r="D1614">
        <v>20</v>
      </c>
      <c r="E1614">
        <v>30</v>
      </c>
      <c r="F1614">
        <v>30</v>
      </c>
      <c r="G1614">
        <v>10</v>
      </c>
      <c r="H1614">
        <v>10</v>
      </c>
      <c r="J1614" t="s">
        <v>58</v>
      </c>
      <c r="K1614" t="s">
        <v>58</v>
      </c>
      <c r="L1614" t="s">
        <v>58</v>
      </c>
      <c r="M1614" t="s">
        <v>34</v>
      </c>
      <c r="N1614" t="str">
        <f>_xlfn.CONCAT(Ponderaciones[[#This Row],[Universidad]],Ponderaciones[[#This Row],[Carrera]])</f>
        <v>UNIVERSIDAD DEL BÍO-BÍODISEÑO GRÁFICO</v>
      </c>
    </row>
    <row r="1615" spans="1:14" x14ac:dyDescent="0.25">
      <c r="A1615">
        <v>29004</v>
      </c>
      <c r="B1615" t="s">
        <v>689</v>
      </c>
      <c r="C1615" t="s">
        <v>235</v>
      </c>
      <c r="D1615">
        <v>20</v>
      </c>
      <c r="E1615">
        <v>40</v>
      </c>
      <c r="F1615">
        <v>20</v>
      </c>
      <c r="G1615">
        <v>10</v>
      </c>
      <c r="H1615">
        <v>10</v>
      </c>
      <c r="I1615" t="s">
        <v>47</v>
      </c>
      <c r="J1615">
        <v>10</v>
      </c>
      <c r="K1615" t="s">
        <v>58</v>
      </c>
      <c r="L1615" t="s">
        <v>58</v>
      </c>
      <c r="M1615" t="s">
        <v>34</v>
      </c>
      <c r="N1615" t="str">
        <f>_xlfn.CONCAT(Ponderaciones[[#This Row],[Universidad]],Ponderaciones[[#This Row],[Carrera]])</f>
        <v>UNIVERSIDAD DEL BÍO-BÍODISEÑO INDUSTRIAL</v>
      </c>
    </row>
    <row r="1616" spans="1:14" x14ac:dyDescent="0.25">
      <c r="A1616">
        <v>29052</v>
      </c>
      <c r="B1616" t="s">
        <v>75</v>
      </c>
      <c r="C1616" t="s">
        <v>205</v>
      </c>
      <c r="D1616">
        <v>10</v>
      </c>
      <c r="E1616">
        <v>20</v>
      </c>
      <c r="F1616">
        <v>25</v>
      </c>
      <c r="G1616">
        <v>15</v>
      </c>
      <c r="H1616" t="s">
        <v>58</v>
      </c>
      <c r="J1616">
        <v>30</v>
      </c>
      <c r="K1616" t="s">
        <v>58</v>
      </c>
      <c r="L1616" t="s">
        <v>58</v>
      </c>
      <c r="M1616" t="s">
        <v>34</v>
      </c>
      <c r="N1616" t="str">
        <f>_xlfn.CONCAT(Ponderaciones[[#This Row],[Universidad]],Ponderaciones[[#This Row],[Carrera]])</f>
        <v>UNIVERSIDAD DEL BÍO-BÍOENFERMERÍA</v>
      </c>
    </row>
    <row r="1617" spans="1:14" x14ac:dyDescent="0.25">
      <c r="A1617">
        <v>29055</v>
      </c>
      <c r="B1617" t="s">
        <v>79</v>
      </c>
      <c r="C1617" t="s">
        <v>205</v>
      </c>
      <c r="D1617">
        <v>20</v>
      </c>
      <c r="E1617">
        <v>40</v>
      </c>
      <c r="F1617">
        <v>20</v>
      </c>
      <c r="G1617">
        <v>10</v>
      </c>
      <c r="H1617" t="s">
        <v>58</v>
      </c>
      <c r="J1617">
        <v>10</v>
      </c>
      <c r="K1617" t="s">
        <v>58</v>
      </c>
      <c r="L1617" t="s">
        <v>58</v>
      </c>
      <c r="M1617" t="s">
        <v>34</v>
      </c>
      <c r="N1617" t="str">
        <f>_xlfn.CONCAT(Ponderaciones[[#This Row],[Universidad]],Ponderaciones[[#This Row],[Carrera]])</f>
        <v>UNIVERSIDAD DEL BÍO-BÍOFONOAUDIOLOGÍA</v>
      </c>
    </row>
    <row r="1618" spans="1:14" x14ac:dyDescent="0.25">
      <c r="A1618">
        <v>29021</v>
      </c>
      <c r="B1618" t="s">
        <v>129</v>
      </c>
      <c r="C1618" t="s">
        <v>235</v>
      </c>
      <c r="D1618">
        <v>10</v>
      </c>
      <c r="E1618">
        <v>40</v>
      </c>
      <c r="F1618">
        <v>15</v>
      </c>
      <c r="G1618">
        <v>15</v>
      </c>
      <c r="H1618">
        <v>10</v>
      </c>
      <c r="I1618" t="s">
        <v>47</v>
      </c>
      <c r="J1618">
        <v>10</v>
      </c>
      <c r="K1618">
        <v>10</v>
      </c>
      <c r="L1618" t="s">
        <v>58</v>
      </c>
      <c r="M1618" t="s">
        <v>34</v>
      </c>
      <c r="N1618" t="str">
        <f>_xlfn.CONCAT(Ponderaciones[[#This Row],[Universidad]],Ponderaciones[[#This Row],[Carrera]])</f>
        <v>UNIVERSIDAD DEL BÍO-BÍOINGENIERÍA CIVIL</v>
      </c>
    </row>
    <row r="1619" spans="1:14" x14ac:dyDescent="0.25">
      <c r="A1619">
        <v>29029</v>
      </c>
      <c r="B1619" t="s">
        <v>132</v>
      </c>
      <c r="C1619" t="s">
        <v>235</v>
      </c>
      <c r="D1619">
        <v>10</v>
      </c>
      <c r="E1619">
        <v>45</v>
      </c>
      <c r="F1619">
        <v>10</v>
      </c>
      <c r="G1619">
        <v>15</v>
      </c>
      <c r="H1619">
        <v>10</v>
      </c>
      <c r="I1619" t="s">
        <v>47</v>
      </c>
      <c r="J1619">
        <v>10</v>
      </c>
      <c r="K1619">
        <v>10</v>
      </c>
      <c r="L1619" t="s">
        <v>58</v>
      </c>
      <c r="M1619" t="s">
        <v>34</v>
      </c>
      <c r="N1619" t="str">
        <f>_xlfn.CONCAT(Ponderaciones[[#This Row],[Universidad]],Ponderaciones[[#This Row],[Carrera]])</f>
        <v>UNIVERSIDAD DEL BÍO-BÍOINGENIERÍA CIVIL ELÉCTRICA</v>
      </c>
    </row>
    <row r="1620" spans="1:14" x14ac:dyDescent="0.25">
      <c r="A1620">
        <v>29028</v>
      </c>
      <c r="B1620" t="s">
        <v>779</v>
      </c>
      <c r="C1620" t="s">
        <v>235</v>
      </c>
      <c r="D1620">
        <v>10</v>
      </c>
      <c r="E1620">
        <v>45</v>
      </c>
      <c r="F1620">
        <v>10</v>
      </c>
      <c r="G1620">
        <v>15</v>
      </c>
      <c r="H1620">
        <v>10</v>
      </c>
      <c r="I1620" t="s">
        <v>47</v>
      </c>
      <c r="J1620">
        <v>10</v>
      </c>
      <c r="K1620">
        <v>10</v>
      </c>
      <c r="L1620" t="s">
        <v>58</v>
      </c>
      <c r="M1620" t="s">
        <v>34</v>
      </c>
      <c r="N1620" t="str">
        <f>_xlfn.CONCAT(Ponderaciones[[#This Row],[Universidad]],Ponderaciones[[#This Row],[Carrera]])</f>
        <v>UNIVERSIDAD DEL BÍO-BÍOINGENIERÍA CIVIL EN AUTOMATIZACIÓN</v>
      </c>
    </row>
    <row r="1621" spans="1:14" x14ac:dyDescent="0.25">
      <c r="A1621">
        <v>29027</v>
      </c>
      <c r="B1621" t="s">
        <v>207</v>
      </c>
      <c r="C1621" t="s">
        <v>235</v>
      </c>
      <c r="D1621">
        <v>10</v>
      </c>
      <c r="E1621">
        <v>40</v>
      </c>
      <c r="F1621">
        <v>15</v>
      </c>
      <c r="G1621">
        <v>15</v>
      </c>
      <c r="H1621">
        <v>10</v>
      </c>
      <c r="I1621" t="s">
        <v>47</v>
      </c>
      <c r="J1621">
        <v>10</v>
      </c>
      <c r="K1621">
        <v>10</v>
      </c>
      <c r="L1621" t="s">
        <v>58</v>
      </c>
      <c r="M1621" t="s">
        <v>34</v>
      </c>
      <c r="N1621" t="str">
        <f>_xlfn.CONCAT(Ponderaciones[[#This Row],[Universidad]],Ponderaciones[[#This Row],[Carrera]])</f>
        <v>UNIVERSIDAD DEL BÍO-BÍOINGENIERÍA CIVIL EN INFORMÁTICA</v>
      </c>
    </row>
    <row r="1622" spans="1:14" x14ac:dyDescent="0.25">
      <c r="A1622">
        <v>29057</v>
      </c>
      <c r="B1622" t="s">
        <v>207</v>
      </c>
      <c r="C1622" t="s">
        <v>205</v>
      </c>
      <c r="D1622">
        <v>10</v>
      </c>
      <c r="E1622">
        <v>40</v>
      </c>
      <c r="F1622">
        <v>15</v>
      </c>
      <c r="G1622">
        <v>15</v>
      </c>
      <c r="H1622">
        <v>10</v>
      </c>
      <c r="I1622" t="s">
        <v>47</v>
      </c>
      <c r="J1622">
        <v>10</v>
      </c>
      <c r="K1622">
        <v>10</v>
      </c>
      <c r="L1622" t="s">
        <v>58</v>
      </c>
      <c r="M1622" t="s">
        <v>34</v>
      </c>
      <c r="N1622" t="str">
        <f>_xlfn.CONCAT(Ponderaciones[[#This Row],[Universidad]],Ponderaciones[[#This Row],[Carrera]])</f>
        <v>UNIVERSIDAD DEL BÍO-BÍOINGENIERÍA CIVIL EN INFORMÁTICA</v>
      </c>
    </row>
    <row r="1623" spans="1:14" x14ac:dyDescent="0.25">
      <c r="A1623">
        <v>29020</v>
      </c>
      <c r="B1623" t="s">
        <v>201</v>
      </c>
      <c r="C1623" t="s">
        <v>235</v>
      </c>
      <c r="D1623">
        <v>10</v>
      </c>
      <c r="E1623">
        <v>45</v>
      </c>
      <c r="F1623">
        <v>10</v>
      </c>
      <c r="G1623">
        <v>15</v>
      </c>
      <c r="H1623">
        <v>10</v>
      </c>
      <c r="I1623" t="s">
        <v>47</v>
      </c>
      <c r="J1623">
        <v>10</v>
      </c>
      <c r="K1623">
        <v>10</v>
      </c>
      <c r="L1623" t="s">
        <v>58</v>
      </c>
      <c r="M1623" t="s">
        <v>34</v>
      </c>
      <c r="N1623" t="str">
        <f>_xlfn.CONCAT(Ponderaciones[[#This Row],[Universidad]],Ponderaciones[[#This Row],[Carrera]])</f>
        <v>UNIVERSIDAD DEL BÍO-BÍOINGENIERÍA CIVIL INDUSTRIAL</v>
      </c>
    </row>
    <row r="1624" spans="1:14" x14ac:dyDescent="0.25">
      <c r="A1624">
        <v>29026</v>
      </c>
      <c r="B1624" t="s">
        <v>537</v>
      </c>
      <c r="C1624" t="s">
        <v>235</v>
      </c>
      <c r="D1624">
        <v>10</v>
      </c>
      <c r="E1624">
        <v>45</v>
      </c>
      <c r="F1624">
        <v>10</v>
      </c>
      <c r="G1624">
        <v>15</v>
      </c>
      <c r="H1624">
        <v>10</v>
      </c>
      <c r="I1624" t="s">
        <v>47</v>
      </c>
      <c r="J1624">
        <v>10</v>
      </c>
      <c r="K1624">
        <v>10</v>
      </c>
      <c r="L1624" t="s">
        <v>58</v>
      </c>
      <c r="M1624" t="s">
        <v>34</v>
      </c>
      <c r="N1624" t="str">
        <f>_xlfn.CONCAT(Ponderaciones[[#This Row],[Universidad]],Ponderaciones[[#This Row],[Carrera]])</f>
        <v>UNIVERSIDAD DEL BÍO-BÍOINGENIERÍA CIVIL MECÁNICA</v>
      </c>
    </row>
    <row r="1625" spans="1:14" x14ac:dyDescent="0.25">
      <c r="A1625">
        <v>29019</v>
      </c>
      <c r="B1625" t="s">
        <v>143</v>
      </c>
      <c r="C1625" t="s">
        <v>235</v>
      </c>
      <c r="D1625">
        <v>10</v>
      </c>
      <c r="E1625">
        <v>45</v>
      </c>
      <c r="F1625">
        <v>10</v>
      </c>
      <c r="G1625">
        <v>15</v>
      </c>
      <c r="H1625">
        <v>10</v>
      </c>
      <c r="I1625" t="s">
        <v>47</v>
      </c>
      <c r="J1625">
        <v>10</v>
      </c>
      <c r="K1625">
        <v>10</v>
      </c>
      <c r="L1625" t="s">
        <v>58</v>
      </c>
      <c r="M1625" t="s">
        <v>34</v>
      </c>
      <c r="N1625" t="str">
        <f>_xlfn.CONCAT(Ponderaciones[[#This Row],[Universidad]],Ponderaciones[[#This Row],[Carrera]])</f>
        <v>UNIVERSIDAD DEL BÍO-BÍOINGENIERÍA CIVIL QUÍMICA</v>
      </c>
    </row>
    <row r="1626" spans="1:14" x14ac:dyDescent="0.25">
      <c r="A1626">
        <v>29049</v>
      </c>
      <c r="B1626" t="s">
        <v>83</v>
      </c>
      <c r="C1626" t="s">
        <v>235</v>
      </c>
      <c r="D1626">
        <v>20</v>
      </c>
      <c r="E1626">
        <v>30</v>
      </c>
      <c r="F1626">
        <v>15</v>
      </c>
      <c r="G1626">
        <v>25</v>
      </c>
      <c r="H1626">
        <v>10</v>
      </c>
      <c r="I1626" t="s">
        <v>47</v>
      </c>
      <c r="J1626">
        <v>10</v>
      </c>
      <c r="K1626" t="s">
        <v>58</v>
      </c>
      <c r="L1626" t="s">
        <v>58</v>
      </c>
      <c r="M1626" t="s">
        <v>34</v>
      </c>
      <c r="N1626" t="str">
        <f>_xlfn.CONCAT(Ponderaciones[[#This Row],[Universidad]],Ponderaciones[[#This Row],[Carrera]])</f>
        <v>UNIVERSIDAD DEL BÍO-BÍOINGENIERÍA COMERCIAL</v>
      </c>
    </row>
    <row r="1627" spans="1:14" x14ac:dyDescent="0.25">
      <c r="A1627">
        <v>29059</v>
      </c>
      <c r="B1627" t="s">
        <v>251</v>
      </c>
      <c r="C1627" t="s">
        <v>205</v>
      </c>
      <c r="D1627">
        <v>20</v>
      </c>
      <c r="E1627">
        <v>30</v>
      </c>
      <c r="F1627">
        <v>15</v>
      </c>
      <c r="G1627">
        <v>25</v>
      </c>
      <c r="H1627">
        <v>10</v>
      </c>
      <c r="I1627" t="s">
        <v>47</v>
      </c>
      <c r="J1627">
        <v>10</v>
      </c>
      <c r="K1627" t="s">
        <v>58</v>
      </c>
      <c r="L1627" t="s">
        <v>58</v>
      </c>
      <c r="M1627" t="s">
        <v>34</v>
      </c>
      <c r="N1627" t="str">
        <f>_xlfn.CONCAT(Ponderaciones[[#This Row],[Universidad]],Ponderaciones[[#This Row],[Carrera]])</f>
        <v xml:space="preserve">UNIVERSIDAD DEL BÍO-BÍOINGENIERÍA COMERCIAL </v>
      </c>
    </row>
    <row r="1628" spans="1:14" x14ac:dyDescent="0.25">
      <c r="A1628">
        <v>29037</v>
      </c>
      <c r="B1628" t="s">
        <v>701</v>
      </c>
      <c r="C1628" t="s">
        <v>235</v>
      </c>
      <c r="D1628">
        <v>10</v>
      </c>
      <c r="E1628">
        <v>40</v>
      </c>
      <c r="F1628">
        <v>15</v>
      </c>
      <c r="G1628">
        <v>15</v>
      </c>
      <c r="H1628">
        <v>10</v>
      </c>
      <c r="I1628" t="s">
        <v>47</v>
      </c>
      <c r="J1628">
        <v>10</v>
      </c>
      <c r="K1628">
        <v>10</v>
      </c>
      <c r="L1628" t="s">
        <v>58</v>
      </c>
      <c r="M1628" t="s">
        <v>34</v>
      </c>
      <c r="N1628" t="str">
        <f>_xlfn.CONCAT(Ponderaciones[[#This Row],[Universidad]],Ponderaciones[[#This Row],[Carrera]])</f>
        <v>UNIVERSIDAD DEL BÍO-BÍOINGENIERÍA DE EJECUCIÓN EN COMPUTACIÓN E INFORMÁTICA</v>
      </c>
    </row>
    <row r="1629" spans="1:14" x14ac:dyDescent="0.25">
      <c r="A1629">
        <v>29017</v>
      </c>
      <c r="B1629" t="s">
        <v>387</v>
      </c>
      <c r="C1629" t="s">
        <v>235</v>
      </c>
      <c r="D1629">
        <v>10</v>
      </c>
      <c r="E1629">
        <v>50</v>
      </c>
      <c r="F1629">
        <v>10</v>
      </c>
      <c r="G1629">
        <v>10</v>
      </c>
      <c r="H1629">
        <v>10</v>
      </c>
      <c r="I1629" t="s">
        <v>47</v>
      </c>
      <c r="J1629">
        <v>10</v>
      </c>
      <c r="K1629">
        <v>10</v>
      </c>
      <c r="L1629" t="s">
        <v>58</v>
      </c>
      <c r="M1629" t="s">
        <v>34</v>
      </c>
      <c r="N1629" t="str">
        <f>_xlfn.CONCAT(Ponderaciones[[#This Row],[Universidad]],Ponderaciones[[#This Row],[Carrera]])</f>
        <v>UNIVERSIDAD DEL BÍO-BÍOINGENIERÍA ELÉCTRICA</v>
      </c>
    </row>
    <row r="1630" spans="1:14" x14ac:dyDescent="0.25">
      <c r="A1630">
        <v>29016</v>
      </c>
      <c r="B1630" t="s">
        <v>780</v>
      </c>
      <c r="C1630" t="s">
        <v>235</v>
      </c>
      <c r="D1630">
        <v>10</v>
      </c>
      <c r="E1630">
        <v>50</v>
      </c>
      <c r="F1630">
        <v>10</v>
      </c>
      <c r="G1630">
        <v>10</v>
      </c>
      <c r="H1630">
        <v>10</v>
      </c>
      <c r="I1630" t="s">
        <v>47</v>
      </c>
      <c r="J1630">
        <v>10</v>
      </c>
      <c r="K1630">
        <v>10</v>
      </c>
      <c r="L1630" t="s">
        <v>58</v>
      </c>
      <c r="M1630" t="s">
        <v>34</v>
      </c>
      <c r="N1630" t="str">
        <f>_xlfn.CONCAT(Ponderaciones[[#This Row],[Universidad]],Ponderaciones[[#This Row],[Carrera]])</f>
        <v>UNIVERSIDAD DEL BÍO-BÍOINGENIERÍA ELECTRÓNICA</v>
      </c>
    </row>
    <row r="1631" spans="1:14" x14ac:dyDescent="0.25">
      <c r="A1631">
        <v>29051</v>
      </c>
      <c r="B1631" t="s">
        <v>613</v>
      </c>
      <c r="C1631" t="s">
        <v>205</v>
      </c>
      <c r="D1631">
        <v>10</v>
      </c>
      <c r="E1631">
        <v>45</v>
      </c>
      <c r="F1631">
        <v>10</v>
      </c>
      <c r="G1631">
        <v>20</v>
      </c>
      <c r="H1631">
        <v>10</v>
      </c>
      <c r="I1631" t="s">
        <v>47</v>
      </c>
      <c r="J1631">
        <v>10</v>
      </c>
      <c r="K1631">
        <v>5</v>
      </c>
      <c r="L1631" t="s">
        <v>58</v>
      </c>
      <c r="M1631" t="s">
        <v>34</v>
      </c>
      <c r="N1631" t="str">
        <f>_xlfn.CONCAT(Ponderaciones[[#This Row],[Universidad]],Ponderaciones[[#This Row],[Carrera]])</f>
        <v>UNIVERSIDAD DEL BÍO-BÍOINGENIERÍA EN ALIMENTOS</v>
      </c>
    </row>
    <row r="1632" spans="1:14" x14ac:dyDescent="0.25">
      <c r="A1632">
        <v>29005</v>
      </c>
      <c r="B1632" t="s">
        <v>146</v>
      </c>
      <c r="C1632" t="s">
        <v>235</v>
      </c>
      <c r="D1632">
        <v>20</v>
      </c>
      <c r="E1632">
        <v>40</v>
      </c>
      <c r="F1632">
        <v>15</v>
      </c>
      <c r="G1632">
        <v>10</v>
      </c>
      <c r="H1632" t="s">
        <v>58</v>
      </c>
      <c r="J1632">
        <v>10</v>
      </c>
      <c r="K1632">
        <v>5</v>
      </c>
      <c r="L1632" t="s">
        <v>58</v>
      </c>
      <c r="M1632" t="s">
        <v>34</v>
      </c>
      <c r="N1632" t="str">
        <f>_xlfn.CONCAT(Ponderaciones[[#This Row],[Universidad]],Ponderaciones[[#This Row],[Carrera]])</f>
        <v>UNIVERSIDAD DEL BÍO-BÍOINGENIERÍA EN CONSTRUCCIÓN</v>
      </c>
    </row>
    <row r="1633" spans="1:14" x14ac:dyDescent="0.25">
      <c r="A1633">
        <v>29069</v>
      </c>
      <c r="B1633" t="s">
        <v>84</v>
      </c>
      <c r="C1633" t="s">
        <v>205</v>
      </c>
      <c r="D1633">
        <v>10</v>
      </c>
      <c r="E1633">
        <v>40</v>
      </c>
      <c r="F1633">
        <v>15</v>
      </c>
      <c r="G1633">
        <v>20</v>
      </c>
      <c r="H1633">
        <v>10</v>
      </c>
      <c r="I1633" t="s">
        <v>47</v>
      </c>
      <c r="J1633">
        <v>10</v>
      </c>
      <c r="K1633">
        <v>5</v>
      </c>
      <c r="L1633" t="s">
        <v>58</v>
      </c>
      <c r="M1633" t="s">
        <v>34</v>
      </c>
      <c r="N1633" t="str">
        <f>_xlfn.CONCAT(Ponderaciones[[#This Row],[Universidad]],Ponderaciones[[#This Row],[Carrera]])</f>
        <v>UNIVERSIDAD DEL BÍO-BÍOINGENIERÍA EN RECURSOS NATURALES</v>
      </c>
    </row>
    <row r="1634" spans="1:14" x14ac:dyDescent="0.25">
      <c r="A1634">
        <v>29018</v>
      </c>
      <c r="B1634" t="s">
        <v>543</v>
      </c>
      <c r="C1634" t="s">
        <v>235</v>
      </c>
      <c r="D1634">
        <v>20</v>
      </c>
      <c r="E1634">
        <v>40</v>
      </c>
      <c r="F1634">
        <v>10</v>
      </c>
      <c r="G1634">
        <v>10</v>
      </c>
      <c r="H1634">
        <v>10</v>
      </c>
      <c r="I1634" t="s">
        <v>47</v>
      </c>
      <c r="J1634">
        <v>10</v>
      </c>
      <c r="K1634">
        <v>10</v>
      </c>
      <c r="L1634" t="s">
        <v>58</v>
      </c>
      <c r="M1634" t="s">
        <v>34</v>
      </c>
      <c r="N1634" t="str">
        <f>_xlfn.CONCAT(Ponderaciones[[#This Row],[Universidad]],Ponderaciones[[#This Row],[Carrera]])</f>
        <v>UNIVERSIDAD DEL BÍO-BÍOINGENIERÍA ESTADÍSTICA</v>
      </c>
    </row>
    <row r="1635" spans="1:14" x14ac:dyDescent="0.25">
      <c r="A1635">
        <v>29033</v>
      </c>
      <c r="B1635" t="s">
        <v>571</v>
      </c>
      <c r="C1635" t="s">
        <v>235</v>
      </c>
      <c r="D1635">
        <v>10</v>
      </c>
      <c r="E1635">
        <v>50</v>
      </c>
      <c r="F1635">
        <v>10</v>
      </c>
      <c r="G1635">
        <v>10</v>
      </c>
      <c r="H1635">
        <v>10</v>
      </c>
      <c r="I1635" t="s">
        <v>47</v>
      </c>
      <c r="J1635">
        <v>10</v>
      </c>
      <c r="K1635">
        <v>10</v>
      </c>
      <c r="L1635" t="s">
        <v>58</v>
      </c>
      <c r="M1635" t="s">
        <v>34</v>
      </c>
      <c r="N1635" t="str">
        <f>_xlfn.CONCAT(Ponderaciones[[#This Row],[Universidad]],Ponderaciones[[#This Row],[Carrera]])</f>
        <v>UNIVERSIDAD DEL BÍO-BÍOINGENIERÍA MECÁNICA</v>
      </c>
    </row>
    <row r="1636" spans="1:14" x14ac:dyDescent="0.25">
      <c r="A1636">
        <v>29065</v>
      </c>
      <c r="B1636" t="s">
        <v>93</v>
      </c>
      <c r="C1636" t="s">
        <v>205</v>
      </c>
      <c r="D1636">
        <v>15</v>
      </c>
      <c r="E1636">
        <v>25</v>
      </c>
      <c r="F1636">
        <v>15</v>
      </c>
      <c r="G1636">
        <v>25</v>
      </c>
      <c r="H1636" t="s">
        <v>58</v>
      </c>
      <c r="J1636">
        <v>20</v>
      </c>
      <c r="K1636" t="s">
        <v>58</v>
      </c>
      <c r="L1636" t="s">
        <v>58</v>
      </c>
      <c r="M1636" t="s">
        <v>34</v>
      </c>
      <c r="N1636" t="str">
        <f>_xlfn.CONCAT(Ponderaciones[[#This Row],[Universidad]],Ponderaciones[[#This Row],[Carrera]])</f>
        <v>UNIVERSIDAD DEL BÍO-BÍOMEDICINA</v>
      </c>
    </row>
    <row r="1637" spans="1:14" x14ac:dyDescent="0.25">
      <c r="A1637">
        <v>29054</v>
      </c>
      <c r="B1637" t="s">
        <v>95</v>
      </c>
      <c r="C1637" t="s">
        <v>205</v>
      </c>
      <c r="D1637">
        <v>20</v>
      </c>
      <c r="E1637">
        <v>30</v>
      </c>
      <c r="F1637">
        <v>15</v>
      </c>
      <c r="G1637">
        <v>15</v>
      </c>
      <c r="H1637" t="s">
        <v>58</v>
      </c>
      <c r="J1637">
        <v>20</v>
      </c>
      <c r="K1637" t="s">
        <v>58</v>
      </c>
      <c r="L1637" t="s">
        <v>58</v>
      </c>
      <c r="M1637" t="s">
        <v>34</v>
      </c>
      <c r="N1637" t="str">
        <f>_xlfn.CONCAT(Ponderaciones[[#This Row],[Universidad]],Ponderaciones[[#This Row],[Carrera]])</f>
        <v>UNIVERSIDAD DEL BÍO-BÍONUTRICIÓN Y DIETÉTICA</v>
      </c>
    </row>
    <row r="1638" spans="1:14" x14ac:dyDescent="0.25">
      <c r="A1638">
        <v>29072</v>
      </c>
      <c r="B1638" t="s">
        <v>781</v>
      </c>
      <c r="C1638" t="s">
        <v>205</v>
      </c>
      <c r="D1638">
        <v>10</v>
      </c>
      <c r="E1638">
        <v>40</v>
      </c>
      <c r="F1638">
        <v>30</v>
      </c>
      <c r="G1638">
        <v>10</v>
      </c>
      <c r="H1638">
        <v>10</v>
      </c>
      <c r="I1638" t="s">
        <v>47</v>
      </c>
      <c r="J1638">
        <v>10</v>
      </c>
      <c r="K1638" t="s">
        <v>58</v>
      </c>
      <c r="L1638" t="s">
        <v>126</v>
      </c>
      <c r="M1638" t="s">
        <v>34</v>
      </c>
      <c r="N1638" t="str">
        <f>_xlfn.CONCAT(Ponderaciones[[#This Row],[Universidad]],Ponderaciones[[#This Row],[Carrera]])</f>
        <v xml:space="preserve">UNIVERSIDAD DEL BÍO-BÍOPEDAGOGÍA EN CASTELLANO Y COMUNICACIÓN </v>
      </c>
    </row>
    <row r="1639" spans="1:14" x14ac:dyDescent="0.25">
      <c r="A1639">
        <v>29073</v>
      </c>
      <c r="B1639" t="s">
        <v>782</v>
      </c>
      <c r="C1639" t="s">
        <v>205</v>
      </c>
      <c r="D1639">
        <v>20</v>
      </c>
      <c r="E1639">
        <v>40</v>
      </c>
      <c r="F1639">
        <v>10</v>
      </c>
      <c r="G1639">
        <v>15</v>
      </c>
      <c r="H1639">
        <v>15</v>
      </c>
      <c r="I1639" t="s">
        <v>47</v>
      </c>
      <c r="J1639">
        <v>15</v>
      </c>
      <c r="K1639" t="s">
        <v>58</v>
      </c>
      <c r="L1639" t="s">
        <v>126</v>
      </c>
      <c r="M1639" t="s">
        <v>34</v>
      </c>
      <c r="N1639" t="str">
        <f>_xlfn.CONCAT(Ponderaciones[[#This Row],[Universidad]],Ponderaciones[[#This Row],[Carrera]])</f>
        <v>UNIVERSIDAD DEL BÍO-BÍOPEDAGOGÍA EN CIENCIAS NATURALES MENCIÓN BIOLOGÍA MENCIÓN FÍSICA MENCIÓN QUÍMICA</v>
      </c>
    </row>
    <row r="1640" spans="1:14" x14ac:dyDescent="0.25">
      <c r="A1640">
        <v>29077</v>
      </c>
      <c r="B1640" t="s">
        <v>783</v>
      </c>
      <c r="C1640" t="s">
        <v>205</v>
      </c>
      <c r="D1640">
        <v>30</v>
      </c>
      <c r="E1640">
        <v>40</v>
      </c>
      <c r="F1640">
        <v>10</v>
      </c>
      <c r="G1640">
        <v>10</v>
      </c>
      <c r="H1640">
        <v>10</v>
      </c>
      <c r="I1640" t="s">
        <v>47</v>
      </c>
      <c r="J1640">
        <v>10</v>
      </c>
      <c r="K1640" t="s">
        <v>58</v>
      </c>
      <c r="L1640" t="s">
        <v>126</v>
      </c>
      <c r="M1640" t="s">
        <v>34</v>
      </c>
      <c r="N1640" t="str">
        <f>_xlfn.CONCAT(Ponderaciones[[#This Row],[Universidad]],Ponderaciones[[#This Row],[Carrera]])</f>
        <v>UNIVERSIDAD DEL BÍO-BÍOPEDAGOGÍA EN EDUCACIÓN ESPECIAL CON MENCIÓN EN DIFICULTADES ESPECÍFICAS DEL APRENDIZAJE</v>
      </c>
    </row>
    <row r="1641" spans="1:14" x14ac:dyDescent="0.25">
      <c r="A1641">
        <v>29071</v>
      </c>
      <c r="B1641" t="s">
        <v>784</v>
      </c>
      <c r="C1641" t="s">
        <v>205</v>
      </c>
      <c r="D1641">
        <v>30</v>
      </c>
      <c r="E1641">
        <v>30</v>
      </c>
      <c r="F1641">
        <v>15</v>
      </c>
      <c r="G1641">
        <v>15</v>
      </c>
      <c r="H1641">
        <v>10</v>
      </c>
      <c r="I1641" t="s">
        <v>47</v>
      </c>
      <c r="J1641">
        <v>10</v>
      </c>
      <c r="K1641" t="s">
        <v>58</v>
      </c>
      <c r="L1641" t="s">
        <v>126</v>
      </c>
      <c r="M1641" t="s">
        <v>34</v>
      </c>
      <c r="N1641" t="str">
        <f>_xlfn.CONCAT(Ponderaciones[[#This Row],[Universidad]],Ponderaciones[[#This Row],[Carrera]])</f>
        <v>UNIVERSIDAD DEL BÍO-BÍOPEDAGOGÍA EN EDUCACIÓN FÍSICA PEDAGOGÍA EN EDUCACIÓN GENERAL BÁSICA CON</v>
      </c>
    </row>
    <row r="1642" spans="1:14" x14ac:dyDescent="0.25">
      <c r="A1642">
        <v>29082</v>
      </c>
      <c r="B1642" t="s">
        <v>785</v>
      </c>
      <c r="C1642" t="s">
        <v>205</v>
      </c>
      <c r="D1642">
        <v>10</v>
      </c>
      <c r="E1642">
        <v>40</v>
      </c>
      <c r="F1642">
        <v>25</v>
      </c>
      <c r="G1642">
        <v>15</v>
      </c>
      <c r="H1642">
        <v>10</v>
      </c>
      <c r="I1642" t="s">
        <v>47</v>
      </c>
      <c r="J1642">
        <v>10</v>
      </c>
      <c r="K1642" t="s">
        <v>58</v>
      </c>
      <c r="L1642" t="s">
        <v>126</v>
      </c>
      <c r="M1642" t="s">
        <v>34</v>
      </c>
      <c r="N1642" t="str">
        <f>_xlfn.CONCAT(Ponderaciones[[#This Row],[Universidad]],Ponderaciones[[#This Row],[Carrera]])</f>
        <v>UNIVERSIDAD DEL BÍO-BÍOMENCIÓN EN LENGUAJE Y COMUNICACIÓN O EDUCACIÓN MATEMÁTICA</v>
      </c>
    </row>
    <row r="1643" spans="1:14" x14ac:dyDescent="0.25">
      <c r="A1643">
        <v>29086</v>
      </c>
      <c r="B1643" t="s">
        <v>786</v>
      </c>
      <c r="C1643" t="s">
        <v>205</v>
      </c>
      <c r="D1643">
        <v>20</v>
      </c>
      <c r="E1643">
        <v>30</v>
      </c>
      <c r="F1643">
        <v>10</v>
      </c>
      <c r="G1643">
        <v>20</v>
      </c>
      <c r="H1643">
        <v>10</v>
      </c>
      <c r="I1643" t="s">
        <v>47</v>
      </c>
      <c r="J1643">
        <v>10</v>
      </c>
      <c r="K1643">
        <v>10</v>
      </c>
      <c r="L1643" t="s">
        <v>126</v>
      </c>
      <c r="M1643" t="s">
        <v>34</v>
      </c>
      <c r="N1643" t="str">
        <f>_xlfn.CONCAT(Ponderaciones[[#This Row],[Universidad]],Ponderaciones[[#This Row],[Carrera]])</f>
        <v xml:space="preserve">UNIVERSIDAD DEL BÍO-BÍOPEDAGOGÍA EN EDUCACIÓN MATEMÁTICA </v>
      </c>
    </row>
    <row r="1644" spans="1:14" x14ac:dyDescent="0.25">
      <c r="A1644">
        <v>29080</v>
      </c>
      <c r="B1644" t="s">
        <v>787</v>
      </c>
      <c r="C1644" t="s">
        <v>205</v>
      </c>
      <c r="D1644">
        <v>40</v>
      </c>
      <c r="E1644">
        <v>25</v>
      </c>
      <c r="F1644">
        <v>15</v>
      </c>
      <c r="G1644">
        <v>10</v>
      </c>
      <c r="H1644">
        <v>10</v>
      </c>
      <c r="I1644" t="s">
        <v>47</v>
      </c>
      <c r="J1644">
        <v>10</v>
      </c>
      <c r="K1644" t="s">
        <v>58</v>
      </c>
      <c r="L1644" t="s">
        <v>126</v>
      </c>
      <c r="M1644" t="s">
        <v>34</v>
      </c>
      <c r="N1644" t="str">
        <f>_xlfn.CONCAT(Ponderaciones[[#This Row],[Universidad]],Ponderaciones[[#This Row],[Carrera]])</f>
        <v>UNIVERSIDAD DEL BÍO-BÍOPEDAGOGÍA EN EDUCACIÓN PARVULARIA MENCIÓN DIDÁCTICA EN PRIMERA INFANCIA</v>
      </c>
    </row>
    <row r="1645" spans="1:14" x14ac:dyDescent="0.25">
      <c r="A1645">
        <v>29078</v>
      </c>
      <c r="B1645" t="s">
        <v>450</v>
      </c>
      <c r="C1645" t="s">
        <v>205</v>
      </c>
      <c r="D1645">
        <v>10</v>
      </c>
      <c r="E1645">
        <v>40</v>
      </c>
      <c r="F1645">
        <v>15</v>
      </c>
      <c r="G1645">
        <v>10</v>
      </c>
      <c r="H1645">
        <v>25</v>
      </c>
      <c r="I1645" t="s">
        <v>47</v>
      </c>
      <c r="J1645">
        <v>25</v>
      </c>
      <c r="K1645" t="s">
        <v>58</v>
      </c>
      <c r="L1645" t="s">
        <v>126</v>
      </c>
      <c r="M1645" t="s">
        <v>34</v>
      </c>
      <c r="N1645" t="str">
        <f>_xlfn.CONCAT(Ponderaciones[[#This Row],[Universidad]],Ponderaciones[[#This Row],[Carrera]])</f>
        <v>UNIVERSIDAD DEL BÍO-BÍOPEDAGOGÍA EN HISTORIA Y GEOGRAFÍA</v>
      </c>
    </row>
    <row r="1646" spans="1:14" x14ac:dyDescent="0.25">
      <c r="A1646">
        <v>29076</v>
      </c>
      <c r="B1646" t="s">
        <v>168</v>
      </c>
      <c r="C1646" t="s">
        <v>205</v>
      </c>
      <c r="D1646">
        <v>25</v>
      </c>
      <c r="E1646">
        <v>40</v>
      </c>
      <c r="F1646">
        <v>15</v>
      </c>
      <c r="G1646">
        <v>10</v>
      </c>
      <c r="H1646">
        <v>10</v>
      </c>
      <c r="I1646" t="s">
        <v>47</v>
      </c>
      <c r="J1646">
        <v>10</v>
      </c>
      <c r="K1646" t="s">
        <v>58</v>
      </c>
      <c r="L1646" t="s">
        <v>126</v>
      </c>
      <c r="M1646" t="s">
        <v>34</v>
      </c>
      <c r="N1646" t="str">
        <f>_xlfn.CONCAT(Ponderaciones[[#This Row],[Universidad]],Ponderaciones[[#This Row],[Carrera]])</f>
        <v>UNIVERSIDAD DEL BÍO-BÍOPEDAGOGÍA EN INGLÉS</v>
      </c>
    </row>
    <row r="1647" spans="1:14" x14ac:dyDescent="0.25">
      <c r="A1647">
        <v>29067</v>
      </c>
      <c r="B1647" t="s">
        <v>108</v>
      </c>
      <c r="C1647" t="s">
        <v>205</v>
      </c>
      <c r="D1647">
        <v>20</v>
      </c>
      <c r="E1647">
        <v>20</v>
      </c>
      <c r="F1647">
        <v>25</v>
      </c>
      <c r="G1647">
        <v>25</v>
      </c>
      <c r="H1647">
        <v>10</v>
      </c>
      <c r="I1647" t="s">
        <v>47</v>
      </c>
      <c r="J1647">
        <v>10</v>
      </c>
      <c r="K1647" t="s">
        <v>58</v>
      </c>
      <c r="L1647" t="s">
        <v>58</v>
      </c>
      <c r="M1647" t="s">
        <v>34</v>
      </c>
      <c r="N1647" t="str">
        <f>_xlfn.CONCAT(Ponderaciones[[#This Row],[Universidad]],Ponderaciones[[#This Row],[Carrera]])</f>
        <v>UNIVERSIDAD DEL BÍO-BÍOPSICOLOGÍA</v>
      </c>
    </row>
    <row r="1648" spans="1:14" x14ac:dyDescent="0.25">
      <c r="A1648">
        <v>29061</v>
      </c>
      <c r="B1648" t="s">
        <v>110</v>
      </c>
      <c r="C1648" t="s">
        <v>205</v>
      </c>
      <c r="D1648">
        <v>20</v>
      </c>
      <c r="E1648">
        <v>20</v>
      </c>
      <c r="F1648">
        <v>15</v>
      </c>
      <c r="G1648">
        <v>30</v>
      </c>
      <c r="H1648" t="s">
        <v>58</v>
      </c>
      <c r="J1648">
        <v>15</v>
      </c>
      <c r="K1648" t="s">
        <v>58</v>
      </c>
      <c r="L1648" t="s">
        <v>58</v>
      </c>
      <c r="M1648" t="s">
        <v>34</v>
      </c>
      <c r="N1648" t="str">
        <f>_xlfn.CONCAT(Ponderaciones[[#This Row],[Universidad]],Ponderaciones[[#This Row],[Carrera]])</f>
        <v>UNIVERSIDAD DEL BÍO-BÍOQUÍMICA Y FARMACIA</v>
      </c>
    </row>
    <row r="1649" spans="1:14" x14ac:dyDescent="0.25">
      <c r="A1649">
        <v>29010</v>
      </c>
      <c r="B1649" t="s">
        <v>114</v>
      </c>
      <c r="C1649" t="s">
        <v>235</v>
      </c>
      <c r="D1649">
        <v>20</v>
      </c>
      <c r="E1649">
        <v>30</v>
      </c>
      <c r="F1649">
        <v>30</v>
      </c>
      <c r="G1649">
        <v>10</v>
      </c>
      <c r="H1649">
        <v>10</v>
      </c>
      <c r="I1649" t="s">
        <v>47</v>
      </c>
      <c r="J1649">
        <v>10</v>
      </c>
      <c r="K1649" t="s">
        <v>58</v>
      </c>
      <c r="L1649" t="s">
        <v>58</v>
      </c>
      <c r="M1649" t="s">
        <v>34</v>
      </c>
      <c r="N1649" t="str">
        <f>_xlfn.CONCAT(Ponderaciones[[#This Row],[Universidad]],Ponderaciones[[#This Row],[Carrera]])</f>
        <v>UNIVERSIDAD DEL BÍO-BÍOTRABAJO SOCIAL</v>
      </c>
    </row>
    <row r="1650" spans="1:14" x14ac:dyDescent="0.25">
      <c r="A1650">
        <v>29066</v>
      </c>
      <c r="B1650" t="s">
        <v>114</v>
      </c>
      <c r="C1650" t="s">
        <v>205</v>
      </c>
      <c r="D1650">
        <v>20</v>
      </c>
      <c r="E1650">
        <v>30</v>
      </c>
      <c r="F1650">
        <v>30</v>
      </c>
      <c r="G1650">
        <v>10</v>
      </c>
      <c r="H1650">
        <v>10</v>
      </c>
      <c r="I1650" t="s">
        <v>47</v>
      </c>
      <c r="J1650">
        <v>10</v>
      </c>
      <c r="K1650" t="s">
        <v>58</v>
      </c>
      <c r="L1650" t="s">
        <v>58</v>
      </c>
      <c r="M1650" t="s">
        <v>34</v>
      </c>
      <c r="N1650" t="str">
        <f>_xlfn.CONCAT(Ponderaciones[[#This Row],[Universidad]],Ponderaciones[[#This Row],[Carrera]])</f>
        <v>UNIVERSIDAD DEL BÍO-BÍOTRABAJO SOCIAL</v>
      </c>
    </row>
    <row r="1651" spans="1:14" x14ac:dyDescent="0.25">
      <c r="A1651">
        <v>44001</v>
      </c>
      <c r="B1651" t="s">
        <v>62</v>
      </c>
      <c r="C1651" t="s">
        <v>57</v>
      </c>
      <c r="D1651">
        <v>10</v>
      </c>
      <c r="E1651">
        <v>25</v>
      </c>
      <c r="F1651">
        <v>25</v>
      </c>
      <c r="G1651">
        <v>30</v>
      </c>
      <c r="H1651">
        <v>10</v>
      </c>
      <c r="I1651" t="s">
        <v>47</v>
      </c>
      <c r="J1651">
        <v>10</v>
      </c>
      <c r="K1651" t="s">
        <v>58</v>
      </c>
      <c r="L1651">
        <v>500</v>
      </c>
      <c r="M1651" t="s">
        <v>35</v>
      </c>
      <c r="N1651" t="str">
        <f>_xlfn.CONCAT(Ponderaciones[[#This Row],[Universidad]],Ponderaciones[[#This Row],[Carrera]])</f>
        <v>UNIVERSIDAD DEL DESARROLLOARQUITECTURA</v>
      </c>
    </row>
    <row r="1652" spans="1:14" x14ac:dyDescent="0.25">
      <c r="A1652">
        <v>44024</v>
      </c>
      <c r="B1652" t="s">
        <v>373</v>
      </c>
      <c r="C1652" t="s">
        <v>235</v>
      </c>
      <c r="D1652">
        <v>10</v>
      </c>
      <c r="E1652">
        <v>40</v>
      </c>
      <c r="F1652">
        <v>15</v>
      </c>
      <c r="G1652">
        <v>25</v>
      </c>
      <c r="H1652">
        <v>10</v>
      </c>
      <c r="I1652" t="s">
        <v>47</v>
      </c>
      <c r="J1652">
        <v>10</v>
      </c>
      <c r="K1652" t="s">
        <v>58</v>
      </c>
      <c r="L1652">
        <v>500</v>
      </c>
      <c r="M1652" t="s">
        <v>35</v>
      </c>
      <c r="N1652" t="str">
        <f>_xlfn.CONCAT(Ponderaciones[[#This Row],[Universidad]],Ponderaciones[[#This Row],[Carrera]])</f>
        <v xml:space="preserve">UNIVERSIDAD DEL DESARROLLOARQUITECTURA </v>
      </c>
    </row>
    <row r="1653" spans="1:14" x14ac:dyDescent="0.25">
      <c r="A1653">
        <v>44042</v>
      </c>
      <c r="B1653" t="s">
        <v>788</v>
      </c>
      <c r="C1653" t="s">
        <v>57</v>
      </c>
      <c r="D1653">
        <v>10</v>
      </c>
      <c r="E1653">
        <v>30</v>
      </c>
      <c r="F1653">
        <v>40</v>
      </c>
      <c r="G1653">
        <v>10</v>
      </c>
      <c r="H1653">
        <v>10</v>
      </c>
      <c r="I1653" t="s">
        <v>47</v>
      </c>
      <c r="J1653">
        <v>10</v>
      </c>
      <c r="K1653" t="s">
        <v>58</v>
      </c>
      <c r="L1653">
        <v>500</v>
      </c>
      <c r="M1653" t="s">
        <v>35</v>
      </c>
      <c r="N1653" t="str">
        <f>_xlfn.CONCAT(Ponderaciones[[#This Row],[Universidad]],Ponderaciones[[#This Row],[Carrera]])</f>
        <v>UNIVERSIDAD DEL DESARROLLOBACHILLERATO EN DERECHO, CIENCIAS SOCIALES Y HUMANIDADES</v>
      </c>
    </row>
    <row r="1654" spans="1:14" x14ac:dyDescent="0.25">
      <c r="A1654">
        <v>44050</v>
      </c>
      <c r="B1654" t="s">
        <v>789</v>
      </c>
      <c r="C1654" t="s">
        <v>57</v>
      </c>
      <c r="D1654">
        <v>10</v>
      </c>
      <c r="E1654">
        <v>10</v>
      </c>
      <c r="F1654">
        <v>35</v>
      </c>
      <c r="G1654">
        <v>35</v>
      </c>
      <c r="H1654">
        <v>10</v>
      </c>
      <c r="I1654" t="s">
        <v>47</v>
      </c>
      <c r="J1654">
        <v>10</v>
      </c>
      <c r="K1654" t="s">
        <v>58</v>
      </c>
      <c r="L1654">
        <v>500</v>
      </c>
      <c r="M1654" t="s">
        <v>35</v>
      </c>
      <c r="N1654" t="str">
        <f>_xlfn.CONCAT(Ponderaciones[[#This Row],[Universidad]],Ponderaciones[[#This Row],[Carrera]])</f>
        <v>UNIVERSIDAD DEL DESARROLLOBACHILLERATO EN DISEÑO</v>
      </c>
    </row>
    <row r="1655" spans="1:14" x14ac:dyDescent="0.25">
      <c r="A1655">
        <v>44054</v>
      </c>
      <c r="B1655" t="s">
        <v>790</v>
      </c>
      <c r="C1655" t="s">
        <v>57</v>
      </c>
      <c r="D1655">
        <v>25</v>
      </c>
      <c r="E1655">
        <v>25</v>
      </c>
      <c r="F1655">
        <v>20</v>
      </c>
      <c r="G1655">
        <v>20</v>
      </c>
      <c r="H1655">
        <v>10</v>
      </c>
      <c r="I1655" t="s">
        <v>47</v>
      </c>
      <c r="J1655">
        <v>10</v>
      </c>
      <c r="K1655" t="s">
        <v>58</v>
      </c>
      <c r="L1655">
        <v>500</v>
      </c>
      <c r="M1655" t="s">
        <v>35</v>
      </c>
      <c r="N1655" t="str">
        <f>_xlfn.CONCAT(Ponderaciones[[#This Row],[Universidad]],Ponderaciones[[#This Row],[Carrera]])</f>
        <v>UNIVERSIDAD DEL DESARROLLOBACHILLERATO EN ENFERMERÍA</v>
      </c>
    </row>
    <row r="1656" spans="1:14" x14ac:dyDescent="0.25">
      <c r="A1656">
        <v>44009</v>
      </c>
      <c r="B1656" t="s">
        <v>791</v>
      </c>
      <c r="C1656" t="s">
        <v>57</v>
      </c>
      <c r="D1656">
        <v>10</v>
      </c>
      <c r="E1656">
        <v>30</v>
      </c>
      <c r="F1656">
        <v>10</v>
      </c>
      <c r="G1656">
        <v>40</v>
      </c>
      <c r="H1656">
        <v>10</v>
      </c>
      <c r="I1656" t="s">
        <v>47</v>
      </c>
      <c r="J1656">
        <v>10</v>
      </c>
      <c r="K1656" t="s">
        <v>58</v>
      </c>
      <c r="L1656">
        <v>500</v>
      </c>
      <c r="M1656" t="s">
        <v>35</v>
      </c>
      <c r="N1656" t="str">
        <f>_xlfn.CONCAT(Ponderaciones[[#This Row],[Universidad]],Ponderaciones[[#This Row],[Carrera]])</f>
        <v>UNIVERSIDAD DEL DESARROLLOBACHILLERATO EN INGENIERÍA COMERCIAL</v>
      </c>
    </row>
    <row r="1657" spans="1:14" x14ac:dyDescent="0.25">
      <c r="A1657">
        <v>44010</v>
      </c>
      <c r="B1657" t="s">
        <v>792</v>
      </c>
      <c r="C1657" t="s">
        <v>57</v>
      </c>
      <c r="D1657">
        <v>10</v>
      </c>
      <c r="E1657">
        <v>25</v>
      </c>
      <c r="F1657">
        <v>35</v>
      </c>
      <c r="G1657">
        <v>20</v>
      </c>
      <c r="H1657">
        <v>10</v>
      </c>
      <c r="I1657" t="s">
        <v>47</v>
      </c>
      <c r="J1657">
        <v>10</v>
      </c>
      <c r="K1657" t="s">
        <v>58</v>
      </c>
      <c r="L1657">
        <v>500</v>
      </c>
      <c r="M1657" t="s">
        <v>35</v>
      </c>
      <c r="N1657" t="str">
        <f>_xlfn.CONCAT(Ponderaciones[[#This Row],[Universidad]],Ponderaciones[[#This Row],[Carrera]])</f>
        <v>UNIVERSIDAD DEL DESARROLLOBACHILLERATO EN PSICOLOGÍA</v>
      </c>
    </row>
    <row r="1658" spans="1:14" x14ac:dyDescent="0.25">
      <c r="A1658">
        <v>44013</v>
      </c>
      <c r="B1658" t="s">
        <v>793</v>
      </c>
      <c r="C1658" t="s">
        <v>57</v>
      </c>
      <c r="D1658">
        <v>10</v>
      </c>
      <c r="E1658">
        <v>30</v>
      </c>
      <c r="F1658">
        <v>25</v>
      </c>
      <c r="G1658">
        <v>20</v>
      </c>
      <c r="H1658">
        <v>15</v>
      </c>
      <c r="I1658" t="s">
        <v>47</v>
      </c>
      <c r="J1658">
        <v>15</v>
      </c>
      <c r="K1658" t="s">
        <v>58</v>
      </c>
      <c r="L1658">
        <v>500</v>
      </c>
      <c r="M1658" t="s">
        <v>35</v>
      </c>
      <c r="N1658" t="str">
        <f>_xlfn.CONCAT(Ponderaciones[[#This Row],[Universidad]],Ponderaciones[[#This Row],[Carrera]])</f>
        <v>UNIVERSIDAD DEL DESARROLLOCIENCIA POLÍTICA Y POLÍTICAS PÚBLICAS</v>
      </c>
    </row>
    <row r="1659" spans="1:14" x14ac:dyDescent="0.25">
      <c r="A1659">
        <v>44003</v>
      </c>
      <c r="B1659" t="s">
        <v>794</v>
      </c>
      <c r="C1659" t="s">
        <v>57</v>
      </c>
      <c r="D1659">
        <v>25</v>
      </c>
      <c r="E1659">
        <v>25</v>
      </c>
      <c r="F1659">
        <v>30</v>
      </c>
      <c r="G1659">
        <v>10</v>
      </c>
      <c r="H1659">
        <v>10</v>
      </c>
      <c r="I1659" t="s">
        <v>47</v>
      </c>
      <c r="J1659">
        <v>10</v>
      </c>
      <c r="K1659" t="s">
        <v>58</v>
      </c>
      <c r="L1659">
        <v>500</v>
      </c>
      <c r="M1659" t="s">
        <v>35</v>
      </c>
      <c r="N1659" t="str">
        <f>_xlfn.CONCAT(Ponderaciones[[#This Row],[Universidad]],Ponderaciones[[#This Row],[Carrera]])</f>
        <v>UNIVERSIDAD DEL DESARROLLOCINE Y COMUNICACIÓN AUDIOVISUAL</v>
      </c>
    </row>
    <row r="1660" spans="1:14" x14ac:dyDescent="0.25">
      <c r="A1660">
        <v>44006</v>
      </c>
      <c r="B1660" t="s">
        <v>73</v>
      </c>
      <c r="C1660" t="s">
        <v>57</v>
      </c>
      <c r="D1660">
        <v>10</v>
      </c>
      <c r="E1660">
        <v>30</v>
      </c>
      <c r="F1660">
        <v>40</v>
      </c>
      <c r="G1660">
        <v>10</v>
      </c>
      <c r="H1660">
        <v>10</v>
      </c>
      <c r="I1660" t="s">
        <v>47</v>
      </c>
      <c r="J1660">
        <v>10</v>
      </c>
      <c r="K1660" t="s">
        <v>58</v>
      </c>
      <c r="L1660">
        <v>500</v>
      </c>
      <c r="M1660" t="s">
        <v>35</v>
      </c>
      <c r="N1660" t="str">
        <f>_xlfn.CONCAT(Ponderaciones[[#This Row],[Universidad]],Ponderaciones[[#This Row],[Carrera]])</f>
        <v>UNIVERSIDAD DEL DESARROLLODERECHO</v>
      </c>
    </row>
    <row r="1661" spans="1:14" x14ac:dyDescent="0.25">
      <c r="A1661">
        <v>44026</v>
      </c>
      <c r="B1661" t="s">
        <v>73</v>
      </c>
      <c r="C1661" t="s">
        <v>235</v>
      </c>
      <c r="D1661">
        <v>20</v>
      </c>
      <c r="E1661">
        <v>25</v>
      </c>
      <c r="F1661">
        <v>35</v>
      </c>
      <c r="G1661">
        <v>10</v>
      </c>
      <c r="H1661">
        <v>10</v>
      </c>
      <c r="I1661" t="s">
        <v>47</v>
      </c>
      <c r="J1661">
        <v>10</v>
      </c>
      <c r="K1661" t="s">
        <v>58</v>
      </c>
      <c r="L1661">
        <v>500</v>
      </c>
      <c r="M1661" t="s">
        <v>35</v>
      </c>
      <c r="N1661" t="str">
        <f>_xlfn.CONCAT(Ponderaciones[[#This Row],[Universidad]],Ponderaciones[[#This Row],[Carrera]])</f>
        <v>UNIVERSIDAD DEL DESARROLLODERECHO</v>
      </c>
    </row>
    <row r="1662" spans="1:14" x14ac:dyDescent="0.25">
      <c r="A1662">
        <v>44007</v>
      </c>
      <c r="B1662" t="s">
        <v>74</v>
      </c>
      <c r="C1662" t="s">
        <v>57</v>
      </c>
      <c r="D1662">
        <v>25</v>
      </c>
      <c r="E1662">
        <v>25</v>
      </c>
      <c r="F1662">
        <v>20</v>
      </c>
      <c r="G1662">
        <v>20</v>
      </c>
      <c r="H1662">
        <v>10</v>
      </c>
      <c r="I1662" t="s">
        <v>47</v>
      </c>
      <c r="J1662">
        <v>10</v>
      </c>
      <c r="K1662" t="s">
        <v>58</v>
      </c>
      <c r="L1662">
        <v>500</v>
      </c>
      <c r="M1662" t="s">
        <v>35</v>
      </c>
      <c r="N1662" t="str">
        <f>_xlfn.CONCAT(Ponderaciones[[#This Row],[Universidad]],Ponderaciones[[#This Row],[Carrera]])</f>
        <v>UNIVERSIDAD DEL DESARROLLODISEÑO</v>
      </c>
    </row>
    <row r="1663" spans="1:14" x14ac:dyDescent="0.25">
      <c r="A1663">
        <v>44027</v>
      </c>
      <c r="B1663" t="s">
        <v>74</v>
      </c>
      <c r="C1663" t="s">
        <v>235</v>
      </c>
      <c r="D1663">
        <v>10</v>
      </c>
      <c r="E1663">
        <v>10</v>
      </c>
      <c r="F1663">
        <v>35</v>
      </c>
      <c r="G1663">
        <v>35</v>
      </c>
      <c r="H1663">
        <v>10</v>
      </c>
      <c r="I1663" t="s">
        <v>47</v>
      </c>
      <c r="J1663">
        <v>10</v>
      </c>
      <c r="K1663" t="s">
        <v>58</v>
      </c>
      <c r="L1663">
        <v>500</v>
      </c>
      <c r="M1663" t="s">
        <v>35</v>
      </c>
      <c r="N1663" t="str">
        <f>_xlfn.CONCAT(Ponderaciones[[#This Row],[Universidad]],Ponderaciones[[#This Row],[Carrera]])</f>
        <v>UNIVERSIDAD DEL DESARROLLODISEÑO</v>
      </c>
    </row>
    <row r="1664" spans="1:14" x14ac:dyDescent="0.25">
      <c r="A1664">
        <v>44016</v>
      </c>
      <c r="B1664" t="s">
        <v>75</v>
      </c>
      <c r="C1664" t="s">
        <v>57</v>
      </c>
      <c r="D1664">
        <v>25</v>
      </c>
      <c r="E1664">
        <v>25</v>
      </c>
      <c r="F1664">
        <v>20</v>
      </c>
      <c r="G1664">
        <v>20</v>
      </c>
      <c r="H1664">
        <v>10</v>
      </c>
      <c r="I1664" t="s">
        <v>47</v>
      </c>
      <c r="J1664">
        <v>10</v>
      </c>
      <c r="K1664" t="s">
        <v>58</v>
      </c>
      <c r="L1664">
        <v>550</v>
      </c>
      <c r="M1664" t="s">
        <v>35</v>
      </c>
      <c r="N1664" t="str">
        <f>_xlfn.CONCAT(Ponderaciones[[#This Row],[Universidad]],Ponderaciones[[#This Row],[Carrera]])</f>
        <v>UNIVERSIDAD DEL DESARROLLOENFERMERÍA</v>
      </c>
    </row>
    <row r="1665" spans="1:14" x14ac:dyDescent="0.25">
      <c r="A1665">
        <v>44032</v>
      </c>
      <c r="B1665" t="s">
        <v>75</v>
      </c>
      <c r="C1665" t="s">
        <v>235</v>
      </c>
      <c r="D1665">
        <v>25</v>
      </c>
      <c r="E1665">
        <v>25</v>
      </c>
      <c r="F1665">
        <v>20</v>
      </c>
      <c r="G1665">
        <v>20</v>
      </c>
      <c r="H1665">
        <v>10</v>
      </c>
      <c r="I1665" t="s">
        <v>47</v>
      </c>
      <c r="J1665">
        <v>10</v>
      </c>
      <c r="K1665" t="s">
        <v>58</v>
      </c>
      <c r="L1665">
        <v>500</v>
      </c>
      <c r="M1665" t="s">
        <v>35</v>
      </c>
      <c r="N1665" t="str">
        <f>_xlfn.CONCAT(Ponderaciones[[#This Row],[Universidad]],Ponderaciones[[#This Row],[Carrera]])</f>
        <v>UNIVERSIDAD DEL DESARROLLOENFERMERÍA</v>
      </c>
    </row>
    <row r="1666" spans="1:14" x14ac:dyDescent="0.25">
      <c r="A1666">
        <v>44041</v>
      </c>
      <c r="B1666" t="s">
        <v>246</v>
      </c>
      <c r="C1666" t="s">
        <v>57</v>
      </c>
      <c r="D1666">
        <v>10</v>
      </c>
      <c r="E1666">
        <v>25</v>
      </c>
      <c r="F1666">
        <v>10</v>
      </c>
      <c r="G1666">
        <v>45</v>
      </c>
      <c r="H1666">
        <v>10</v>
      </c>
      <c r="I1666" t="s">
        <v>47</v>
      </c>
      <c r="J1666">
        <v>10</v>
      </c>
      <c r="K1666" t="s">
        <v>58</v>
      </c>
      <c r="L1666">
        <v>500</v>
      </c>
      <c r="M1666" t="s">
        <v>35</v>
      </c>
      <c r="N1666" t="str">
        <f>_xlfn.CONCAT(Ponderaciones[[#This Row],[Universidad]],Ponderaciones[[#This Row],[Carrera]])</f>
        <v>UNIVERSIDAD DEL DESARROLLOGEOLOGÍA</v>
      </c>
    </row>
    <row r="1667" spans="1:14" x14ac:dyDescent="0.25">
      <c r="A1667">
        <v>44048</v>
      </c>
      <c r="B1667" t="s">
        <v>795</v>
      </c>
      <c r="C1667" t="s">
        <v>57</v>
      </c>
      <c r="D1667">
        <v>10</v>
      </c>
      <c r="E1667">
        <v>30</v>
      </c>
      <c r="F1667">
        <v>10</v>
      </c>
      <c r="G1667">
        <v>40</v>
      </c>
      <c r="H1667">
        <v>10</v>
      </c>
      <c r="I1667" t="s">
        <v>47</v>
      </c>
      <c r="J1667">
        <v>10</v>
      </c>
      <c r="K1667" t="s">
        <v>58</v>
      </c>
      <c r="L1667">
        <v>600</v>
      </c>
      <c r="M1667" t="s">
        <v>35</v>
      </c>
      <c r="N1667" t="str">
        <f>_xlfn.CONCAT(Ponderaciones[[#This Row],[Universidad]],Ponderaciones[[#This Row],[Carrera]])</f>
        <v>UNIVERSIDAD DEL DESARROLLOGLOBAL BUSINESS ADMINISTRATION</v>
      </c>
    </row>
    <row r="1668" spans="1:14" x14ac:dyDescent="0.25">
      <c r="A1668">
        <v>44051</v>
      </c>
      <c r="B1668" t="s">
        <v>796</v>
      </c>
      <c r="C1668" t="s">
        <v>57</v>
      </c>
      <c r="D1668">
        <v>10</v>
      </c>
      <c r="E1668">
        <v>25</v>
      </c>
      <c r="F1668">
        <v>10</v>
      </c>
      <c r="G1668">
        <v>40</v>
      </c>
      <c r="H1668">
        <v>10</v>
      </c>
      <c r="I1668" t="s">
        <v>47</v>
      </c>
      <c r="J1668">
        <v>10</v>
      </c>
      <c r="K1668">
        <v>5</v>
      </c>
      <c r="L1668">
        <v>650</v>
      </c>
      <c r="M1668" t="s">
        <v>35</v>
      </c>
      <c r="N1668" t="str">
        <f>_xlfn.CONCAT(Ponderaciones[[#This Row],[Universidad]],Ponderaciones[[#This Row],[Carrera]])</f>
        <v xml:space="preserve">UNIVERSIDAD DEL DESARROLLOINGENIERÍA CIVIL EN BIOMEDICINA </v>
      </c>
    </row>
    <row r="1669" spans="1:14" x14ac:dyDescent="0.25">
      <c r="A1669">
        <v>44046</v>
      </c>
      <c r="B1669" t="s">
        <v>797</v>
      </c>
      <c r="C1669" t="s">
        <v>57</v>
      </c>
      <c r="D1669">
        <v>10</v>
      </c>
      <c r="E1669">
        <v>25</v>
      </c>
      <c r="F1669">
        <v>10</v>
      </c>
      <c r="G1669">
        <v>40</v>
      </c>
      <c r="H1669">
        <v>10</v>
      </c>
      <c r="I1669" t="s">
        <v>47</v>
      </c>
      <c r="J1669">
        <v>10</v>
      </c>
      <c r="K1669">
        <v>5</v>
      </c>
      <c r="L1669">
        <v>500</v>
      </c>
      <c r="M1669" t="s">
        <v>35</v>
      </c>
      <c r="N1669" t="str">
        <f>_xlfn.CONCAT(Ponderaciones[[#This Row],[Universidad]],Ponderaciones[[#This Row],[Carrera]])</f>
        <v>UNIVERSIDAD DEL DESARROLLOINGENIERÍA CIVIL EN INFORMÁTICA E INNOVACIÓN TECNOLÓGICA</v>
      </c>
    </row>
    <row r="1670" spans="1:14" x14ac:dyDescent="0.25">
      <c r="A1670">
        <v>44047</v>
      </c>
      <c r="B1670" t="s">
        <v>797</v>
      </c>
      <c r="C1670" t="s">
        <v>235</v>
      </c>
      <c r="D1670">
        <v>10</v>
      </c>
      <c r="E1670">
        <v>25</v>
      </c>
      <c r="F1670">
        <v>10</v>
      </c>
      <c r="G1670">
        <v>40</v>
      </c>
      <c r="H1670">
        <v>10</v>
      </c>
      <c r="I1670" t="s">
        <v>47</v>
      </c>
      <c r="J1670">
        <v>10</v>
      </c>
      <c r="K1670">
        <v>5</v>
      </c>
      <c r="L1670">
        <v>500</v>
      </c>
      <c r="M1670" t="s">
        <v>35</v>
      </c>
      <c r="N1670" t="str">
        <f>_xlfn.CONCAT(Ponderaciones[[#This Row],[Universidad]],Ponderaciones[[#This Row],[Carrera]])</f>
        <v>UNIVERSIDAD DEL DESARROLLOINGENIERÍA CIVIL EN INFORMÁTICA E INNOVACIÓN TECNOLÓGICA</v>
      </c>
    </row>
    <row r="1671" spans="1:14" x14ac:dyDescent="0.25">
      <c r="A1671">
        <v>44052</v>
      </c>
      <c r="B1671" t="s">
        <v>798</v>
      </c>
      <c r="C1671" t="s">
        <v>57</v>
      </c>
      <c r="D1671">
        <v>10</v>
      </c>
      <c r="E1671">
        <v>25</v>
      </c>
      <c r="F1671">
        <v>10</v>
      </c>
      <c r="G1671">
        <v>40</v>
      </c>
      <c r="H1671">
        <v>10</v>
      </c>
      <c r="I1671" t="s">
        <v>47</v>
      </c>
      <c r="J1671">
        <v>10</v>
      </c>
      <c r="K1671">
        <v>5</v>
      </c>
      <c r="L1671">
        <v>500</v>
      </c>
      <c r="M1671" t="s">
        <v>35</v>
      </c>
      <c r="N1671" t="str">
        <f>_xlfn.CONCAT(Ponderaciones[[#This Row],[Universidad]],Ponderaciones[[#This Row],[Carrera]])</f>
        <v>UNIVERSIDAD DEL DESARROLLOINGENIERÍA CIVIL EN INFORMÁTICA E INTELIGENCIA ARTIFICIAL</v>
      </c>
    </row>
    <row r="1672" spans="1:14" x14ac:dyDescent="0.25">
      <c r="A1672">
        <v>44039</v>
      </c>
      <c r="B1672" t="s">
        <v>799</v>
      </c>
      <c r="C1672" t="s">
        <v>57</v>
      </c>
      <c r="D1672">
        <v>10</v>
      </c>
      <c r="E1672">
        <v>25</v>
      </c>
      <c r="F1672">
        <v>10</v>
      </c>
      <c r="G1672">
        <v>40</v>
      </c>
      <c r="H1672">
        <v>10</v>
      </c>
      <c r="I1672" t="s">
        <v>47</v>
      </c>
      <c r="J1672">
        <v>10</v>
      </c>
      <c r="K1672">
        <v>5</v>
      </c>
      <c r="L1672">
        <v>500</v>
      </c>
      <c r="M1672" t="s">
        <v>35</v>
      </c>
      <c r="N1672" t="str">
        <f>_xlfn.CONCAT(Ponderaciones[[#This Row],[Universidad]],Ponderaciones[[#This Row],[Carrera]])</f>
        <v>UNIVERSIDAD DEL DESARROLLOINGENIERÍA CIVIL EN MINERÍA</v>
      </c>
    </row>
    <row r="1673" spans="1:14" x14ac:dyDescent="0.25">
      <c r="A1673">
        <v>44014</v>
      </c>
      <c r="B1673" t="s">
        <v>386</v>
      </c>
      <c r="C1673" t="s">
        <v>57</v>
      </c>
      <c r="D1673">
        <v>10</v>
      </c>
      <c r="E1673">
        <v>25</v>
      </c>
      <c r="F1673">
        <v>10</v>
      </c>
      <c r="G1673">
        <v>40</v>
      </c>
      <c r="H1673">
        <v>10</v>
      </c>
      <c r="I1673" t="s">
        <v>47</v>
      </c>
      <c r="J1673">
        <v>10</v>
      </c>
      <c r="K1673">
        <v>5</v>
      </c>
      <c r="L1673">
        <v>500</v>
      </c>
      <c r="M1673" t="s">
        <v>35</v>
      </c>
      <c r="N1673" t="str">
        <f>_xlfn.CONCAT(Ponderaciones[[#This Row],[Universidad]],Ponderaciones[[#This Row],[Carrera]])</f>
        <v>UNIVERSIDAD DEL DESARROLLOINGENIERÍA CIVIL EN OBRAS CIVILES</v>
      </c>
    </row>
    <row r="1674" spans="1:14" x14ac:dyDescent="0.25">
      <c r="A1674">
        <v>44015</v>
      </c>
      <c r="B1674" t="s">
        <v>201</v>
      </c>
      <c r="C1674" t="s">
        <v>57</v>
      </c>
      <c r="D1674">
        <v>10</v>
      </c>
      <c r="E1674">
        <v>25</v>
      </c>
      <c r="F1674">
        <v>10</v>
      </c>
      <c r="G1674">
        <v>40</v>
      </c>
      <c r="H1674">
        <v>10</v>
      </c>
      <c r="I1674" t="s">
        <v>47</v>
      </c>
      <c r="J1674">
        <v>10</v>
      </c>
      <c r="K1674">
        <v>5</v>
      </c>
      <c r="L1674">
        <v>500</v>
      </c>
      <c r="M1674" t="s">
        <v>35</v>
      </c>
      <c r="N1674" t="str">
        <f>_xlfn.CONCAT(Ponderaciones[[#This Row],[Universidad]],Ponderaciones[[#This Row],[Carrera]])</f>
        <v>UNIVERSIDAD DEL DESARROLLOINGENIERÍA CIVIL INDUSTRIAL</v>
      </c>
    </row>
    <row r="1675" spans="1:14" x14ac:dyDescent="0.25">
      <c r="A1675">
        <v>44031</v>
      </c>
      <c r="B1675" t="s">
        <v>201</v>
      </c>
      <c r="C1675" t="s">
        <v>235</v>
      </c>
      <c r="D1675">
        <v>10</v>
      </c>
      <c r="E1675">
        <v>25</v>
      </c>
      <c r="F1675">
        <v>10</v>
      </c>
      <c r="G1675">
        <v>40</v>
      </c>
      <c r="H1675">
        <v>10</v>
      </c>
      <c r="I1675" t="s">
        <v>47</v>
      </c>
      <c r="J1675">
        <v>10</v>
      </c>
      <c r="K1675">
        <v>5</v>
      </c>
      <c r="L1675">
        <v>500</v>
      </c>
      <c r="M1675" t="s">
        <v>35</v>
      </c>
      <c r="N1675" t="str">
        <f>_xlfn.CONCAT(Ponderaciones[[#This Row],[Universidad]],Ponderaciones[[#This Row],[Carrera]])</f>
        <v>UNIVERSIDAD DEL DESARROLLOINGENIERÍA CIVIL INDUSTRIAL</v>
      </c>
    </row>
    <row r="1676" spans="1:14" x14ac:dyDescent="0.25">
      <c r="A1676">
        <v>44043</v>
      </c>
      <c r="B1676" t="s">
        <v>219</v>
      </c>
      <c r="C1676" t="s">
        <v>57</v>
      </c>
      <c r="D1676">
        <v>10</v>
      </c>
      <c r="E1676">
        <v>25</v>
      </c>
      <c r="F1676">
        <v>10</v>
      </c>
      <c r="G1676">
        <v>40</v>
      </c>
      <c r="H1676">
        <v>10</v>
      </c>
      <c r="I1676" t="s">
        <v>47</v>
      </c>
      <c r="J1676">
        <v>10</v>
      </c>
      <c r="K1676">
        <v>5</v>
      </c>
      <c r="L1676">
        <v>500</v>
      </c>
      <c r="M1676" t="s">
        <v>35</v>
      </c>
      <c r="N1676" t="str">
        <f>_xlfn.CONCAT(Ponderaciones[[#This Row],[Universidad]],Ponderaciones[[#This Row],[Carrera]])</f>
        <v>UNIVERSIDAD DEL DESARROLLOINGENIERÍA CIVIL PLAN COMÚN</v>
      </c>
    </row>
    <row r="1677" spans="1:14" x14ac:dyDescent="0.25">
      <c r="A1677">
        <v>44008</v>
      </c>
      <c r="B1677" t="s">
        <v>83</v>
      </c>
      <c r="C1677" t="s">
        <v>57</v>
      </c>
      <c r="D1677">
        <v>10</v>
      </c>
      <c r="E1677">
        <v>30</v>
      </c>
      <c r="F1677">
        <v>10</v>
      </c>
      <c r="G1677">
        <v>40</v>
      </c>
      <c r="H1677">
        <v>10</v>
      </c>
      <c r="I1677" t="s">
        <v>47</v>
      </c>
      <c r="J1677">
        <v>10</v>
      </c>
      <c r="K1677" t="s">
        <v>58</v>
      </c>
      <c r="L1677">
        <v>500</v>
      </c>
      <c r="M1677" t="s">
        <v>35</v>
      </c>
      <c r="N1677" t="str">
        <f>_xlfn.CONCAT(Ponderaciones[[#This Row],[Universidad]],Ponderaciones[[#This Row],[Carrera]])</f>
        <v>UNIVERSIDAD DEL DESARROLLOINGENIERÍA COMERCIAL</v>
      </c>
    </row>
    <row r="1678" spans="1:14" x14ac:dyDescent="0.25">
      <c r="A1678">
        <v>44028</v>
      </c>
      <c r="B1678" t="s">
        <v>83</v>
      </c>
      <c r="C1678" t="s">
        <v>235</v>
      </c>
      <c r="D1678">
        <v>20</v>
      </c>
      <c r="E1678">
        <v>20</v>
      </c>
      <c r="F1678">
        <v>10</v>
      </c>
      <c r="G1678">
        <v>40</v>
      </c>
      <c r="H1678">
        <v>10</v>
      </c>
      <c r="I1678" t="s">
        <v>47</v>
      </c>
      <c r="J1678">
        <v>10</v>
      </c>
      <c r="K1678" t="s">
        <v>58</v>
      </c>
      <c r="L1678">
        <v>500</v>
      </c>
      <c r="M1678" t="s">
        <v>35</v>
      </c>
      <c r="N1678" t="str">
        <f>_xlfn.CONCAT(Ponderaciones[[#This Row],[Universidad]],Ponderaciones[[#This Row],[Carrera]])</f>
        <v>UNIVERSIDAD DEL DESARROLLOINGENIERÍA COMERCIAL</v>
      </c>
    </row>
    <row r="1679" spans="1:14" x14ac:dyDescent="0.25">
      <c r="A1679">
        <v>44018</v>
      </c>
      <c r="B1679" t="s">
        <v>85</v>
      </c>
      <c r="C1679" t="s">
        <v>57</v>
      </c>
      <c r="D1679">
        <v>10</v>
      </c>
      <c r="E1679">
        <v>35</v>
      </c>
      <c r="F1679">
        <v>15</v>
      </c>
      <c r="G1679">
        <v>30</v>
      </c>
      <c r="H1679">
        <v>10</v>
      </c>
      <c r="I1679" t="s">
        <v>47</v>
      </c>
      <c r="J1679">
        <v>10</v>
      </c>
      <c r="K1679" t="s">
        <v>58</v>
      </c>
      <c r="L1679">
        <v>500</v>
      </c>
      <c r="M1679" t="s">
        <v>35</v>
      </c>
      <c r="N1679" t="str">
        <f>_xlfn.CONCAT(Ponderaciones[[#This Row],[Universidad]],Ponderaciones[[#This Row],[Carrera]])</f>
        <v>UNIVERSIDAD DEL DESARROLLOKINESIOLOGÍA</v>
      </c>
    </row>
    <row r="1680" spans="1:14" x14ac:dyDescent="0.25">
      <c r="A1680">
        <v>44034</v>
      </c>
      <c r="B1680" t="s">
        <v>85</v>
      </c>
      <c r="C1680" t="s">
        <v>235</v>
      </c>
      <c r="D1680">
        <v>20</v>
      </c>
      <c r="E1680">
        <v>30</v>
      </c>
      <c r="F1680">
        <v>20</v>
      </c>
      <c r="G1680">
        <v>20</v>
      </c>
      <c r="H1680">
        <v>10</v>
      </c>
      <c r="I1680" t="s">
        <v>47</v>
      </c>
      <c r="J1680">
        <v>10</v>
      </c>
      <c r="K1680" t="s">
        <v>58</v>
      </c>
      <c r="L1680">
        <v>500</v>
      </c>
      <c r="M1680" t="s">
        <v>35</v>
      </c>
      <c r="N1680" t="str">
        <f>_xlfn.CONCAT(Ponderaciones[[#This Row],[Universidad]],Ponderaciones[[#This Row],[Carrera]])</f>
        <v>UNIVERSIDAD DEL DESARROLLOKINESIOLOGÍA</v>
      </c>
    </row>
    <row r="1681" spans="1:14" x14ac:dyDescent="0.25">
      <c r="A1681">
        <v>44019</v>
      </c>
      <c r="B1681" t="s">
        <v>93</v>
      </c>
      <c r="C1681" t="s">
        <v>57</v>
      </c>
      <c r="D1681">
        <v>20</v>
      </c>
      <c r="E1681">
        <v>20</v>
      </c>
      <c r="F1681">
        <v>10</v>
      </c>
      <c r="G1681">
        <v>40</v>
      </c>
      <c r="H1681" t="s">
        <v>58</v>
      </c>
      <c r="J1681">
        <v>10</v>
      </c>
      <c r="K1681" t="s">
        <v>58</v>
      </c>
      <c r="L1681">
        <v>650</v>
      </c>
      <c r="M1681" t="s">
        <v>35</v>
      </c>
      <c r="N1681" t="str">
        <f>_xlfn.CONCAT(Ponderaciones[[#This Row],[Universidad]],Ponderaciones[[#This Row],[Carrera]])</f>
        <v>UNIVERSIDAD DEL DESARROLLOMEDICINA</v>
      </c>
    </row>
    <row r="1682" spans="1:14" x14ac:dyDescent="0.25">
      <c r="A1682">
        <v>44049</v>
      </c>
      <c r="B1682" t="s">
        <v>800</v>
      </c>
      <c r="C1682" t="s">
        <v>57</v>
      </c>
      <c r="D1682">
        <v>10</v>
      </c>
      <c r="E1682">
        <v>30</v>
      </c>
      <c r="F1682">
        <v>10</v>
      </c>
      <c r="G1682">
        <v>40</v>
      </c>
      <c r="H1682">
        <v>10</v>
      </c>
      <c r="I1682" t="s">
        <v>47</v>
      </c>
      <c r="J1682">
        <v>10</v>
      </c>
      <c r="K1682" t="s">
        <v>58</v>
      </c>
      <c r="L1682">
        <v>600</v>
      </c>
      <c r="M1682" t="s">
        <v>35</v>
      </c>
      <c r="N1682" t="str">
        <f>_xlfn.CONCAT(Ponderaciones[[#This Row],[Universidad]],Ponderaciones[[#This Row],[Carrera]])</f>
        <v>UNIVERSIDAD DEL DESARROLLONEGOCIOS Y CIENCIA DE DATOS</v>
      </c>
    </row>
    <row r="1683" spans="1:14" x14ac:dyDescent="0.25">
      <c r="A1683">
        <v>44020</v>
      </c>
      <c r="B1683" t="s">
        <v>95</v>
      </c>
      <c r="C1683" t="s">
        <v>57</v>
      </c>
      <c r="D1683">
        <v>25</v>
      </c>
      <c r="E1683">
        <v>10</v>
      </c>
      <c r="F1683">
        <v>30</v>
      </c>
      <c r="G1683">
        <v>25</v>
      </c>
      <c r="H1683">
        <v>10</v>
      </c>
      <c r="I1683" t="s">
        <v>47</v>
      </c>
      <c r="J1683">
        <v>10</v>
      </c>
      <c r="K1683" t="s">
        <v>58</v>
      </c>
      <c r="L1683">
        <v>500</v>
      </c>
      <c r="M1683" t="s">
        <v>35</v>
      </c>
      <c r="N1683" t="str">
        <f>_xlfn.CONCAT(Ponderaciones[[#This Row],[Universidad]],Ponderaciones[[#This Row],[Carrera]])</f>
        <v>UNIVERSIDAD DEL DESARROLLONUTRICIÓN Y DIETÉTICA</v>
      </c>
    </row>
    <row r="1684" spans="1:14" x14ac:dyDescent="0.25">
      <c r="A1684">
        <v>44044</v>
      </c>
      <c r="B1684" t="s">
        <v>189</v>
      </c>
      <c r="C1684" t="s">
        <v>57</v>
      </c>
      <c r="D1684">
        <v>20</v>
      </c>
      <c r="E1684">
        <v>30</v>
      </c>
      <c r="F1684">
        <v>20</v>
      </c>
      <c r="G1684">
        <v>20</v>
      </c>
      <c r="H1684">
        <v>10</v>
      </c>
      <c r="I1684" t="s">
        <v>47</v>
      </c>
      <c r="J1684">
        <v>10</v>
      </c>
      <c r="K1684" t="s">
        <v>58</v>
      </c>
      <c r="L1684">
        <v>500</v>
      </c>
      <c r="M1684" t="s">
        <v>35</v>
      </c>
      <c r="N1684" t="str">
        <f>_xlfn.CONCAT(Ponderaciones[[#This Row],[Universidad]],Ponderaciones[[#This Row],[Carrera]])</f>
        <v>UNIVERSIDAD DEL DESARROLLOOBSTETRICIA</v>
      </c>
    </row>
    <row r="1685" spans="1:14" x14ac:dyDescent="0.25">
      <c r="A1685">
        <v>44021</v>
      </c>
      <c r="B1685" t="s">
        <v>96</v>
      </c>
      <c r="C1685" t="s">
        <v>57</v>
      </c>
      <c r="D1685">
        <v>20</v>
      </c>
      <c r="E1685">
        <v>20</v>
      </c>
      <c r="F1685">
        <v>20</v>
      </c>
      <c r="G1685">
        <v>25</v>
      </c>
      <c r="H1685">
        <v>15</v>
      </c>
      <c r="I1685" t="s">
        <v>47</v>
      </c>
      <c r="J1685">
        <v>15</v>
      </c>
      <c r="K1685" t="s">
        <v>58</v>
      </c>
      <c r="L1685">
        <v>620</v>
      </c>
      <c r="M1685" t="s">
        <v>35</v>
      </c>
      <c r="N1685" t="str">
        <f>_xlfn.CONCAT(Ponderaciones[[#This Row],[Universidad]],Ponderaciones[[#This Row],[Carrera]])</f>
        <v>UNIVERSIDAD DEL DESARROLLOODONTOLOGÍA</v>
      </c>
    </row>
    <row r="1686" spans="1:14" x14ac:dyDescent="0.25">
      <c r="A1686">
        <v>44036</v>
      </c>
      <c r="B1686" t="s">
        <v>96</v>
      </c>
      <c r="C1686" t="s">
        <v>235</v>
      </c>
      <c r="D1686">
        <v>10</v>
      </c>
      <c r="E1686">
        <v>40</v>
      </c>
      <c r="F1686">
        <v>15</v>
      </c>
      <c r="G1686">
        <v>25</v>
      </c>
      <c r="H1686">
        <v>10</v>
      </c>
      <c r="I1686" t="s">
        <v>47</v>
      </c>
      <c r="J1686">
        <v>10</v>
      </c>
      <c r="K1686" t="s">
        <v>58</v>
      </c>
      <c r="L1686">
        <v>500</v>
      </c>
      <c r="M1686" t="s">
        <v>35</v>
      </c>
      <c r="N1686" t="str">
        <f>_xlfn.CONCAT(Ponderaciones[[#This Row],[Universidad]],Ponderaciones[[#This Row],[Carrera]])</f>
        <v>UNIVERSIDAD DEL DESARROLLOODONTOLOGÍA</v>
      </c>
    </row>
    <row r="1687" spans="1:14" x14ac:dyDescent="0.25">
      <c r="A1687">
        <v>44011</v>
      </c>
      <c r="B1687" t="s">
        <v>162</v>
      </c>
      <c r="C1687" t="s">
        <v>57</v>
      </c>
      <c r="D1687">
        <v>25</v>
      </c>
      <c r="E1687">
        <v>25</v>
      </c>
      <c r="F1687">
        <v>20</v>
      </c>
      <c r="G1687">
        <v>20</v>
      </c>
      <c r="H1687">
        <v>10</v>
      </c>
      <c r="I1687" t="s">
        <v>47</v>
      </c>
      <c r="J1687">
        <v>10</v>
      </c>
      <c r="K1687" t="s">
        <v>58</v>
      </c>
      <c r="L1687">
        <v>500</v>
      </c>
      <c r="M1687" t="s">
        <v>35</v>
      </c>
      <c r="N1687" t="str">
        <f>_xlfn.CONCAT(Ponderaciones[[#This Row],[Universidad]],Ponderaciones[[#This Row],[Carrera]])</f>
        <v>UNIVERSIDAD DEL DESARROLLOPEDAGOGÍA EN EDUCACIÓN BÁSICA CON MENCIÓN</v>
      </c>
    </row>
    <row r="1688" spans="1:14" x14ac:dyDescent="0.25">
      <c r="A1688">
        <v>44012</v>
      </c>
      <c r="B1688" t="s">
        <v>801</v>
      </c>
      <c r="C1688" t="s">
        <v>57</v>
      </c>
      <c r="D1688">
        <v>25</v>
      </c>
      <c r="E1688">
        <v>25</v>
      </c>
      <c r="F1688">
        <v>25</v>
      </c>
      <c r="G1688">
        <v>15</v>
      </c>
      <c r="H1688">
        <v>10</v>
      </c>
      <c r="I1688" t="s">
        <v>47</v>
      </c>
      <c r="J1688">
        <v>10</v>
      </c>
      <c r="K1688" t="s">
        <v>58</v>
      </c>
      <c r="L1688">
        <v>500</v>
      </c>
      <c r="M1688" t="s">
        <v>35</v>
      </c>
      <c r="N1688" t="str">
        <f>_xlfn.CONCAT(Ponderaciones[[#This Row],[Universidad]],Ponderaciones[[#This Row],[Carrera]])</f>
        <v>UNIVERSIDAD DEL DESARROLLOPEDAGOGÍA EN EDUCACIÓN DE PÁRVULOS</v>
      </c>
    </row>
    <row r="1689" spans="1:14" x14ac:dyDescent="0.25">
      <c r="A1689">
        <v>44004</v>
      </c>
      <c r="B1689" t="s">
        <v>802</v>
      </c>
      <c r="C1689" t="s">
        <v>57</v>
      </c>
      <c r="D1689">
        <v>25</v>
      </c>
      <c r="E1689">
        <v>25</v>
      </c>
      <c r="F1689">
        <v>30</v>
      </c>
      <c r="G1689">
        <v>10</v>
      </c>
      <c r="H1689">
        <v>10</v>
      </c>
      <c r="I1689" t="s">
        <v>47</v>
      </c>
      <c r="J1689">
        <v>10</v>
      </c>
      <c r="K1689" t="s">
        <v>58</v>
      </c>
      <c r="L1689">
        <v>500</v>
      </c>
      <c r="M1689" t="s">
        <v>35</v>
      </c>
      <c r="N1689" t="str">
        <f>_xlfn.CONCAT(Ponderaciones[[#This Row],[Universidad]],Ponderaciones[[#This Row],[Carrera]])</f>
        <v>UNIVERSIDAD DEL DESARROLLOPERIODISMO Y COMUNICACIÓN</v>
      </c>
    </row>
    <row r="1690" spans="1:14" x14ac:dyDescent="0.25">
      <c r="A1690">
        <v>44025</v>
      </c>
      <c r="B1690" t="s">
        <v>802</v>
      </c>
      <c r="C1690" t="s">
        <v>235</v>
      </c>
      <c r="D1690">
        <v>25</v>
      </c>
      <c r="E1690">
        <v>25</v>
      </c>
      <c r="F1690">
        <v>30</v>
      </c>
      <c r="G1690">
        <v>10</v>
      </c>
      <c r="H1690">
        <v>10</v>
      </c>
      <c r="I1690" t="s">
        <v>47</v>
      </c>
      <c r="J1690">
        <v>10</v>
      </c>
      <c r="K1690" t="s">
        <v>58</v>
      </c>
      <c r="L1690">
        <v>500</v>
      </c>
      <c r="M1690" t="s">
        <v>35</v>
      </c>
      <c r="N1690" t="str">
        <f>_xlfn.CONCAT(Ponderaciones[[#This Row],[Universidad]],Ponderaciones[[#This Row],[Carrera]])</f>
        <v>UNIVERSIDAD DEL DESARROLLOPERIODISMO Y COMUNICACIÓN</v>
      </c>
    </row>
    <row r="1691" spans="1:14" x14ac:dyDescent="0.25">
      <c r="A1691">
        <v>44023</v>
      </c>
      <c r="B1691" t="s">
        <v>108</v>
      </c>
      <c r="C1691" t="s">
        <v>57</v>
      </c>
      <c r="D1691">
        <v>25</v>
      </c>
      <c r="E1691">
        <v>25</v>
      </c>
      <c r="F1691">
        <v>20</v>
      </c>
      <c r="G1691">
        <v>20</v>
      </c>
      <c r="H1691">
        <v>10</v>
      </c>
      <c r="I1691" t="s">
        <v>47</v>
      </c>
      <c r="J1691">
        <v>10</v>
      </c>
      <c r="K1691" t="s">
        <v>58</v>
      </c>
      <c r="L1691">
        <v>500</v>
      </c>
      <c r="M1691" t="s">
        <v>35</v>
      </c>
      <c r="N1691" t="str">
        <f>_xlfn.CONCAT(Ponderaciones[[#This Row],[Universidad]],Ponderaciones[[#This Row],[Carrera]])</f>
        <v>UNIVERSIDAD DEL DESARROLLOPSICOLOGÍA</v>
      </c>
    </row>
    <row r="1692" spans="1:14" x14ac:dyDescent="0.25">
      <c r="A1692">
        <v>44037</v>
      </c>
      <c r="B1692" t="s">
        <v>108</v>
      </c>
      <c r="C1692" t="s">
        <v>235</v>
      </c>
      <c r="D1692">
        <v>25</v>
      </c>
      <c r="E1692">
        <v>25</v>
      </c>
      <c r="F1692">
        <v>20</v>
      </c>
      <c r="G1692">
        <v>20</v>
      </c>
      <c r="H1692">
        <v>10</v>
      </c>
      <c r="I1692" t="s">
        <v>47</v>
      </c>
      <c r="J1692">
        <v>10</v>
      </c>
      <c r="K1692" t="s">
        <v>58</v>
      </c>
      <c r="L1692">
        <v>500</v>
      </c>
      <c r="M1692" t="s">
        <v>35</v>
      </c>
      <c r="N1692" t="str">
        <f>_xlfn.CONCAT(Ponderaciones[[#This Row],[Universidad]],Ponderaciones[[#This Row],[Carrera]])</f>
        <v>UNIVERSIDAD DEL DESARROLLOPSICOLOGÍA</v>
      </c>
    </row>
    <row r="1693" spans="1:14" x14ac:dyDescent="0.25">
      <c r="A1693">
        <v>44005</v>
      </c>
      <c r="B1693" t="s">
        <v>803</v>
      </c>
      <c r="C1693" t="s">
        <v>57</v>
      </c>
      <c r="D1693">
        <v>25</v>
      </c>
      <c r="E1693">
        <v>25</v>
      </c>
      <c r="F1693">
        <v>30</v>
      </c>
      <c r="G1693">
        <v>10</v>
      </c>
      <c r="H1693">
        <v>10</v>
      </c>
      <c r="I1693" t="s">
        <v>47</v>
      </c>
      <c r="J1693">
        <v>10</v>
      </c>
      <c r="K1693" t="s">
        <v>58</v>
      </c>
      <c r="L1693">
        <v>500</v>
      </c>
      <c r="M1693" t="s">
        <v>35</v>
      </c>
      <c r="N1693" t="str">
        <f>_xlfn.CONCAT(Ponderaciones[[#This Row],[Universidad]],Ponderaciones[[#This Row],[Carrera]])</f>
        <v>UNIVERSIDAD DEL DESARROLLOPUBLICIDAD Y MARKETING</v>
      </c>
    </row>
    <row r="1694" spans="1:14" x14ac:dyDescent="0.25">
      <c r="A1694">
        <v>44053</v>
      </c>
      <c r="B1694" t="s">
        <v>110</v>
      </c>
      <c r="C1694" t="s">
        <v>57</v>
      </c>
      <c r="D1694">
        <v>20</v>
      </c>
      <c r="E1694">
        <v>30</v>
      </c>
      <c r="F1694">
        <v>10</v>
      </c>
      <c r="G1694">
        <v>30</v>
      </c>
      <c r="H1694">
        <v>10</v>
      </c>
      <c r="I1694" t="s">
        <v>47</v>
      </c>
      <c r="J1694">
        <v>10</v>
      </c>
      <c r="K1694" t="s">
        <v>58</v>
      </c>
      <c r="L1694">
        <v>550</v>
      </c>
      <c r="M1694" t="s">
        <v>35</v>
      </c>
      <c r="N1694" t="str">
        <f>_xlfn.CONCAT(Ponderaciones[[#This Row],[Universidad]],Ponderaciones[[#This Row],[Carrera]])</f>
        <v>UNIVERSIDAD DEL DESARROLLOQUÍMICA Y FARMACIA</v>
      </c>
    </row>
    <row r="1695" spans="1:14" x14ac:dyDescent="0.25">
      <c r="A1695">
        <v>44022</v>
      </c>
      <c r="B1695" t="s">
        <v>191</v>
      </c>
      <c r="C1695" t="s">
        <v>57</v>
      </c>
      <c r="D1695">
        <v>20</v>
      </c>
      <c r="E1695">
        <v>20</v>
      </c>
      <c r="F1695">
        <v>20</v>
      </c>
      <c r="G1695">
        <v>30</v>
      </c>
      <c r="H1695">
        <v>10</v>
      </c>
      <c r="I1695" t="s">
        <v>47</v>
      </c>
      <c r="J1695">
        <v>10</v>
      </c>
      <c r="K1695" t="s">
        <v>58</v>
      </c>
      <c r="L1695">
        <v>500</v>
      </c>
      <c r="M1695" t="s">
        <v>35</v>
      </c>
      <c r="N1695" t="str">
        <f>_xlfn.CONCAT(Ponderaciones[[#This Row],[Universidad]],Ponderaciones[[#This Row],[Carrera]])</f>
        <v>UNIVERSIDAD DEL DESARROLLOTECNOLOGÍA MÉDICA</v>
      </c>
    </row>
    <row r="1696" spans="1:14" x14ac:dyDescent="0.25">
      <c r="A1696">
        <v>44045</v>
      </c>
      <c r="B1696" t="s">
        <v>113</v>
      </c>
      <c r="C1696" t="s">
        <v>57</v>
      </c>
      <c r="D1696">
        <v>10</v>
      </c>
      <c r="E1696">
        <v>20</v>
      </c>
      <c r="F1696">
        <v>35</v>
      </c>
      <c r="G1696">
        <v>25</v>
      </c>
      <c r="H1696">
        <v>10</v>
      </c>
      <c r="I1696" t="s">
        <v>47</v>
      </c>
      <c r="J1696">
        <v>10</v>
      </c>
      <c r="K1696" t="s">
        <v>58</v>
      </c>
      <c r="L1696">
        <v>500</v>
      </c>
      <c r="M1696" t="s">
        <v>35</v>
      </c>
      <c r="N1696" t="str">
        <f>_xlfn.CONCAT(Ponderaciones[[#This Row],[Universidad]],Ponderaciones[[#This Row],[Carrera]])</f>
        <v>UNIVERSIDAD DEL DESARROLLOTERAPIA OCUPACIONAL</v>
      </c>
    </row>
    <row r="1697" spans="1:14" x14ac:dyDescent="0.25">
      <c r="A1697">
        <v>38336</v>
      </c>
      <c r="B1697" t="s">
        <v>59</v>
      </c>
      <c r="C1697" t="s">
        <v>57</v>
      </c>
      <c r="D1697">
        <v>10</v>
      </c>
      <c r="E1697">
        <v>35</v>
      </c>
      <c r="F1697">
        <v>20</v>
      </c>
      <c r="G1697">
        <v>25</v>
      </c>
      <c r="H1697">
        <v>10</v>
      </c>
      <c r="I1697" t="s">
        <v>47</v>
      </c>
      <c r="J1697">
        <v>10</v>
      </c>
      <c r="K1697" t="s">
        <v>58</v>
      </c>
      <c r="L1697">
        <v>500</v>
      </c>
      <c r="M1697" t="s">
        <v>36</v>
      </c>
      <c r="N1697" t="str">
        <f>_xlfn.CONCAT(Ponderaciones[[#This Row],[Universidad]],Ponderaciones[[#This Row],[Carrera]])</f>
        <v>UNIVERSIDAD DIEGO PORTALESADMINISTRACIÓN PÚBLICA</v>
      </c>
    </row>
    <row r="1698" spans="1:14" x14ac:dyDescent="0.25">
      <c r="A1698">
        <v>38337</v>
      </c>
      <c r="B1698" t="s">
        <v>177</v>
      </c>
      <c r="C1698" t="s">
        <v>57</v>
      </c>
      <c r="D1698">
        <v>10</v>
      </c>
      <c r="E1698">
        <v>30</v>
      </c>
      <c r="F1698">
        <v>25</v>
      </c>
      <c r="G1698">
        <v>20</v>
      </c>
      <c r="H1698">
        <v>15</v>
      </c>
      <c r="I1698" t="s">
        <v>47</v>
      </c>
      <c r="J1698">
        <v>15</v>
      </c>
      <c r="K1698" t="s">
        <v>58</v>
      </c>
      <c r="L1698">
        <v>485</v>
      </c>
      <c r="M1698" t="s">
        <v>36</v>
      </c>
      <c r="N1698" t="str">
        <f>_xlfn.CONCAT(Ponderaciones[[#This Row],[Universidad]],Ponderaciones[[#This Row],[Carrera]])</f>
        <v>UNIVERSIDAD DIEGO PORTALESANTROPOLOGÍA</v>
      </c>
    </row>
    <row r="1699" spans="1:14" x14ac:dyDescent="0.25">
      <c r="A1699">
        <v>38083</v>
      </c>
      <c r="B1699" t="s">
        <v>62</v>
      </c>
      <c r="C1699" t="s">
        <v>57</v>
      </c>
      <c r="D1699">
        <v>10</v>
      </c>
      <c r="E1699">
        <v>30</v>
      </c>
      <c r="F1699">
        <v>20</v>
      </c>
      <c r="G1699">
        <v>30</v>
      </c>
      <c r="H1699">
        <v>10</v>
      </c>
      <c r="I1699" t="s">
        <v>47</v>
      </c>
      <c r="J1699">
        <v>10</v>
      </c>
      <c r="K1699" t="s">
        <v>58</v>
      </c>
      <c r="L1699">
        <v>500</v>
      </c>
      <c r="M1699" t="s">
        <v>36</v>
      </c>
      <c r="N1699" t="str">
        <f>_xlfn.CONCAT(Ponderaciones[[#This Row],[Universidad]],Ponderaciones[[#This Row],[Carrera]])</f>
        <v>UNIVERSIDAD DIEGO PORTALESARQUITECTURA</v>
      </c>
    </row>
    <row r="1700" spans="1:14" x14ac:dyDescent="0.25">
      <c r="A1700">
        <v>38285</v>
      </c>
      <c r="B1700" t="s">
        <v>520</v>
      </c>
      <c r="C1700" t="s">
        <v>57</v>
      </c>
      <c r="D1700">
        <v>10</v>
      </c>
      <c r="E1700">
        <v>30</v>
      </c>
      <c r="F1700">
        <v>30</v>
      </c>
      <c r="G1700">
        <v>20</v>
      </c>
      <c r="H1700">
        <v>10</v>
      </c>
      <c r="I1700" t="s">
        <v>47</v>
      </c>
      <c r="J1700">
        <v>10</v>
      </c>
      <c r="K1700" t="s">
        <v>58</v>
      </c>
      <c r="L1700">
        <v>500</v>
      </c>
      <c r="M1700" t="s">
        <v>36</v>
      </c>
      <c r="N1700" t="str">
        <f>_xlfn.CONCAT(Ponderaciones[[#This Row],[Universidad]],Ponderaciones[[#This Row],[Carrera]])</f>
        <v>UNIVERSIDAD DIEGO PORTALESARTES VISUALES</v>
      </c>
    </row>
    <row r="1701" spans="1:14" x14ac:dyDescent="0.25">
      <c r="A1701">
        <v>38338</v>
      </c>
      <c r="B1701" t="s">
        <v>804</v>
      </c>
      <c r="C1701" t="s">
        <v>57</v>
      </c>
      <c r="D1701">
        <v>10</v>
      </c>
      <c r="E1701">
        <v>40</v>
      </c>
      <c r="F1701">
        <v>20</v>
      </c>
      <c r="G1701">
        <v>20</v>
      </c>
      <c r="H1701">
        <v>10</v>
      </c>
      <c r="I1701" t="s">
        <v>47</v>
      </c>
      <c r="J1701">
        <v>10</v>
      </c>
      <c r="K1701" t="s">
        <v>58</v>
      </c>
      <c r="L1701">
        <v>485</v>
      </c>
      <c r="M1701" t="s">
        <v>36</v>
      </c>
      <c r="N1701" t="str">
        <f>_xlfn.CONCAT(Ponderaciones[[#This Row],[Universidad]],Ponderaciones[[#This Row],[Carrera]])</f>
        <v>UNIVERSIDAD DIEGO PORTALESBACHILLERATO EN ADMINISTRACIÓN  Y ECONOMÍA</v>
      </c>
    </row>
    <row r="1702" spans="1:14" x14ac:dyDescent="0.25">
      <c r="A1702">
        <v>38032</v>
      </c>
      <c r="B1702" t="s">
        <v>805</v>
      </c>
      <c r="C1702" t="s">
        <v>57</v>
      </c>
      <c r="D1702">
        <v>10</v>
      </c>
      <c r="E1702">
        <v>30</v>
      </c>
      <c r="F1702">
        <v>25</v>
      </c>
      <c r="G1702">
        <v>20</v>
      </c>
      <c r="H1702">
        <v>15</v>
      </c>
      <c r="I1702" t="s">
        <v>47</v>
      </c>
      <c r="J1702">
        <v>15</v>
      </c>
      <c r="K1702" t="s">
        <v>58</v>
      </c>
      <c r="L1702">
        <v>500</v>
      </c>
      <c r="M1702" t="s">
        <v>36</v>
      </c>
      <c r="N1702" t="str">
        <f>_xlfn.CONCAT(Ponderaciones[[#This Row],[Universidad]],Ponderaciones[[#This Row],[Carrera]])</f>
        <v>UNIVERSIDAD DIEGO PORTALESBACHILLERATO EN CIENCIAS SOCIALES Y HUMANIDADES</v>
      </c>
    </row>
    <row r="1703" spans="1:14" x14ac:dyDescent="0.25">
      <c r="A1703">
        <v>38163</v>
      </c>
      <c r="B1703" t="s">
        <v>68</v>
      </c>
      <c r="C1703" t="s">
        <v>57</v>
      </c>
      <c r="D1703">
        <v>10</v>
      </c>
      <c r="E1703">
        <v>30</v>
      </c>
      <c r="F1703">
        <v>25</v>
      </c>
      <c r="G1703">
        <v>20</v>
      </c>
      <c r="H1703">
        <v>15</v>
      </c>
      <c r="I1703" t="s">
        <v>47</v>
      </c>
      <c r="J1703">
        <v>15</v>
      </c>
      <c r="K1703" t="s">
        <v>58</v>
      </c>
      <c r="L1703">
        <v>500</v>
      </c>
      <c r="M1703" t="s">
        <v>36</v>
      </c>
      <c r="N1703" t="str">
        <f>_xlfn.CONCAT(Ponderaciones[[#This Row],[Universidad]],Ponderaciones[[#This Row],[Carrera]])</f>
        <v>UNIVERSIDAD DIEGO PORTALESCIENCIA POLÍTICA</v>
      </c>
    </row>
    <row r="1704" spans="1:14" x14ac:dyDescent="0.25">
      <c r="A1704">
        <v>38347</v>
      </c>
      <c r="B1704" t="s">
        <v>806</v>
      </c>
      <c r="C1704" t="s">
        <v>57</v>
      </c>
      <c r="D1704">
        <v>10</v>
      </c>
      <c r="E1704">
        <v>30</v>
      </c>
      <c r="F1704">
        <v>40</v>
      </c>
      <c r="G1704">
        <v>10</v>
      </c>
      <c r="H1704">
        <v>10</v>
      </c>
      <c r="I1704" t="s">
        <v>47</v>
      </c>
      <c r="J1704">
        <v>10</v>
      </c>
      <c r="K1704" t="s">
        <v>58</v>
      </c>
      <c r="L1704">
        <v>500</v>
      </c>
      <c r="M1704" t="s">
        <v>36</v>
      </c>
      <c r="N1704" t="str">
        <f>_xlfn.CONCAT(Ponderaciones[[#This Row],[Universidad]],Ponderaciones[[#This Row],[Carrera]])</f>
        <v>UNIVERSIDAD DIEGO PORTALESCINE DE ANIMACIÓN</v>
      </c>
    </row>
    <row r="1705" spans="1:14" x14ac:dyDescent="0.25">
      <c r="A1705">
        <v>38339</v>
      </c>
      <c r="B1705" t="s">
        <v>807</v>
      </c>
      <c r="C1705" t="s">
        <v>57</v>
      </c>
      <c r="D1705">
        <v>10</v>
      </c>
      <c r="E1705">
        <v>30</v>
      </c>
      <c r="F1705">
        <v>40</v>
      </c>
      <c r="G1705">
        <v>10</v>
      </c>
      <c r="H1705">
        <v>10</v>
      </c>
      <c r="I1705" t="s">
        <v>47</v>
      </c>
      <c r="J1705">
        <v>10</v>
      </c>
      <c r="K1705" t="s">
        <v>58</v>
      </c>
      <c r="L1705">
        <v>500</v>
      </c>
      <c r="M1705" t="s">
        <v>36</v>
      </c>
      <c r="N1705" t="str">
        <f>_xlfn.CONCAT(Ponderaciones[[#This Row],[Universidad]],Ponderaciones[[#This Row],[Carrera]])</f>
        <v>UNIVERSIDAD DIEGO PORTALESCINE Y REALIZACIÓN AUDIOVISUAL</v>
      </c>
    </row>
    <row r="1706" spans="1:14" x14ac:dyDescent="0.25">
      <c r="A1706">
        <v>38006</v>
      </c>
      <c r="B1706" t="s">
        <v>420</v>
      </c>
      <c r="C1706" t="s">
        <v>57</v>
      </c>
      <c r="D1706">
        <v>10</v>
      </c>
      <c r="E1706">
        <v>35</v>
      </c>
      <c r="F1706">
        <v>10</v>
      </c>
      <c r="G1706">
        <v>35</v>
      </c>
      <c r="H1706">
        <v>10</v>
      </c>
      <c r="I1706" t="s">
        <v>47</v>
      </c>
      <c r="J1706">
        <v>10</v>
      </c>
      <c r="K1706" t="s">
        <v>58</v>
      </c>
      <c r="L1706">
        <v>485</v>
      </c>
      <c r="M1706" t="s">
        <v>36</v>
      </c>
      <c r="N1706" t="str">
        <f>_xlfn.CONCAT(Ponderaciones[[#This Row],[Universidad]],Ponderaciones[[#This Row],[Carrera]])</f>
        <v>UNIVERSIDAD DIEGO PORTALESCONTADOR AUDITOR - CONTADOR PÚBLICO</v>
      </c>
    </row>
    <row r="1707" spans="1:14" x14ac:dyDescent="0.25">
      <c r="A1707">
        <v>38004</v>
      </c>
      <c r="B1707" t="s">
        <v>73</v>
      </c>
      <c r="C1707" t="s">
        <v>57</v>
      </c>
      <c r="D1707">
        <v>10</v>
      </c>
      <c r="E1707">
        <v>20</v>
      </c>
      <c r="F1707">
        <v>40</v>
      </c>
      <c r="G1707">
        <v>20</v>
      </c>
      <c r="H1707">
        <v>10</v>
      </c>
      <c r="I1707" t="s">
        <v>47</v>
      </c>
      <c r="J1707">
        <v>10</v>
      </c>
      <c r="K1707" t="s">
        <v>58</v>
      </c>
      <c r="L1707">
        <v>600</v>
      </c>
      <c r="M1707" t="s">
        <v>36</v>
      </c>
      <c r="N1707" t="str">
        <f>_xlfn.CONCAT(Ponderaciones[[#This Row],[Universidad]],Ponderaciones[[#This Row],[Carrera]])</f>
        <v>UNIVERSIDAD DIEGO PORTALESDERECHO</v>
      </c>
    </row>
    <row r="1708" spans="1:14" x14ac:dyDescent="0.25">
      <c r="A1708">
        <v>38015</v>
      </c>
      <c r="B1708" t="s">
        <v>74</v>
      </c>
      <c r="C1708" t="s">
        <v>57</v>
      </c>
      <c r="D1708">
        <v>10</v>
      </c>
      <c r="E1708">
        <v>30</v>
      </c>
      <c r="F1708">
        <v>25</v>
      </c>
      <c r="G1708">
        <v>25</v>
      </c>
      <c r="H1708">
        <v>10</v>
      </c>
      <c r="I1708" t="s">
        <v>47</v>
      </c>
      <c r="J1708">
        <v>10</v>
      </c>
      <c r="K1708" t="s">
        <v>58</v>
      </c>
      <c r="L1708">
        <v>500</v>
      </c>
      <c r="M1708" t="s">
        <v>36</v>
      </c>
      <c r="N1708" t="str">
        <f>_xlfn.CONCAT(Ponderaciones[[#This Row],[Universidad]],Ponderaciones[[#This Row],[Carrera]])</f>
        <v>UNIVERSIDAD DIEGO PORTALESDISEÑO</v>
      </c>
    </row>
    <row r="1709" spans="1:14" x14ac:dyDescent="0.25">
      <c r="A1709">
        <v>38173</v>
      </c>
      <c r="B1709" t="s">
        <v>75</v>
      </c>
      <c r="C1709" t="s">
        <v>57</v>
      </c>
      <c r="D1709">
        <v>10</v>
      </c>
      <c r="E1709">
        <v>20</v>
      </c>
      <c r="F1709">
        <v>25</v>
      </c>
      <c r="G1709">
        <v>35</v>
      </c>
      <c r="H1709" t="s">
        <v>58</v>
      </c>
      <c r="I1709" t="s">
        <v>47</v>
      </c>
      <c r="J1709">
        <v>10</v>
      </c>
      <c r="K1709" t="s">
        <v>58</v>
      </c>
      <c r="L1709">
        <v>500</v>
      </c>
      <c r="M1709" t="s">
        <v>36</v>
      </c>
      <c r="N1709" t="str">
        <f>_xlfn.CONCAT(Ponderaciones[[#This Row],[Universidad]],Ponderaciones[[#This Row],[Carrera]])</f>
        <v>UNIVERSIDAD DIEGO PORTALESENFERMERÍA</v>
      </c>
    </row>
    <row r="1710" spans="1:14" x14ac:dyDescent="0.25">
      <c r="A1710">
        <v>38346</v>
      </c>
      <c r="B1710" t="s">
        <v>808</v>
      </c>
      <c r="C1710" t="s">
        <v>57</v>
      </c>
      <c r="D1710">
        <v>10</v>
      </c>
      <c r="E1710">
        <v>30</v>
      </c>
      <c r="F1710">
        <v>10</v>
      </c>
      <c r="G1710">
        <v>35</v>
      </c>
      <c r="H1710">
        <v>10</v>
      </c>
      <c r="I1710" t="s">
        <v>47</v>
      </c>
      <c r="J1710">
        <v>10</v>
      </c>
      <c r="K1710">
        <v>5</v>
      </c>
      <c r="L1710">
        <v>500</v>
      </c>
      <c r="M1710" t="s">
        <v>36</v>
      </c>
      <c r="N1710" t="str">
        <f>_xlfn.CONCAT(Ponderaciones[[#This Row],[Universidad]],Ponderaciones[[#This Row],[Carrera]])</f>
        <v>UNIVERSIDAD DIEGO PORTALESINGENIERÍA CIVIL EN CIENCIA DE DATOS E INTELIGENCIA ARTIFICIAL</v>
      </c>
    </row>
    <row r="1711" spans="1:14" x14ac:dyDescent="0.25">
      <c r="A1711">
        <v>38175</v>
      </c>
      <c r="B1711" t="s">
        <v>809</v>
      </c>
      <c r="C1711" t="s">
        <v>57</v>
      </c>
      <c r="D1711">
        <v>10</v>
      </c>
      <c r="E1711">
        <v>30</v>
      </c>
      <c r="F1711">
        <v>10</v>
      </c>
      <c r="G1711">
        <v>35</v>
      </c>
      <c r="H1711">
        <v>10</v>
      </c>
      <c r="I1711" t="s">
        <v>47</v>
      </c>
      <c r="J1711">
        <v>10</v>
      </c>
      <c r="K1711">
        <v>5</v>
      </c>
      <c r="L1711">
        <v>500</v>
      </c>
      <c r="M1711" t="s">
        <v>36</v>
      </c>
      <c r="N1711" t="str">
        <f>_xlfn.CONCAT(Ponderaciones[[#This Row],[Universidad]],Ponderaciones[[#This Row],[Carrera]])</f>
        <v>UNIVERSIDAD DIEGO PORTALESINGENIERÍA CIVIL EN INFORMÁTICA Y TELECOMUNICACIONES</v>
      </c>
    </row>
    <row r="1712" spans="1:14" x14ac:dyDescent="0.25">
      <c r="A1712">
        <v>38176</v>
      </c>
      <c r="B1712" t="s">
        <v>386</v>
      </c>
      <c r="C1712" t="s">
        <v>57</v>
      </c>
      <c r="D1712">
        <v>10</v>
      </c>
      <c r="E1712">
        <v>30</v>
      </c>
      <c r="F1712">
        <v>10</v>
      </c>
      <c r="G1712">
        <v>35</v>
      </c>
      <c r="H1712">
        <v>10</v>
      </c>
      <c r="I1712" t="s">
        <v>47</v>
      </c>
      <c r="J1712">
        <v>10</v>
      </c>
      <c r="K1712">
        <v>5</v>
      </c>
      <c r="L1712">
        <v>500</v>
      </c>
      <c r="M1712" t="s">
        <v>36</v>
      </c>
      <c r="N1712" t="str">
        <f>_xlfn.CONCAT(Ponderaciones[[#This Row],[Universidad]],Ponderaciones[[#This Row],[Carrera]])</f>
        <v>UNIVERSIDAD DIEGO PORTALESINGENIERÍA CIVIL EN OBRAS CIVILES</v>
      </c>
    </row>
    <row r="1713" spans="1:14" x14ac:dyDescent="0.25">
      <c r="A1713">
        <v>38174</v>
      </c>
      <c r="B1713" t="s">
        <v>201</v>
      </c>
      <c r="C1713" t="s">
        <v>57</v>
      </c>
      <c r="D1713">
        <v>10</v>
      </c>
      <c r="E1713">
        <v>30</v>
      </c>
      <c r="F1713">
        <v>10</v>
      </c>
      <c r="G1713">
        <v>35</v>
      </c>
      <c r="H1713">
        <v>10</v>
      </c>
      <c r="I1713" t="s">
        <v>47</v>
      </c>
      <c r="J1713">
        <v>10</v>
      </c>
      <c r="K1713">
        <v>5</v>
      </c>
      <c r="L1713">
        <v>500</v>
      </c>
      <c r="M1713" t="s">
        <v>36</v>
      </c>
      <c r="N1713" t="str">
        <f>_xlfn.CONCAT(Ponderaciones[[#This Row],[Universidad]],Ponderaciones[[#This Row],[Carrera]])</f>
        <v>UNIVERSIDAD DIEGO PORTALESINGENIERÍA CIVIL INDUSTRIAL</v>
      </c>
    </row>
    <row r="1714" spans="1:14" x14ac:dyDescent="0.25">
      <c r="A1714">
        <v>38080</v>
      </c>
      <c r="B1714" t="s">
        <v>219</v>
      </c>
      <c r="C1714" t="s">
        <v>57</v>
      </c>
      <c r="D1714">
        <v>10</v>
      </c>
      <c r="E1714">
        <v>30</v>
      </c>
      <c r="F1714">
        <v>10</v>
      </c>
      <c r="G1714">
        <v>35</v>
      </c>
      <c r="H1714">
        <v>10</v>
      </c>
      <c r="I1714" t="s">
        <v>47</v>
      </c>
      <c r="J1714">
        <v>10</v>
      </c>
      <c r="K1714">
        <v>5</v>
      </c>
      <c r="L1714">
        <v>500</v>
      </c>
      <c r="M1714" t="s">
        <v>36</v>
      </c>
      <c r="N1714" t="str">
        <f>_xlfn.CONCAT(Ponderaciones[[#This Row],[Universidad]],Ponderaciones[[#This Row],[Carrera]])</f>
        <v>UNIVERSIDAD DIEGO PORTALESINGENIERÍA CIVIL PLAN COMÚN</v>
      </c>
    </row>
    <row r="1715" spans="1:14" x14ac:dyDescent="0.25">
      <c r="A1715">
        <v>38003</v>
      </c>
      <c r="B1715" t="s">
        <v>83</v>
      </c>
      <c r="C1715" t="s">
        <v>57</v>
      </c>
      <c r="D1715">
        <v>10</v>
      </c>
      <c r="E1715">
        <v>35</v>
      </c>
      <c r="F1715">
        <v>10</v>
      </c>
      <c r="G1715">
        <v>35</v>
      </c>
      <c r="H1715">
        <v>10</v>
      </c>
      <c r="I1715" t="s">
        <v>47</v>
      </c>
      <c r="J1715">
        <v>10</v>
      </c>
      <c r="K1715" t="s">
        <v>58</v>
      </c>
      <c r="L1715">
        <v>530</v>
      </c>
      <c r="M1715" t="s">
        <v>36</v>
      </c>
      <c r="N1715" t="str">
        <f>_xlfn.CONCAT(Ponderaciones[[#This Row],[Universidad]],Ponderaciones[[#This Row],[Carrera]])</f>
        <v>UNIVERSIDAD DIEGO PORTALESINGENIERÍA COMERCIAL</v>
      </c>
    </row>
    <row r="1716" spans="1:14" x14ac:dyDescent="0.25">
      <c r="A1716">
        <v>38292</v>
      </c>
      <c r="B1716" t="s">
        <v>351</v>
      </c>
      <c r="C1716" t="s">
        <v>57</v>
      </c>
      <c r="D1716">
        <v>10</v>
      </c>
      <c r="E1716">
        <v>35</v>
      </c>
      <c r="F1716">
        <v>10</v>
      </c>
      <c r="G1716">
        <v>35</v>
      </c>
      <c r="H1716">
        <v>10</v>
      </c>
      <c r="I1716" t="s">
        <v>47</v>
      </c>
      <c r="J1716">
        <v>10</v>
      </c>
      <c r="K1716" t="s">
        <v>58</v>
      </c>
      <c r="L1716">
        <v>490</v>
      </c>
      <c r="M1716" t="s">
        <v>36</v>
      </c>
      <c r="N1716" t="str">
        <f>_xlfn.CONCAT(Ponderaciones[[#This Row],[Universidad]],Ponderaciones[[#This Row],[Carrera]])</f>
        <v>UNIVERSIDAD DIEGO PORTALESINGENIERÍA EN CONTROL DE GESTIÓN</v>
      </c>
    </row>
    <row r="1717" spans="1:14" x14ac:dyDescent="0.25">
      <c r="A1717">
        <v>38325</v>
      </c>
      <c r="B1717" t="s">
        <v>85</v>
      </c>
      <c r="C1717" t="s">
        <v>57</v>
      </c>
      <c r="D1717">
        <v>10</v>
      </c>
      <c r="E1717">
        <v>20</v>
      </c>
      <c r="F1717">
        <v>25</v>
      </c>
      <c r="G1717">
        <v>35</v>
      </c>
      <c r="H1717" t="s">
        <v>58</v>
      </c>
      <c r="I1717" t="s">
        <v>47</v>
      </c>
      <c r="J1717">
        <v>10</v>
      </c>
      <c r="K1717" t="s">
        <v>58</v>
      </c>
      <c r="L1717">
        <v>500</v>
      </c>
      <c r="M1717" t="s">
        <v>36</v>
      </c>
      <c r="N1717" t="str">
        <f>_xlfn.CONCAT(Ponderaciones[[#This Row],[Universidad]],Ponderaciones[[#This Row],[Carrera]])</f>
        <v>UNIVERSIDAD DIEGO PORTALESKINESIOLOGÍA</v>
      </c>
    </row>
    <row r="1718" spans="1:14" x14ac:dyDescent="0.25">
      <c r="A1718">
        <v>38164</v>
      </c>
      <c r="B1718" t="s">
        <v>221</v>
      </c>
      <c r="C1718" t="s">
        <v>57</v>
      </c>
      <c r="D1718">
        <v>10</v>
      </c>
      <c r="E1718">
        <v>30</v>
      </c>
      <c r="F1718">
        <v>25</v>
      </c>
      <c r="G1718">
        <v>10</v>
      </c>
      <c r="H1718">
        <v>25</v>
      </c>
      <c r="I1718" t="s">
        <v>47</v>
      </c>
      <c r="J1718">
        <v>25</v>
      </c>
      <c r="K1718" t="s">
        <v>58</v>
      </c>
      <c r="L1718">
        <v>485</v>
      </c>
      <c r="M1718" t="s">
        <v>36</v>
      </c>
      <c r="N1718" t="str">
        <f>_xlfn.CONCAT(Ponderaciones[[#This Row],[Universidad]],Ponderaciones[[#This Row],[Carrera]])</f>
        <v>UNIVERSIDAD DIEGO PORTALESLICENCIATURA EN HISTORIA</v>
      </c>
    </row>
    <row r="1719" spans="1:14" x14ac:dyDescent="0.25">
      <c r="A1719">
        <v>38166</v>
      </c>
      <c r="B1719" t="s">
        <v>810</v>
      </c>
      <c r="C1719" t="s">
        <v>57</v>
      </c>
      <c r="D1719">
        <v>10</v>
      </c>
      <c r="E1719">
        <v>30</v>
      </c>
      <c r="F1719">
        <v>40</v>
      </c>
      <c r="G1719">
        <v>10</v>
      </c>
      <c r="H1719">
        <v>10</v>
      </c>
      <c r="I1719" t="s">
        <v>47</v>
      </c>
      <c r="J1719">
        <v>10</v>
      </c>
      <c r="K1719" t="s">
        <v>58</v>
      </c>
      <c r="L1719">
        <v>500</v>
      </c>
      <c r="M1719" t="s">
        <v>36</v>
      </c>
      <c r="N1719" t="str">
        <f>_xlfn.CONCAT(Ponderaciones[[#This Row],[Universidad]],Ponderaciones[[#This Row],[Carrera]])</f>
        <v>UNIVERSIDAD DIEGO PORTALESLITERATURA CREATIVA</v>
      </c>
    </row>
    <row r="1720" spans="1:14" x14ac:dyDescent="0.25">
      <c r="A1720">
        <v>38170</v>
      </c>
      <c r="B1720" t="s">
        <v>93</v>
      </c>
      <c r="C1720" t="s">
        <v>57</v>
      </c>
      <c r="D1720">
        <v>10</v>
      </c>
      <c r="E1720">
        <v>20</v>
      </c>
      <c r="F1720">
        <v>20</v>
      </c>
      <c r="G1720">
        <v>40</v>
      </c>
      <c r="H1720" t="s">
        <v>58</v>
      </c>
      <c r="I1720" t="s">
        <v>47</v>
      </c>
      <c r="J1720">
        <v>10</v>
      </c>
      <c r="K1720" t="s">
        <v>58</v>
      </c>
      <c r="L1720">
        <v>650</v>
      </c>
      <c r="M1720" t="s">
        <v>36</v>
      </c>
      <c r="N1720" t="str">
        <f>_xlfn.CONCAT(Ponderaciones[[#This Row],[Universidad]],Ponderaciones[[#This Row],[Carrera]])</f>
        <v>UNIVERSIDAD DIEGO PORTALESMEDICINA</v>
      </c>
    </row>
    <row r="1721" spans="1:14" x14ac:dyDescent="0.25">
      <c r="A1721">
        <v>38323</v>
      </c>
      <c r="B1721" t="s">
        <v>811</v>
      </c>
      <c r="C1721" t="s">
        <v>57</v>
      </c>
      <c r="D1721">
        <v>10</v>
      </c>
      <c r="E1721">
        <v>20</v>
      </c>
      <c r="F1721">
        <v>25</v>
      </c>
      <c r="G1721">
        <v>35</v>
      </c>
      <c r="H1721" t="s">
        <v>58</v>
      </c>
      <c r="I1721" t="s">
        <v>47</v>
      </c>
      <c r="J1721">
        <v>10</v>
      </c>
      <c r="K1721" t="s">
        <v>58</v>
      </c>
      <c r="L1721">
        <v>500</v>
      </c>
      <c r="M1721" t="s">
        <v>36</v>
      </c>
      <c r="N1721" t="str">
        <f>_xlfn.CONCAT(Ponderaciones[[#This Row],[Universidad]],Ponderaciones[[#This Row],[Carrera]])</f>
        <v>UNIVERSIDAD DIEGO PORTALESOBSTETRICIA Y NEONATOLOGÍA</v>
      </c>
    </row>
    <row r="1722" spans="1:14" x14ac:dyDescent="0.25">
      <c r="A1722">
        <v>38171</v>
      </c>
      <c r="B1722" t="s">
        <v>281</v>
      </c>
      <c r="C1722" t="s">
        <v>57</v>
      </c>
      <c r="D1722">
        <v>10</v>
      </c>
      <c r="E1722">
        <v>20</v>
      </c>
      <c r="F1722">
        <v>25</v>
      </c>
      <c r="G1722">
        <v>35</v>
      </c>
      <c r="H1722" t="s">
        <v>58</v>
      </c>
      <c r="J1722">
        <v>10</v>
      </c>
      <c r="K1722" t="s">
        <v>58</v>
      </c>
      <c r="L1722">
        <v>550</v>
      </c>
      <c r="M1722" t="s">
        <v>36</v>
      </c>
      <c r="N1722" t="str">
        <f>_xlfn.CONCAT(Ponderaciones[[#This Row],[Universidad]],Ponderaciones[[#This Row],[Carrera]])</f>
        <v xml:space="preserve">UNIVERSIDAD DIEGO PORTALESODONTOLOGÍA </v>
      </c>
    </row>
    <row r="1723" spans="1:14" x14ac:dyDescent="0.25">
      <c r="A1723">
        <v>38326</v>
      </c>
      <c r="B1723" t="s">
        <v>812</v>
      </c>
      <c r="C1723" t="s">
        <v>57</v>
      </c>
      <c r="D1723">
        <v>10</v>
      </c>
      <c r="E1723">
        <v>40</v>
      </c>
      <c r="F1723">
        <v>20</v>
      </c>
      <c r="G1723">
        <v>20</v>
      </c>
      <c r="H1723">
        <v>10</v>
      </c>
      <c r="I1723" t="s">
        <v>47</v>
      </c>
      <c r="J1723">
        <v>10</v>
      </c>
      <c r="K1723" t="s">
        <v>58</v>
      </c>
      <c r="L1723">
        <v>480</v>
      </c>
      <c r="M1723" t="s">
        <v>36</v>
      </c>
      <c r="N1723" t="str">
        <f>_xlfn.CONCAT(Ponderaciones[[#This Row],[Universidad]],Ponderaciones[[#This Row],[Carrera]])</f>
        <v>UNIVERSIDAD DIEGO PORTALESPEDAGOGÍA EN EDUCACIÓN DIFERENCIAL CON MENCIÓN EN DESARROLLO COGNITIVO</v>
      </c>
    </row>
    <row r="1724" spans="1:14" x14ac:dyDescent="0.25">
      <c r="A1724">
        <v>38167</v>
      </c>
      <c r="B1724" t="s">
        <v>99</v>
      </c>
      <c r="C1724" t="s">
        <v>57</v>
      </c>
      <c r="D1724">
        <v>10</v>
      </c>
      <c r="E1724">
        <v>40</v>
      </c>
      <c r="F1724">
        <v>20</v>
      </c>
      <c r="G1724">
        <v>20</v>
      </c>
      <c r="H1724">
        <v>10</v>
      </c>
      <c r="I1724" t="s">
        <v>47</v>
      </c>
      <c r="J1724">
        <v>10</v>
      </c>
      <c r="K1724" t="s">
        <v>58</v>
      </c>
      <c r="L1724">
        <v>480</v>
      </c>
      <c r="M1724" t="s">
        <v>36</v>
      </c>
      <c r="N1724" t="str">
        <f>_xlfn.CONCAT(Ponderaciones[[#This Row],[Universidad]],Ponderaciones[[#This Row],[Carrera]])</f>
        <v>UNIVERSIDAD DIEGO PORTALESPEDAGOGÍA EN EDUCACIÓN GENERAL BÁSICA</v>
      </c>
    </row>
    <row r="1725" spans="1:14" x14ac:dyDescent="0.25">
      <c r="A1725">
        <v>38168</v>
      </c>
      <c r="B1725" t="s">
        <v>105</v>
      </c>
      <c r="C1725" t="s">
        <v>57</v>
      </c>
      <c r="D1725">
        <v>10</v>
      </c>
      <c r="E1725">
        <v>40</v>
      </c>
      <c r="F1725">
        <v>25</v>
      </c>
      <c r="G1725">
        <v>15</v>
      </c>
      <c r="H1725">
        <v>10</v>
      </c>
      <c r="I1725" t="s">
        <v>47</v>
      </c>
      <c r="J1725">
        <v>10</v>
      </c>
      <c r="K1725" t="s">
        <v>58</v>
      </c>
      <c r="L1725">
        <v>480</v>
      </c>
      <c r="M1725" t="s">
        <v>36</v>
      </c>
      <c r="N1725" t="str">
        <f>_xlfn.CONCAT(Ponderaciones[[#This Row],[Universidad]],Ponderaciones[[#This Row],[Carrera]])</f>
        <v>UNIVERSIDAD DIEGO PORTALESPEDAGOGÍA EN EDUCACIÓN PARVULARIA</v>
      </c>
    </row>
    <row r="1726" spans="1:14" x14ac:dyDescent="0.25">
      <c r="A1726">
        <v>38327</v>
      </c>
      <c r="B1726" t="s">
        <v>168</v>
      </c>
      <c r="C1726" t="s">
        <v>57</v>
      </c>
      <c r="D1726">
        <v>10</v>
      </c>
      <c r="E1726">
        <v>30</v>
      </c>
      <c r="F1726">
        <v>30</v>
      </c>
      <c r="G1726">
        <v>20</v>
      </c>
      <c r="H1726">
        <v>10</v>
      </c>
      <c r="I1726" t="s">
        <v>47</v>
      </c>
      <c r="J1726">
        <v>10</v>
      </c>
      <c r="K1726" t="s">
        <v>58</v>
      </c>
      <c r="L1726">
        <v>480</v>
      </c>
      <c r="M1726" t="s">
        <v>36</v>
      </c>
      <c r="N1726" t="str">
        <f>_xlfn.CONCAT(Ponderaciones[[#This Row],[Universidad]],Ponderaciones[[#This Row],[Carrera]])</f>
        <v>UNIVERSIDAD DIEGO PORTALESPEDAGOGÍA EN INGLÉS</v>
      </c>
    </row>
    <row r="1727" spans="1:14" x14ac:dyDescent="0.25">
      <c r="A1727">
        <v>38009</v>
      </c>
      <c r="B1727" t="s">
        <v>172</v>
      </c>
      <c r="C1727" t="s">
        <v>57</v>
      </c>
      <c r="D1727">
        <v>10</v>
      </c>
      <c r="E1727">
        <v>30</v>
      </c>
      <c r="F1727">
        <v>40</v>
      </c>
      <c r="G1727">
        <v>10</v>
      </c>
      <c r="H1727">
        <v>10</v>
      </c>
      <c r="I1727" t="s">
        <v>47</v>
      </c>
      <c r="J1727">
        <v>10</v>
      </c>
      <c r="K1727" t="s">
        <v>58</v>
      </c>
      <c r="L1727">
        <v>500</v>
      </c>
      <c r="M1727" t="s">
        <v>36</v>
      </c>
      <c r="N1727" t="str">
        <f>_xlfn.CONCAT(Ponderaciones[[#This Row],[Universidad]],Ponderaciones[[#This Row],[Carrera]])</f>
        <v>UNIVERSIDAD DIEGO PORTALESPERIODISMO</v>
      </c>
    </row>
    <row r="1728" spans="1:14" x14ac:dyDescent="0.25">
      <c r="A1728">
        <v>38005</v>
      </c>
      <c r="B1728" t="s">
        <v>108</v>
      </c>
      <c r="C1728" t="s">
        <v>57</v>
      </c>
      <c r="D1728">
        <v>10</v>
      </c>
      <c r="E1728">
        <v>20</v>
      </c>
      <c r="F1728">
        <v>35</v>
      </c>
      <c r="G1728">
        <v>25</v>
      </c>
      <c r="H1728">
        <v>10</v>
      </c>
      <c r="I1728" t="s">
        <v>47</v>
      </c>
      <c r="J1728">
        <v>10</v>
      </c>
      <c r="K1728" t="s">
        <v>58</v>
      </c>
      <c r="L1728">
        <v>600</v>
      </c>
      <c r="M1728" t="s">
        <v>36</v>
      </c>
      <c r="N1728" t="str">
        <f>_xlfn.CONCAT(Ponderaciones[[#This Row],[Universidad]],Ponderaciones[[#This Row],[Carrera]])</f>
        <v>UNIVERSIDAD DIEGO PORTALESPSICOLOGÍA</v>
      </c>
    </row>
    <row r="1729" spans="1:14" x14ac:dyDescent="0.25">
      <c r="A1729">
        <v>38013</v>
      </c>
      <c r="B1729" t="s">
        <v>174</v>
      </c>
      <c r="C1729" t="s">
        <v>57</v>
      </c>
      <c r="D1729">
        <v>10</v>
      </c>
      <c r="E1729">
        <v>30</v>
      </c>
      <c r="F1729">
        <v>40</v>
      </c>
      <c r="G1729">
        <v>10</v>
      </c>
      <c r="H1729">
        <v>10</v>
      </c>
      <c r="I1729" t="s">
        <v>47</v>
      </c>
      <c r="J1729">
        <v>10</v>
      </c>
      <c r="K1729" t="s">
        <v>58</v>
      </c>
      <c r="L1729">
        <v>500</v>
      </c>
      <c r="M1729" t="s">
        <v>36</v>
      </c>
      <c r="N1729" t="str">
        <f>_xlfn.CONCAT(Ponderaciones[[#This Row],[Universidad]],Ponderaciones[[#This Row],[Carrera]])</f>
        <v>UNIVERSIDAD DIEGO PORTALESPUBLICIDAD</v>
      </c>
    </row>
    <row r="1730" spans="1:14" x14ac:dyDescent="0.25">
      <c r="A1730">
        <v>38162</v>
      </c>
      <c r="B1730" t="s">
        <v>111</v>
      </c>
      <c r="C1730" t="s">
        <v>57</v>
      </c>
      <c r="D1730">
        <v>10</v>
      </c>
      <c r="E1730">
        <v>30</v>
      </c>
      <c r="F1730">
        <v>25</v>
      </c>
      <c r="G1730">
        <v>20</v>
      </c>
      <c r="H1730">
        <v>15</v>
      </c>
      <c r="I1730" t="s">
        <v>47</v>
      </c>
      <c r="J1730">
        <v>15</v>
      </c>
      <c r="K1730" t="s">
        <v>58</v>
      </c>
      <c r="L1730">
        <v>485</v>
      </c>
      <c r="M1730" t="s">
        <v>36</v>
      </c>
      <c r="N1730" t="str">
        <f>_xlfn.CONCAT(Ponderaciones[[#This Row],[Universidad]],Ponderaciones[[#This Row],[Carrera]])</f>
        <v>UNIVERSIDAD DIEGO PORTALESSOCIOLOGÍA</v>
      </c>
    </row>
    <row r="1731" spans="1:14" x14ac:dyDescent="0.25">
      <c r="A1731">
        <v>38172</v>
      </c>
      <c r="B1731" t="s">
        <v>191</v>
      </c>
      <c r="C1731" t="s">
        <v>57</v>
      </c>
      <c r="D1731">
        <v>10</v>
      </c>
      <c r="E1731">
        <v>20</v>
      </c>
      <c r="F1731">
        <v>25</v>
      </c>
      <c r="G1731">
        <v>35</v>
      </c>
      <c r="H1731" t="s">
        <v>58</v>
      </c>
      <c r="J1731">
        <v>10</v>
      </c>
      <c r="K1731" t="s">
        <v>58</v>
      </c>
      <c r="L1731">
        <v>500</v>
      </c>
      <c r="M1731" t="s">
        <v>36</v>
      </c>
      <c r="N1731" t="str">
        <f>_xlfn.CONCAT(Ponderaciones[[#This Row],[Universidad]],Ponderaciones[[#This Row],[Carrera]])</f>
        <v>UNIVERSIDAD DIEGO PORTALESTECNOLOGÍA MÉDICA</v>
      </c>
    </row>
    <row r="1732" spans="1:14" x14ac:dyDescent="0.25">
      <c r="A1732">
        <v>40090</v>
      </c>
      <c r="B1732" t="s">
        <v>813</v>
      </c>
      <c r="C1732" t="s">
        <v>57</v>
      </c>
      <c r="D1732">
        <v>10</v>
      </c>
      <c r="E1732">
        <v>10</v>
      </c>
      <c r="F1732">
        <v>10</v>
      </c>
      <c r="G1732">
        <v>10</v>
      </c>
      <c r="H1732">
        <v>10</v>
      </c>
      <c r="I1732" t="s">
        <v>47</v>
      </c>
      <c r="J1732">
        <v>10</v>
      </c>
      <c r="K1732" t="s">
        <v>58</v>
      </c>
      <c r="L1732">
        <v>50</v>
      </c>
      <c r="M1732" t="s">
        <v>38</v>
      </c>
      <c r="N1732" t="str">
        <f>_xlfn.CONCAT(Ponderaciones[[#This Row],[Universidad]],Ponderaciones[[#This Row],[Carrera]])</f>
        <v>UNIVERSIDAD FINIS TERRAEACTUACIÓN Y CREACIÓN TEATRAL</v>
      </c>
    </row>
    <row r="1733" spans="1:14" x14ac:dyDescent="0.25">
      <c r="A1733">
        <v>40001</v>
      </c>
      <c r="B1733" t="s">
        <v>373</v>
      </c>
      <c r="C1733" t="s">
        <v>57</v>
      </c>
      <c r="D1733">
        <v>15</v>
      </c>
      <c r="E1733">
        <v>25</v>
      </c>
      <c r="F1733">
        <v>20</v>
      </c>
      <c r="G1733">
        <v>30</v>
      </c>
      <c r="H1733">
        <v>10</v>
      </c>
      <c r="I1733" t="s">
        <v>47</v>
      </c>
      <c r="J1733">
        <v>10</v>
      </c>
      <c r="K1733" t="s">
        <v>58</v>
      </c>
      <c r="L1733" t="s">
        <v>58</v>
      </c>
      <c r="M1733" t="s">
        <v>38</v>
      </c>
      <c r="N1733" t="str">
        <f>_xlfn.CONCAT(Ponderaciones[[#This Row],[Universidad]],Ponderaciones[[#This Row],[Carrera]])</f>
        <v xml:space="preserve">UNIVERSIDAD FINIS TERRAEARQUITECTURA </v>
      </c>
    </row>
    <row r="1734" spans="1:14" x14ac:dyDescent="0.25">
      <c r="A1734">
        <v>40011</v>
      </c>
      <c r="B1734" t="s">
        <v>814</v>
      </c>
      <c r="C1734" t="s">
        <v>57</v>
      </c>
      <c r="D1734">
        <v>10</v>
      </c>
      <c r="E1734">
        <v>30</v>
      </c>
      <c r="F1734">
        <v>25</v>
      </c>
      <c r="G1734">
        <v>25</v>
      </c>
      <c r="H1734">
        <v>10</v>
      </c>
      <c r="J1734" t="s">
        <v>58</v>
      </c>
      <c r="K1734" t="s">
        <v>58</v>
      </c>
      <c r="L1734" t="s">
        <v>58</v>
      </c>
      <c r="M1734" t="s">
        <v>38</v>
      </c>
      <c r="N1734" t="str">
        <f>_xlfn.CONCAT(Ponderaciones[[#This Row],[Universidad]],Ponderaciones[[#This Row],[Carrera]])</f>
        <v>UNIVERSIDAD FINIS TERRAEBACHILLERATO EN ARTES, ARQUITECTURA Y DISEÑO</v>
      </c>
    </row>
    <row r="1735" spans="1:14" x14ac:dyDescent="0.25">
      <c r="A1735">
        <v>40056</v>
      </c>
      <c r="B1735" t="s">
        <v>559</v>
      </c>
      <c r="C1735" t="s">
        <v>57</v>
      </c>
      <c r="D1735">
        <v>10</v>
      </c>
      <c r="E1735">
        <v>35</v>
      </c>
      <c r="F1735">
        <v>20</v>
      </c>
      <c r="G1735">
        <v>20</v>
      </c>
      <c r="H1735">
        <v>15</v>
      </c>
      <c r="I1735" t="s">
        <v>47</v>
      </c>
      <c r="J1735">
        <v>15</v>
      </c>
      <c r="K1735" t="s">
        <v>58</v>
      </c>
      <c r="L1735" t="s">
        <v>58</v>
      </c>
      <c r="M1735" t="s">
        <v>38</v>
      </c>
      <c r="N1735" t="str">
        <f>_xlfn.CONCAT(Ponderaciones[[#This Row],[Universidad]],Ponderaciones[[#This Row],[Carrera]])</f>
        <v>UNIVERSIDAD FINIS TERRAEBACHILLERATO EN CIENCIAS SOCIALES</v>
      </c>
    </row>
    <row r="1736" spans="1:14" x14ac:dyDescent="0.25">
      <c r="A1736">
        <v>40024</v>
      </c>
      <c r="B1736" t="s">
        <v>215</v>
      </c>
      <c r="C1736" t="s">
        <v>57</v>
      </c>
      <c r="D1736">
        <v>10</v>
      </c>
      <c r="E1736">
        <v>35</v>
      </c>
      <c r="F1736">
        <v>30</v>
      </c>
      <c r="G1736">
        <v>10</v>
      </c>
      <c r="H1736">
        <v>15</v>
      </c>
      <c r="J1736" t="s">
        <v>58</v>
      </c>
      <c r="K1736" t="s">
        <v>58</v>
      </c>
      <c r="L1736" t="s">
        <v>58</v>
      </c>
      <c r="M1736" t="s">
        <v>38</v>
      </c>
      <c r="N1736" t="str">
        <f>_xlfn.CONCAT(Ponderaciones[[#This Row],[Universidad]],Ponderaciones[[#This Row],[Carrera]])</f>
        <v xml:space="preserve">UNIVERSIDAD FINIS TERRAEBACHILLERATO EN HUMANIDADES </v>
      </c>
    </row>
    <row r="1737" spans="1:14" x14ac:dyDescent="0.25">
      <c r="A1737">
        <v>40075</v>
      </c>
      <c r="B1737" t="s">
        <v>815</v>
      </c>
      <c r="C1737" t="s">
        <v>57</v>
      </c>
      <c r="D1737">
        <v>10</v>
      </c>
      <c r="E1737">
        <v>20</v>
      </c>
      <c r="F1737">
        <v>20</v>
      </c>
      <c r="G1737">
        <v>30</v>
      </c>
      <c r="H1737" t="s">
        <v>58</v>
      </c>
      <c r="J1737">
        <v>20</v>
      </c>
      <c r="K1737" t="s">
        <v>58</v>
      </c>
      <c r="L1737" t="s">
        <v>58</v>
      </c>
      <c r="M1737" t="s">
        <v>38</v>
      </c>
      <c r="N1737" t="str">
        <f>_xlfn.CONCAT(Ponderaciones[[#This Row],[Universidad]],Ponderaciones[[#This Row],[Carrera]])</f>
        <v>UNIVERSIDAD FINIS TERRAEBACHILLERATO EN MEDICINA Y CIENCIAS BIOMÉDICAS</v>
      </c>
    </row>
    <row r="1738" spans="1:14" x14ac:dyDescent="0.25">
      <c r="A1738">
        <v>40055</v>
      </c>
      <c r="B1738" t="s">
        <v>68</v>
      </c>
      <c r="C1738" t="s">
        <v>57</v>
      </c>
      <c r="D1738">
        <v>10</v>
      </c>
      <c r="E1738">
        <v>35</v>
      </c>
      <c r="F1738">
        <v>20</v>
      </c>
      <c r="G1738">
        <v>20</v>
      </c>
      <c r="H1738">
        <v>15</v>
      </c>
      <c r="I1738" t="s">
        <v>47</v>
      </c>
      <c r="J1738">
        <v>15</v>
      </c>
      <c r="K1738" t="s">
        <v>58</v>
      </c>
      <c r="L1738" t="s">
        <v>58</v>
      </c>
      <c r="M1738" t="s">
        <v>38</v>
      </c>
      <c r="N1738" t="str">
        <f>_xlfn.CONCAT(Ponderaciones[[#This Row],[Universidad]],Ponderaciones[[#This Row],[Carrera]])</f>
        <v>UNIVERSIDAD FINIS TERRAECIENCIA POLÍTICA</v>
      </c>
    </row>
    <row r="1739" spans="1:14" x14ac:dyDescent="0.25">
      <c r="A1739">
        <v>40041</v>
      </c>
      <c r="B1739" t="s">
        <v>122</v>
      </c>
      <c r="C1739" t="s">
        <v>57</v>
      </c>
      <c r="D1739">
        <v>10</v>
      </c>
      <c r="E1739">
        <v>30</v>
      </c>
      <c r="F1739">
        <v>15</v>
      </c>
      <c r="G1739">
        <v>35</v>
      </c>
      <c r="H1739">
        <v>10</v>
      </c>
      <c r="I1739" t="s">
        <v>47</v>
      </c>
      <c r="J1739">
        <v>10</v>
      </c>
      <c r="K1739" t="s">
        <v>58</v>
      </c>
      <c r="L1739" t="s">
        <v>58</v>
      </c>
      <c r="M1739" t="s">
        <v>38</v>
      </c>
      <c r="N1739" t="str">
        <f>_xlfn.CONCAT(Ponderaciones[[#This Row],[Universidad]],Ponderaciones[[#This Row],[Carrera]])</f>
        <v>UNIVERSIDAD FINIS TERRAECONTADOR AUDITOR</v>
      </c>
    </row>
    <row r="1740" spans="1:14" x14ac:dyDescent="0.25">
      <c r="A1740">
        <v>40030</v>
      </c>
      <c r="B1740" t="s">
        <v>241</v>
      </c>
      <c r="C1740" t="s">
        <v>57</v>
      </c>
      <c r="D1740">
        <v>20</v>
      </c>
      <c r="E1740">
        <v>20</v>
      </c>
      <c r="F1740">
        <v>30</v>
      </c>
      <c r="G1740">
        <v>10</v>
      </c>
      <c r="H1740">
        <v>20</v>
      </c>
      <c r="J1740" t="s">
        <v>58</v>
      </c>
      <c r="K1740" t="s">
        <v>58</v>
      </c>
      <c r="L1740" t="s">
        <v>58</v>
      </c>
      <c r="M1740" t="s">
        <v>38</v>
      </c>
      <c r="N1740" t="str">
        <f>_xlfn.CONCAT(Ponderaciones[[#This Row],[Universidad]],Ponderaciones[[#This Row],[Carrera]])</f>
        <v xml:space="preserve">UNIVERSIDAD FINIS TERRAEDERECHO </v>
      </c>
    </row>
    <row r="1741" spans="1:14" x14ac:dyDescent="0.25">
      <c r="A1741">
        <v>40043</v>
      </c>
      <c r="B1741" t="s">
        <v>816</v>
      </c>
      <c r="C1741" t="s">
        <v>57</v>
      </c>
      <c r="D1741">
        <v>10</v>
      </c>
      <c r="E1741">
        <v>30</v>
      </c>
      <c r="F1741">
        <v>20</v>
      </c>
      <c r="G1741">
        <v>30</v>
      </c>
      <c r="H1741">
        <v>10</v>
      </c>
      <c r="I1741" t="s">
        <v>47</v>
      </c>
      <c r="J1741">
        <v>10</v>
      </c>
      <c r="K1741" t="s">
        <v>58</v>
      </c>
      <c r="L1741" t="s">
        <v>58</v>
      </c>
      <c r="M1741" t="s">
        <v>38</v>
      </c>
      <c r="N1741" t="str">
        <f>_xlfn.CONCAT(Ponderaciones[[#This Row],[Universidad]],Ponderaciones[[#This Row],[Carrera]])</f>
        <v>UNIVERSIDAD FINIS TERRAEDIRECCIÓN Y GESTIÓN DE ARTES CULINARIAS</v>
      </c>
    </row>
    <row r="1742" spans="1:14" x14ac:dyDescent="0.25">
      <c r="A1742">
        <v>40002</v>
      </c>
      <c r="B1742" t="s">
        <v>74</v>
      </c>
      <c r="C1742" t="s">
        <v>57</v>
      </c>
      <c r="D1742">
        <v>15</v>
      </c>
      <c r="E1742">
        <v>25</v>
      </c>
      <c r="F1742">
        <v>25</v>
      </c>
      <c r="G1742">
        <v>25</v>
      </c>
      <c r="H1742">
        <v>10</v>
      </c>
      <c r="I1742" t="s">
        <v>47</v>
      </c>
      <c r="J1742">
        <v>10</v>
      </c>
      <c r="K1742" t="s">
        <v>58</v>
      </c>
      <c r="L1742" t="s">
        <v>58</v>
      </c>
      <c r="M1742" t="s">
        <v>38</v>
      </c>
      <c r="N1742" t="str">
        <f>_xlfn.CONCAT(Ponderaciones[[#This Row],[Universidad]],Ponderaciones[[#This Row],[Carrera]])</f>
        <v>UNIVERSIDAD FINIS TERRAEDISEÑO</v>
      </c>
    </row>
    <row r="1743" spans="1:14" x14ac:dyDescent="0.25">
      <c r="A1743">
        <v>40003</v>
      </c>
      <c r="B1743" t="s">
        <v>817</v>
      </c>
      <c r="C1743" t="s">
        <v>57</v>
      </c>
      <c r="D1743">
        <v>10</v>
      </c>
      <c r="E1743">
        <v>20</v>
      </c>
      <c r="F1743">
        <v>25</v>
      </c>
      <c r="G1743">
        <v>35</v>
      </c>
      <c r="H1743">
        <v>10</v>
      </c>
      <c r="I1743" t="s">
        <v>47</v>
      </c>
      <c r="J1743">
        <v>10</v>
      </c>
      <c r="K1743" t="s">
        <v>58</v>
      </c>
      <c r="L1743" t="s">
        <v>58</v>
      </c>
      <c r="M1743" t="s">
        <v>38</v>
      </c>
      <c r="N1743" t="str">
        <f>_xlfn.CONCAT(Ponderaciones[[#This Row],[Universidad]],Ponderaciones[[#This Row],[Carrera]])</f>
        <v>UNIVERSIDAD FINIS TERRAEDISEÑO DE MODA Y MANAGEMENT</v>
      </c>
    </row>
    <row r="1744" spans="1:14" x14ac:dyDescent="0.25">
      <c r="A1744">
        <v>40073</v>
      </c>
      <c r="B1744" t="s">
        <v>75</v>
      </c>
      <c r="C1744" t="s">
        <v>57</v>
      </c>
      <c r="D1744">
        <v>20</v>
      </c>
      <c r="E1744">
        <v>15</v>
      </c>
      <c r="F1744">
        <v>25</v>
      </c>
      <c r="G1744">
        <v>30</v>
      </c>
      <c r="H1744" t="s">
        <v>58</v>
      </c>
      <c r="J1744">
        <v>10</v>
      </c>
      <c r="K1744" t="s">
        <v>58</v>
      </c>
      <c r="L1744" t="s">
        <v>58</v>
      </c>
      <c r="M1744" t="s">
        <v>38</v>
      </c>
      <c r="N1744" t="str">
        <f>_xlfn.CONCAT(Ponderaciones[[#This Row],[Universidad]],Ponderaciones[[#This Row],[Carrera]])</f>
        <v>UNIVERSIDAD FINIS TERRAEENFERMERÍA</v>
      </c>
    </row>
    <row r="1745" spans="1:14" x14ac:dyDescent="0.25">
      <c r="A1745">
        <v>40064</v>
      </c>
      <c r="B1745" t="s">
        <v>818</v>
      </c>
      <c r="C1745" t="s">
        <v>57</v>
      </c>
      <c r="D1745">
        <v>10</v>
      </c>
      <c r="E1745">
        <v>30</v>
      </c>
      <c r="F1745">
        <v>10</v>
      </c>
      <c r="G1745">
        <v>35</v>
      </c>
      <c r="H1745" t="s">
        <v>58</v>
      </c>
      <c r="J1745">
        <v>10</v>
      </c>
      <c r="K1745">
        <v>5</v>
      </c>
      <c r="L1745" t="s">
        <v>58</v>
      </c>
      <c r="M1745" t="s">
        <v>38</v>
      </c>
      <c r="N1745" t="str">
        <f>_xlfn.CONCAT(Ponderaciones[[#This Row],[Universidad]],Ponderaciones[[#This Row],[Carrera]])</f>
        <v xml:space="preserve">UNIVERSIDAD FINIS TERRAEINGENIERÍA CIVIL BIOMÉDICA </v>
      </c>
    </row>
    <row r="1746" spans="1:14" x14ac:dyDescent="0.25">
      <c r="A1746">
        <v>40065</v>
      </c>
      <c r="B1746" t="s">
        <v>819</v>
      </c>
      <c r="C1746" t="s">
        <v>57</v>
      </c>
      <c r="D1746">
        <v>10</v>
      </c>
      <c r="E1746">
        <v>30</v>
      </c>
      <c r="F1746">
        <v>10</v>
      </c>
      <c r="G1746">
        <v>35</v>
      </c>
      <c r="H1746" t="s">
        <v>58</v>
      </c>
      <c r="J1746">
        <v>10</v>
      </c>
      <c r="K1746">
        <v>5</v>
      </c>
      <c r="L1746" t="s">
        <v>58</v>
      </c>
      <c r="M1746" t="s">
        <v>38</v>
      </c>
      <c r="N1746" t="str">
        <f>_xlfn.CONCAT(Ponderaciones[[#This Row],[Universidad]],Ponderaciones[[#This Row],[Carrera]])</f>
        <v>UNIVERSIDAD FINIS TERRAEINGENIERÍA CIVIL EN INTELIGENCIA ARTIFICIAL Y REALIDAD VIRTUAL</v>
      </c>
    </row>
    <row r="1747" spans="1:14" x14ac:dyDescent="0.25">
      <c r="A1747">
        <v>40061</v>
      </c>
      <c r="B1747" t="s">
        <v>138</v>
      </c>
      <c r="C1747" t="s">
        <v>57</v>
      </c>
      <c r="D1747">
        <v>10</v>
      </c>
      <c r="E1747">
        <v>30</v>
      </c>
      <c r="F1747">
        <v>10</v>
      </c>
      <c r="G1747">
        <v>35</v>
      </c>
      <c r="H1747" t="s">
        <v>58</v>
      </c>
      <c r="J1747">
        <v>10</v>
      </c>
      <c r="K1747">
        <v>5</v>
      </c>
      <c r="L1747" t="s">
        <v>58</v>
      </c>
      <c r="M1747" t="s">
        <v>38</v>
      </c>
      <c r="N1747" t="str">
        <f>_xlfn.CONCAT(Ponderaciones[[#This Row],[Universidad]],Ponderaciones[[#This Row],[Carrera]])</f>
        <v xml:space="preserve">UNIVERSIDAD FINIS TERRAEINGENIERÍA CIVIL INDUSTRIAL </v>
      </c>
    </row>
    <row r="1748" spans="1:14" x14ac:dyDescent="0.25">
      <c r="A1748">
        <v>40062</v>
      </c>
      <c r="B1748" t="s">
        <v>820</v>
      </c>
      <c r="C1748" t="s">
        <v>57</v>
      </c>
      <c r="D1748">
        <v>10</v>
      </c>
      <c r="E1748">
        <v>30</v>
      </c>
      <c r="F1748">
        <v>10</v>
      </c>
      <c r="G1748">
        <v>35</v>
      </c>
      <c r="H1748" t="s">
        <v>58</v>
      </c>
      <c r="J1748">
        <v>10</v>
      </c>
      <c r="K1748">
        <v>5</v>
      </c>
      <c r="L1748" t="s">
        <v>58</v>
      </c>
      <c r="M1748" t="s">
        <v>38</v>
      </c>
      <c r="N1748" t="str">
        <f>_xlfn.CONCAT(Ponderaciones[[#This Row],[Universidad]],Ponderaciones[[#This Row],[Carrera]])</f>
        <v>UNIVERSIDAD FINIS TERRAEINGENIERÍA CIVIL INFORMÁTICA Y TELECOMUNICACIONES</v>
      </c>
    </row>
    <row r="1749" spans="1:14" x14ac:dyDescent="0.25">
      <c r="A1749">
        <v>40040</v>
      </c>
      <c r="B1749" t="s">
        <v>251</v>
      </c>
      <c r="C1749" t="s">
        <v>57</v>
      </c>
      <c r="D1749">
        <v>10</v>
      </c>
      <c r="E1749">
        <v>30</v>
      </c>
      <c r="F1749">
        <v>10</v>
      </c>
      <c r="G1749">
        <v>40</v>
      </c>
      <c r="H1749">
        <v>10</v>
      </c>
      <c r="I1749" t="s">
        <v>47</v>
      </c>
      <c r="J1749">
        <v>10</v>
      </c>
      <c r="K1749" t="s">
        <v>58</v>
      </c>
      <c r="L1749" t="s">
        <v>58</v>
      </c>
      <c r="M1749" t="s">
        <v>38</v>
      </c>
      <c r="N1749" t="str">
        <f>_xlfn.CONCAT(Ponderaciones[[#This Row],[Universidad]],Ponderaciones[[#This Row],[Carrera]])</f>
        <v xml:space="preserve">UNIVERSIDAD FINIS TERRAEINGENIERÍA COMERCIAL </v>
      </c>
    </row>
    <row r="1750" spans="1:14" x14ac:dyDescent="0.25">
      <c r="A1750">
        <v>40042</v>
      </c>
      <c r="B1750" t="s">
        <v>280</v>
      </c>
      <c r="C1750" t="s">
        <v>57</v>
      </c>
      <c r="D1750">
        <v>10</v>
      </c>
      <c r="E1750">
        <v>30</v>
      </c>
      <c r="F1750">
        <v>15</v>
      </c>
      <c r="G1750">
        <v>35</v>
      </c>
      <c r="H1750">
        <v>10</v>
      </c>
      <c r="I1750" t="s">
        <v>47</v>
      </c>
      <c r="J1750">
        <v>10</v>
      </c>
      <c r="K1750" t="s">
        <v>58</v>
      </c>
      <c r="L1750" t="s">
        <v>58</v>
      </c>
      <c r="M1750" t="s">
        <v>38</v>
      </c>
      <c r="N1750" t="str">
        <f>_xlfn.CONCAT(Ponderaciones[[#This Row],[Universidad]],Ponderaciones[[#This Row],[Carrera]])</f>
        <v>UNIVERSIDAD FINIS TERRAEINGENIERÍA EN INFORMACIÓN Y CONTROL DE GESTIÓN</v>
      </c>
    </row>
    <row r="1751" spans="1:14" x14ac:dyDescent="0.25">
      <c r="A1751">
        <v>40071</v>
      </c>
      <c r="B1751" t="s">
        <v>85</v>
      </c>
      <c r="C1751" t="s">
        <v>57</v>
      </c>
      <c r="D1751">
        <v>25</v>
      </c>
      <c r="E1751">
        <v>15</v>
      </c>
      <c r="F1751">
        <v>20</v>
      </c>
      <c r="G1751">
        <v>30</v>
      </c>
      <c r="H1751" t="s">
        <v>58</v>
      </c>
      <c r="J1751">
        <v>10</v>
      </c>
      <c r="K1751" t="s">
        <v>58</v>
      </c>
      <c r="L1751" t="s">
        <v>58</v>
      </c>
      <c r="M1751" t="s">
        <v>38</v>
      </c>
      <c r="N1751" t="str">
        <f>_xlfn.CONCAT(Ponderaciones[[#This Row],[Universidad]],Ponderaciones[[#This Row],[Carrera]])</f>
        <v>UNIVERSIDAD FINIS TERRAEKINESIOLOGÍA</v>
      </c>
    </row>
    <row r="1752" spans="1:14" x14ac:dyDescent="0.25">
      <c r="A1752">
        <v>40010</v>
      </c>
      <c r="B1752" t="s">
        <v>353</v>
      </c>
      <c r="C1752" t="s">
        <v>57</v>
      </c>
      <c r="D1752">
        <v>20</v>
      </c>
      <c r="E1752">
        <v>20</v>
      </c>
      <c r="F1752">
        <v>25</v>
      </c>
      <c r="G1752">
        <v>25</v>
      </c>
      <c r="H1752">
        <v>10</v>
      </c>
      <c r="I1752" t="s">
        <v>47</v>
      </c>
      <c r="J1752">
        <v>10</v>
      </c>
      <c r="K1752" t="s">
        <v>58</v>
      </c>
      <c r="L1752" t="s">
        <v>58</v>
      </c>
      <c r="M1752" t="s">
        <v>38</v>
      </c>
      <c r="N1752" t="str">
        <f>_xlfn.CONCAT(Ponderaciones[[#This Row],[Universidad]],Ponderaciones[[#This Row],[Carrera]])</f>
        <v>UNIVERSIDAD FINIS TERRAELICENCIATURA EN ARTES VISUALES</v>
      </c>
    </row>
    <row r="1753" spans="1:14" x14ac:dyDescent="0.25">
      <c r="A1753">
        <v>40020</v>
      </c>
      <c r="B1753" t="s">
        <v>221</v>
      </c>
      <c r="C1753" t="s">
        <v>57</v>
      </c>
      <c r="D1753">
        <v>10</v>
      </c>
      <c r="E1753">
        <v>20</v>
      </c>
      <c r="F1753">
        <v>25</v>
      </c>
      <c r="G1753">
        <v>10</v>
      </c>
      <c r="H1753">
        <v>35</v>
      </c>
      <c r="J1753" t="s">
        <v>58</v>
      </c>
      <c r="K1753" t="s">
        <v>58</v>
      </c>
      <c r="L1753" t="s">
        <v>58</v>
      </c>
      <c r="M1753" t="s">
        <v>38</v>
      </c>
      <c r="N1753" t="str">
        <f>_xlfn.CONCAT(Ponderaciones[[#This Row],[Universidad]],Ponderaciones[[#This Row],[Carrera]])</f>
        <v>UNIVERSIDAD FINIS TERRAELICENCIATURA EN HISTORIA</v>
      </c>
    </row>
    <row r="1754" spans="1:14" x14ac:dyDescent="0.25">
      <c r="A1754">
        <v>40021</v>
      </c>
      <c r="B1754" t="s">
        <v>821</v>
      </c>
      <c r="C1754" t="s">
        <v>57</v>
      </c>
      <c r="D1754">
        <v>20</v>
      </c>
      <c r="E1754">
        <v>25</v>
      </c>
      <c r="F1754">
        <v>30</v>
      </c>
      <c r="G1754">
        <v>10</v>
      </c>
      <c r="H1754">
        <v>15</v>
      </c>
      <c r="J1754" t="s">
        <v>58</v>
      </c>
      <c r="K1754" t="s">
        <v>58</v>
      </c>
      <c r="L1754" t="s">
        <v>58</v>
      </c>
      <c r="M1754" t="s">
        <v>38</v>
      </c>
      <c r="N1754" t="str">
        <f>_xlfn.CONCAT(Ponderaciones[[#This Row],[Universidad]],Ponderaciones[[#This Row],[Carrera]])</f>
        <v>UNIVERSIDAD FINIS TERRAELICENCIATURA EN LITERATURA</v>
      </c>
    </row>
    <row r="1755" spans="1:14" x14ac:dyDescent="0.25">
      <c r="A1755">
        <v>40070</v>
      </c>
      <c r="B1755" t="s">
        <v>93</v>
      </c>
      <c r="C1755" t="s">
        <v>57</v>
      </c>
      <c r="D1755">
        <v>15</v>
      </c>
      <c r="E1755">
        <v>25</v>
      </c>
      <c r="F1755">
        <v>15</v>
      </c>
      <c r="G1755">
        <v>30</v>
      </c>
      <c r="H1755" t="s">
        <v>58</v>
      </c>
      <c r="J1755">
        <v>15</v>
      </c>
      <c r="K1755" t="s">
        <v>58</v>
      </c>
      <c r="L1755" t="s">
        <v>58</v>
      </c>
      <c r="M1755" t="s">
        <v>38</v>
      </c>
      <c r="N1755" t="str">
        <f>_xlfn.CONCAT(Ponderaciones[[#This Row],[Universidad]],Ponderaciones[[#This Row],[Carrera]])</f>
        <v>UNIVERSIDAD FINIS TERRAEMEDICINA</v>
      </c>
    </row>
    <row r="1756" spans="1:14" x14ac:dyDescent="0.25">
      <c r="A1756">
        <v>40072</v>
      </c>
      <c r="B1756" t="s">
        <v>95</v>
      </c>
      <c r="C1756" t="s">
        <v>57</v>
      </c>
      <c r="D1756">
        <v>25</v>
      </c>
      <c r="E1756">
        <v>20</v>
      </c>
      <c r="F1756">
        <v>15</v>
      </c>
      <c r="G1756">
        <v>30</v>
      </c>
      <c r="H1756" t="s">
        <v>58</v>
      </c>
      <c r="J1756">
        <v>10</v>
      </c>
      <c r="K1756" t="s">
        <v>58</v>
      </c>
      <c r="L1756" t="s">
        <v>58</v>
      </c>
      <c r="M1756" t="s">
        <v>38</v>
      </c>
      <c r="N1756" t="str">
        <f>_xlfn.CONCAT(Ponderaciones[[#This Row],[Universidad]],Ponderaciones[[#This Row],[Carrera]])</f>
        <v>UNIVERSIDAD FINIS TERRAENUTRICIÓN Y DIETÉTICA</v>
      </c>
    </row>
    <row r="1757" spans="1:14" x14ac:dyDescent="0.25">
      <c r="A1757">
        <v>40080</v>
      </c>
      <c r="B1757" t="s">
        <v>96</v>
      </c>
      <c r="C1757" t="s">
        <v>57</v>
      </c>
      <c r="D1757">
        <v>10</v>
      </c>
      <c r="E1757">
        <v>25</v>
      </c>
      <c r="F1757">
        <v>20</v>
      </c>
      <c r="G1757">
        <v>30</v>
      </c>
      <c r="H1757" t="s">
        <v>58</v>
      </c>
      <c r="J1757">
        <v>15</v>
      </c>
      <c r="K1757" t="s">
        <v>58</v>
      </c>
      <c r="L1757" t="s">
        <v>58</v>
      </c>
      <c r="M1757" t="s">
        <v>38</v>
      </c>
      <c r="N1757" t="str">
        <f>_xlfn.CONCAT(Ponderaciones[[#This Row],[Universidad]],Ponderaciones[[#This Row],[Carrera]])</f>
        <v>UNIVERSIDAD FINIS TERRAEODONTOLOGÍA</v>
      </c>
    </row>
    <row r="1758" spans="1:14" x14ac:dyDescent="0.25">
      <c r="A1758">
        <v>40050</v>
      </c>
      <c r="B1758" t="s">
        <v>356</v>
      </c>
      <c r="C1758" t="s">
        <v>57</v>
      </c>
      <c r="D1758">
        <v>20</v>
      </c>
      <c r="E1758">
        <v>25</v>
      </c>
      <c r="F1758">
        <v>30</v>
      </c>
      <c r="G1758">
        <v>15</v>
      </c>
      <c r="H1758">
        <v>10</v>
      </c>
      <c r="I1758" t="s">
        <v>47</v>
      </c>
      <c r="J1758">
        <v>10</v>
      </c>
      <c r="K1758" t="s">
        <v>58</v>
      </c>
      <c r="L1758" t="s">
        <v>58</v>
      </c>
      <c r="M1758" t="s">
        <v>38</v>
      </c>
      <c r="N1758" t="str">
        <f>_xlfn.CONCAT(Ponderaciones[[#This Row],[Universidad]],Ponderaciones[[#This Row],[Carrera]])</f>
        <v>UNIVERSIDAD FINIS TERRAEPEDAGOGÍA EN EDUCACIÓN BÁSICA</v>
      </c>
    </row>
    <row r="1759" spans="1:14" x14ac:dyDescent="0.25">
      <c r="A1759">
        <v>40051</v>
      </c>
      <c r="B1759" t="s">
        <v>105</v>
      </c>
      <c r="C1759" t="s">
        <v>57</v>
      </c>
      <c r="D1759">
        <v>20</v>
      </c>
      <c r="E1759">
        <v>25</v>
      </c>
      <c r="F1759">
        <v>30</v>
      </c>
      <c r="G1759">
        <v>15</v>
      </c>
      <c r="H1759">
        <v>10</v>
      </c>
      <c r="I1759" t="s">
        <v>47</v>
      </c>
      <c r="J1759">
        <v>10</v>
      </c>
      <c r="K1759" t="s">
        <v>58</v>
      </c>
      <c r="L1759" t="s">
        <v>58</v>
      </c>
      <c r="M1759" t="s">
        <v>38</v>
      </c>
      <c r="N1759" t="str">
        <f>_xlfn.CONCAT(Ponderaciones[[#This Row],[Universidad]],Ponderaciones[[#This Row],[Carrera]])</f>
        <v>UNIVERSIDAD FINIS TERRAEPEDAGOGÍA EN EDUCACIÓN PARVULARIA</v>
      </c>
    </row>
    <row r="1760" spans="1:14" x14ac:dyDescent="0.25">
      <c r="A1760">
        <v>40022</v>
      </c>
      <c r="B1760" t="s">
        <v>802</v>
      </c>
      <c r="C1760" t="s">
        <v>57</v>
      </c>
      <c r="D1760">
        <v>10</v>
      </c>
      <c r="E1760">
        <v>30</v>
      </c>
      <c r="F1760">
        <v>40</v>
      </c>
      <c r="G1760">
        <v>10</v>
      </c>
      <c r="H1760">
        <v>10</v>
      </c>
      <c r="I1760" t="s">
        <v>47</v>
      </c>
      <c r="J1760">
        <v>10</v>
      </c>
      <c r="K1760" t="s">
        <v>58</v>
      </c>
      <c r="L1760" t="s">
        <v>58</v>
      </c>
      <c r="M1760" t="s">
        <v>38</v>
      </c>
      <c r="N1760" t="str">
        <f>_xlfn.CONCAT(Ponderaciones[[#This Row],[Universidad]],Ponderaciones[[#This Row],[Carrera]])</f>
        <v>UNIVERSIDAD FINIS TERRAEPERIODISMO Y COMUNICACIÓN</v>
      </c>
    </row>
    <row r="1761" spans="1:14" x14ac:dyDescent="0.25">
      <c r="A1761">
        <v>40074</v>
      </c>
      <c r="B1761" t="s">
        <v>108</v>
      </c>
      <c r="C1761" t="s">
        <v>57</v>
      </c>
      <c r="D1761">
        <v>20</v>
      </c>
      <c r="E1761">
        <v>30</v>
      </c>
      <c r="F1761">
        <v>20</v>
      </c>
      <c r="G1761">
        <v>20</v>
      </c>
      <c r="H1761">
        <v>10</v>
      </c>
      <c r="I1761" t="s">
        <v>47</v>
      </c>
      <c r="J1761">
        <v>10</v>
      </c>
      <c r="K1761" t="s">
        <v>58</v>
      </c>
      <c r="L1761" t="s">
        <v>58</v>
      </c>
      <c r="M1761" t="s">
        <v>38</v>
      </c>
      <c r="N1761" t="str">
        <f>_xlfn.CONCAT(Ponderaciones[[#This Row],[Universidad]],Ponderaciones[[#This Row],[Carrera]])</f>
        <v>UNIVERSIDAD FINIS TERRAEPSICOLOGÍA</v>
      </c>
    </row>
    <row r="1762" spans="1:14" x14ac:dyDescent="0.25">
      <c r="A1762">
        <v>40023</v>
      </c>
      <c r="B1762" t="s">
        <v>174</v>
      </c>
      <c r="C1762" t="s">
        <v>57</v>
      </c>
      <c r="D1762">
        <v>10</v>
      </c>
      <c r="E1762">
        <v>25</v>
      </c>
      <c r="F1762">
        <v>45</v>
      </c>
      <c r="G1762">
        <v>10</v>
      </c>
      <c r="H1762">
        <v>10</v>
      </c>
      <c r="I1762" t="s">
        <v>47</v>
      </c>
      <c r="J1762">
        <v>10</v>
      </c>
      <c r="K1762" t="s">
        <v>58</v>
      </c>
      <c r="L1762" t="s">
        <v>58</v>
      </c>
      <c r="M1762" t="s">
        <v>38</v>
      </c>
      <c r="N1762" t="str">
        <f>_xlfn.CONCAT(Ponderaciones[[#This Row],[Universidad]],Ponderaciones[[#This Row],[Carrera]])</f>
        <v>UNIVERSIDAD FINIS TERRAEPUBLICIDAD</v>
      </c>
    </row>
    <row r="1763" spans="1:14" x14ac:dyDescent="0.25">
      <c r="A1763">
        <v>40054</v>
      </c>
      <c r="B1763" t="s">
        <v>111</v>
      </c>
      <c r="C1763" t="s">
        <v>57</v>
      </c>
      <c r="D1763">
        <v>10</v>
      </c>
      <c r="E1763">
        <v>35</v>
      </c>
      <c r="F1763">
        <v>20</v>
      </c>
      <c r="G1763">
        <v>20</v>
      </c>
      <c r="H1763">
        <v>15</v>
      </c>
      <c r="I1763" t="s">
        <v>47</v>
      </c>
      <c r="J1763">
        <v>15</v>
      </c>
      <c r="K1763" t="s">
        <v>58</v>
      </c>
      <c r="L1763" t="s">
        <v>58</v>
      </c>
      <c r="M1763" t="s">
        <v>38</v>
      </c>
      <c r="N1763" t="str">
        <f>_xlfn.CONCAT(Ponderaciones[[#This Row],[Universidad]],Ponderaciones[[#This Row],[Carrera]])</f>
        <v>UNIVERSIDAD FINIS TERRAESOCIOLOGÍA</v>
      </c>
    </row>
    <row r="1764" spans="1:14" x14ac:dyDescent="0.25">
      <c r="A1764">
        <v>54201</v>
      </c>
      <c r="B1764" t="s">
        <v>62</v>
      </c>
      <c r="C1764" t="s">
        <v>822</v>
      </c>
      <c r="D1764">
        <v>30</v>
      </c>
      <c r="E1764">
        <v>40</v>
      </c>
      <c r="F1764">
        <v>10</v>
      </c>
      <c r="G1764">
        <v>10</v>
      </c>
      <c r="H1764">
        <v>10</v>
      </c>
      <c r="I1764" t="s">
        <v>47</v>
      </c>
      <c r="J1764">
        <v>10</v>
      </c>
      <c r="K1764" t="s">
        <v>58</v>
      </c>
      <c r="L1764" t="s">
        <v>58</v>
      </c>
      <c r="M1764" t="s">
        <v>37</v>
      </c>
      <c r="N1764" t="str">
        <f>_xlfn.CONCAT(Ponderaciones[[#This Row],[Universidad]],Ponderaciones[[#This Row],[Carrera]])</f>
        <v>UNIVERSIDAD GABRIELA MISTRALARQUITECTURA</v>
      </c>
    </row>
    <row r="1765" spans="1:14" x14ac:dyDescent="0.25">
      <c r="A1765">
        <v>54303</v>
      </c>
      <c r="B1765" t="s">
        <v>73</v>
      </c>
      <c r="C1765" t="s">
        <v>822</v>
      </c>
      <c r="D1765">
        <v>30</v>
      </c>
      <c r="E1765">
        <v>40</v>
      </c>
      <c r="F1765">
        <v>10</v>
      </c>
      <c r="G1765">
        <v>10</v>
      </c>
      <c r="H1765">
        <v>10</v>
      </c>
      <c r="I1765" t="s">
        <v>47</v>
      </c>
      <c r="J1765">
        <v>10</v>
      </c>
      <c r="K1765" t="s">
        <v>58</v>
      </c>
      <c r="L1765" t="s">
        <v>58</v>
      </c>
      <c r="M1765" t="s">
        <v>37</v>
      </c>
      <c r="N1765" t="str">
        <f>_xlfn.CONCAT(Ponderaciones[[#This Row],[Universidad]],Ponderaciones[[#This Row],[Carrera]])</f>
        <v>UNIVERSIDAD GABRIELA MISTRALDERECHO</v>
      </c>
    </row>
    <row r="1766" spans="1:14" x14ac:dyDescent="0.25">
      <c r="A1766">
        <v>54204</v>
      </c>
      <c r="B1766" t="s">
        <v>823</v>
      </c>
      <c r="C1766" t="s">
        <v>822</v>
      </c>
      <c r="D1766">
        <v>30</v>
      </c>
      <c r="E1766">
        <v>40</v>
      </c>
      <c r="F1766">
        <v>10</v>
      </c>
      <c r="G1766">
        <v>10</v>
      </c>
      <c r="H1766">
        <v>10</v>
      </c>
      <c r="I1766" t="s">
        <v>47</v>
      </c>
      <c r="J1766">
        <v>10</v>
      </c>
      <c r="K1766" t="s">
        <v>58</v>
      </c>
      <c r="L1766" t="s">
        <v>58</v>
      </c>
      <c r="M1766" t="s">
        <v>37</v>
      </c>
      <c r="N1766" t="str">
        <f>_xlfn.CONCAT(Ponderaciones[[#This Row],[Universidad]],Ponderaciones[[#This Row],[Carrera]])</f>
        <v>UNIVERSIDAD GABRIELA MISTRALDISEÑO DE VIDEOJUEGOS</v>
      </c>
    </row>
    <row r="1767" spans="1:14" x14ac:dyDescent="0.25">
      <c r="A1767">
        <v>54202</v>
      </c>
      <c r="B1767" t="s">
        <v>824</v>
      </c>
      <c r="C1767" t="s">
        <v>822</v>
      </c>
      <c r="D1767">
        <v>30</v>
      </c>
      <c r="E1767">
        <v>40</v>
      </c>
      <c r="F1767">
        <v>10</v>
      </c>
      <c r="G1767">
        <v>10</v>
      </c>
      <c r="H1767">
        <v>10</v>
      </c>
      <c r="I1767" t="s">
        <v>47</v>
      </c>
      <c r="J1767">
        <v>10</v>
      </c>
      <c r="K1767" t="s">
        <v>58</v>
      </c>
      <c r="L1767" t="s">
        <v>58</v>
      </c>
      <c r="M1767" t="s">
        <v>37</v>
      </c>
      <c r="N1767" t="str">
        <f>_xlfn.CONCAT(Ponderaciones[[#This Row],[Universidad]],Ponderaciones[[#This Row],[Carrera]])</f>
        <v>UNIVERSIDAD GABRIELA MISTRALDISEÑO EN ANIMACIÓN DIGITAL</v>
      </c>
    </row>
    <row r="1768" spans="1:14" x14ac:dyDescent="0.25">
      <c r="A1768">
        <v>54203</v>
      </c>
      <c r="B1768" t="s">
        <v>825</v>
      </c>
      <c r="C1768" t="s">
        <v>822</v>
      </c>
      <c r="D1768">
        <v>30</v>
      </c>
      <c r="E1768">
        <v>40</v>
      </c>
      <c r="F1768">
        <v>10</v>
      </c>
      <c r="G1768">
        <v>10</v>
      </c>
      <c r="H1768">
        <v>10</v>
      </c>
      <c r="I1768" t="s">
        <v>47</v>
      </c>
      <c r="J1768">
        <v>10</v>
      </c>
      <c r="K1768" t="s">
        <v>58</v>
      </c>
      <c r="L1768" t="s">
        <v>58</v>
      </c>
      <c r="M1768" t="s">
        <v>37</v>
      </c>
      <c r="N1768" t="str">
        <f>_xlfn.CONCAT(Ponderaciones[[#This Row],[Universidad]],Ponderaciones[[#This Row],[Carrera]])</f>
        <v>UNIVERSIDAD GABRIELA MISTRALDISEÑO EN INTERACCIÓN DIGITAL</v>
      </c>
    </row>
    <row r="1769" spans="1:14" x14ac:dyDescent="0.25">
      <c r="A1769">
        <v>54206</v>
      </c>
      <c r="B1769" t="s">
        <v>826</v>
      </c>
      <c r="C1769" t="s">
        <v>822</v>
      </c>
      <c r="D1769">
        <v>30</v>
      </c>
      <c r="E1769">
        <v>40</v>
      </c>
      <c r="F1769">
        <v>10</v>
      </c>
      <c r="G1769">
        <v>10</v>
      </c>
      <c r="H1769">
        <v>10</v>
      </c>
      <c r="I1769" t="s">
        <v>47</v>
      </c>
      <c r="J1769">
        <v>10</v>
      </c>
      <c r="K1769" t="s">
        <v>58</v>
      </c>
      <c r="L1769" t="s">
        <v>58</v>
      </c>
      <c r="M1769" t="s">
        <v>37</v>
      </c>
      <c r="N1769" t="str">
        <f>_xlfn.CONCAT(Ponderaciones[[#This Row],[Universidad]],Ponderaciones[[#This Row],[Carrera]])</f>
        <v xml:space="preserve">UNIVERSIDAD GABRIELA MISTRALDISEÑO EN MARKETING DIGITAL  </v>
      </c>
    </row>
    <row r="1770" spans="1:14" x14ac:dyDescent="0.25">
      <c r="A1770">
        <v>54120</v>
      </c>
      <c r="B1770" t="s">
        <v>201</v>
      </c>
      <c r="C1770" t="s">
        <v>822</v>
      </c>
      <c r="D1770">
        <v>30</v>
      </c>
      <c r="E1770">
        <v>35</v>
      </c>
      <c r="F1770">
        <v>10</v>
      </c>
      <c r="G1770">
        <v>10</v>
      </c>
      <c r="H1770">
        <v>10</v>
      </c>
      <c r="I1770" t="s">
        <v>47</v>
      </c>
      <c r="J1770">
        <v>10</v>
      </c>
      <c r="K1770">
        <v>5</v>
      </c>
      <c r="L1770" t="s">
        <v>58</v>
      </c>
      <c r="M1770" t="s">
        <v>37</v>
      </c>
      <c r="N1770" t="str">
        <f>_xlfn.CONCAT(Ponderaciones[[#This Row],[Universidad]],Ponderaciones[[#This Row],[Carrera]])</f>
        <v>UNIVERSIDAD GABRIELA MISTRALINGENIERÍA CIVIL INDUSTRIAL</v>
      </c>
    </row>
    <row r="1771" spans="1:14" x14ac:dyDescent="0.25">
      <c r="A1771">
        <v>54121</v>
      </c>
      <c r="B1771" t="s">
        <v>139</v>
      </c>
      <c r="C1771" t="s">
        <v>822</v>
      </c>
      <c r="D1771">
        <v>30</v>
      </c>
      <c r="E1771">
        <v>35</v>
      </c>
      <c r="F1771">
        <v>10</v>
      </c>
      <c r="G1771">
        <v>10</v>
      </c>
      <c r="H1771">
        <v>10</v>
      </c>
      <c r="I1771" t="s">
        <v>47</v>
      </c>
      <c r="J1771">
        <v>10</v>
      </c>
      <c r="K1771">
        <v>5</v>
      </c>
      <c r="L1771" t="s">
        <v>58</v>
      </c>
      <c r="M1771" t="s">
        <v>37</v>
      </c>
      <c r="N1771" t="str">
        <f>_xlfn.CONCAT(Ponderaciones[[#This Row],[Universidad]],Ponderaciones[[#This Row],[Carrera]])</f>
        <v>UNIVERSIDAD GABRIELA MISTRALINGENIERÍA CIVIL INFORMÁTICA</v>
      </c>
    </row>
    <row r="1772" spans="1:14" x14ac:dyDescent="0.25">
      <c r="A1772">
        <v>54101</v>
      </c>
      <c r="B1772" t="s">
        <v>83</v>
      </c>
      <c r="C1772" t="s">
        <v>822</v>
      </c>
      <c r="D1772">
        <v>30</v>
      </c>
      <c r="E1772">
        <v>40</v>
      </c>
      <c r="F1772">
        <v>10</v>
      </c>
      <c r="G1772">
        <v>10</v>
      </c>
      <c r="H1772">
        <v>10</v>
      </c>
      <c r="I1772" t="s">
        <v>47</v>
      </c>
      <c r="J1772">
        <v>10</v>
      </c>
      <c r="K1772" t="s">
        <v>58</v>
      </c>
      <c r="L1772" t="s">
        <v>58</v>
      </c>
      <c r="M1772" t="s">
        <v>37</v>
      </c>
      <c r="N1772" t="str">
        <f>_xlfn.CONCAT(Ponderaciones[[#This Row],[Universidad]],Ponderaciones[[#This Row],[Carrera]])</f>
        <v>UNIVERSIDAD GABRIELA MISTRALINGENIERÍA COMERCIAL</v>
      </c>
    </row>
    <row r="1773" spans="1:14" x14ac:dyDescent="0.25">
      <c r="A1773">
        <v>54301</v>
      </c>
      <c r="B1773" t="s">
        <v>108</v>
      </c>
      <c r="C1773" t="s">
        <v>822</v>
      </c>
      <c r="D1773">
        <v>30</v>
      </c>
      <c r="E1773">
        <v>40</v>
      </c>
      <c r="F1773">
        <v>10</v>
      </c>
      <c r="G1773">
        <v>10</v>
      </c>
      <c r="H1773">
        <v>10</v>
      </c>
      <c r="I1773" t="s">
        <v>47</v>
      </c>
      <c r="J1773">
        <v>10</v>
      </c>
      <c r="K1773" t="s">
        <v>58</v>
      </c>
      <c r="L1773" t="s">
        <v>58</v>
      </c>
      <c r="M1773" t="s">
        <v>37</v>
      </c>
      <c r="N1773" t="str">
        <f>_xlfn.CONCAT(Ponderaciones[[#This Row],[Universidad]],Ponderaciones[[#This Row],[Carrera]])</f>
        <v>UNIVERSIDAD GABRIELA MISTRALPSICOLOGÍA</v>
      </c>
    </row>
    <row r="1774" spans="1:14" x14ac:dyDescent="0.25">
      <c r="A1774">
        <v>39142</v>
      </c>
      <c r="B1774" t="s">
        <v>59</v>
      </c>
      <c r="C1774" t="s">
        <v>57</v>
      </c>
      <c r="D1774">
        <v>10</v>
      </c>
      <c r="E1774">
        <v>20</v>
      </c>
      <c r="F1774">
        <v>30</v>
      </c>
      <c r="G1774">
        <v>25</v>
      </c>
      <c r="H1774">
        <v>15</v>
      </c>
      <c r="I1774" t="s">
        <v>47</v>
      </c>
      <c r="J1774">
        <v>15</v>
      </c>
      <c r="K1774" t="s">
        <v>58</v>
      </c>
      <c r="L1774" t="s">
        <v>58</v>
      </c>
      <c r="M1774" t="s">
        <v>39</v>
      </c>
      <c r="N1774" t="str">
        <f>_xlfn.CONCAT(Ponderaciones[[#This Row],[Universidad]],Ponderaciones[[#This Row],[Carrera]])</f>
        <v>UNIVERSIDAD MAYORADMINISTRACIÓN PÚBLICA</v>
      </c>
    </row>
    <row r="1775" spans="1:14" x14ac:dyDescent="0.25">
      <c r="A1775">
        <v>39101</v>
      </c>
      <c r="B1775" t="s">
        <v>116</v>
      </c>
      <c r="C1775" t="s">
        <v>57</v>
      </c>
      <c r="D1775">
        <v>10</v>
      </c>
      <c r="E1775">
        <v>10</v>
      </c>
      <c r="F1775">
        <v>35</v>
      </c>
      <c r="G1775">
        <v>35</v>
      </c>
      <c r="H1775">
        <v>10</v>
      </c>
      <c r="I1775" t="s">
        <v>47</v>
      </c>
      <c r="J1775">
        <v>10</v>
      </c>
      <c r="K1775" t="s">
        <v>58</v>
      </c>
      <c r="L1775" t="s">
        <v>58</v>
      </c>
      <c r="M1775" t="s">
        <v>39</v>
      </c>
      <c r="N1775" t="str">
        <f>_xlfn.CONCAT(Ponderaciones[[#This Row],[Universidad]],Ponderaciones[[#This Row],[Carrera]])</f>
        <v>UNIVERSIDAD MAYORAGRONOMÍA</v>
      </c>
    </row>
    <row r="1776" spans="1:14" x14ac:dyDescent="0.25">
      <c r="A1776">
        <v>39425</v>
      </c>
      <c r="B1776" t="s">
        <v>116</v>
      </c>
      <c r="C1776" t="s">
        <v>348</v>
      </c>
      <c r="D1776">
        <v>10</v>
      </c>
      <c r="E1776">
        <v>30</v>
      </c>
      <c r="F1776">
        <v>25</v>
      </c>
      <c r="G1776">
        <v>25</v>
      </c>
      <c r="H1776">
        <v>10</v>
      </c>
      <c r="I1776" t="s">
        <v>47</v>
      </c>
      <c r="J1776">
        <v>10</v>
      </c>
      <c r="K1776" t="s">
        <v>58</v>
      </c>
      <c r="L1776" t="s">
        <v>58</v>
      </c>
      <c r="M1776" t="s">
        <v>39</v>
      </c>
      <c r="N1776" t="str">
        <f>_xlfn.CONCAT(Ponderaciones[[#This Row],[Universidad]],Ponderaciones[[#This Row],[Carrera]])</f>
        <v>UNIVERSIDAD MAYORAGRONOMÍA</v>
      </c>
    </row>
    <row r="1777" spans="1:14" x14ac:dyDescent="0.25">
      <c r="A1777">
        <v>39102</v>
      </c>
      <c r="B1777" t="s">
        <v>118</v>
      </c>
      <c r="C1777" t="s">
        <v>57</v>
      </c>
      <c r="D1777">
        <v>10</v>
      </c>
      <c r="E1777">
        <v>20</v>
      </c>
      <c r="F1777">
        <v>35</v>
      </c>
      <c r="G1777">
        <v>25</v>
      </c>
      <c r="H1777">
        <v>10</v>
      </c>
      <c r="I1777" t="s">
        <v>47</v>
      </c>
      <c r="J1777">
        <v>10</v>
      </c>
      <c r="K1777" t="s">
        <v>58</v>
      </c>
      <c r="L1777" t="s">
        <v>58</v>
      </c>
      <c r="M1777" t="s">
        <v>39</v>
      </c>
      <c r="N1777" t="str">
        <f>_xlfn.CONCAT(Ponderaciones[[#This Row],[Universidad]],Ponderaciones[[#This Row],[Carrera]])</f>
        <v>UNIVERSIDAD MAYORANIMACIÓN DIGITAL</v>
      </c>
    </row>
    <row r="1778" spans="1:14" x14ac:dyDescent="0.25">
      <c r="A1778">
        <v>39423</v>
      </c>
      <c r="B1778" t="s">
        <v>118</v>
      </c>
      <c r="C1778" t="s">
        <v>348</v>
      </c>
      <c r="D1778">
        <v>10</v>
      </c>
      <c r="E1778">
        <v>20</v>
      </c>
      <c r="F1778">
        <v>35</v>
      </c>
      <c r="G1778">
        <v>25</v>
      </c>
      <c r="H1778">
        <v>10</v>
      </c>
      <c r="I1778" t="s">
        <v>47</v>
      </c>
      <c r="J1778">
        <v>10</v>
      </c>
      <c r="K1778" t="s">
        <v>58</v>
      </c>
      <c r="L1778" t="s">
        <v>58</v>
      </c>
      <c r="M1778" t="s">
        <v>39</v>
      </c>
      <c r="N1778" t="str">
        <f>_xlfn.CONCAT(Ponderaciones[[#This Row],[Universidad]],Ponderaciones[[#This Row],[Carrera]])</f>
        <v>UNIVERSIDAD MAYORANIMACIÓN DIGITAL</v>
      </c>
    </row>
    <row r="1779" spans="1:14" x14ac:dyDescent="0.25">
      <c r="A1779">
        <v>39103</v>
      </c>
      <c r="B1779" t="s">
        <v>62</v>
      </c>
      <c r="C1779" t="s">
        <v>57</v>
      </c>
      <c r="D1779">
        <v>10</v>
      </c>
      <c r="E1779">
        <v>20</v>
      </c>
      <c r="F1779">
        <v>20</v>
      </c>
      <c r="G1779">
        <v>30</v>
      </c>
      <c r="H1779">
        <v>20</v>
      </c>
      <c r="I1779" t="s">
        <v>47</v>
      </c>
      <c r="J1779">
        <v>20</v>
      </c>
      <c r="K1779" t="s">
        <v>58</v>
      </c>
      <c r="L1779" t="s">
        <v>58</v>
      </c>
      <c r="M1779" t="s">
        <v>39</v>
      </c>
      <c r="N1779" t="str">
        <f>_xlfn.CONCAT(Ponderaciones[[#This Row],[Universidad]],Ponderaciones[[#This Row],[Carrera]])</f>
        <v>UNIVERSIDAD MAYORARQUITECTURA</v>
      </c>
    </row>
    <row r="1780" spans="1:14" x14ac:dyDescent="0.25">
      <c r="A1780">
        <v>39401</v>
      </c>
      <c r="B1780" t="s">
        <v>62</v>
      </c>
      <c r="C1780" t="s">
        <v>348</v>
      </c>
      <c r="D1780">
        <v>10</v>
      </c>
      <c r="E1780">
        <v>15</v>
      </c>
      <c r="F1780">
        <v>25</v>
      </c>
      <c r="G1780">
        <v>25</v>
      </c>
      <c r="H1780">
        <v>25</v>
      </c>
      <c r="I1780" t="s">
        <v>47</v>
      </c>
      <c r="J1780">
        <v>25</v>
      </c>
      <c r="K1780" t="s">
        <v>58</v>
      </c>
      <c r="L1780" t="s">
        <v>58</v>
      </c>
      <c r="M1780" t="s">
        <v>39</v>
      </c>
      <c r="N1780" t="str">
        <f>_xlfn.CONCAT(Ponderaciones[[#This Row],[Universidad]],Ponderaciones[[#This Row],[Carrera]])</f>
        <v>UNIVERSIDAD MAYORARQUITECTURA</v>
      </c>
    </row>
    <row r="1781" spans="1:14" x14ac:dyDescent="0.25">
      <c r="A1781">
        <v>39104</v>
      </c>
      <c r="B1781" t="s">
        <v>560</v>
      </c>
      <c r="C1781" t="s">
        <v>57</v>
      </c>
      <c r="D1781">
        <v>10</v>
      </c>
      <c r="E1781">
        <v>10</v>
      </c>
      <c r="F1781">
        <v>25</v>
      </c>
      <c r="G1781">
        <v>35</v>
      </c>
      <c r="H1781" t="s">
        <v>58</v>
      </c>
      <c r="I1781" t="s">
        <v>47</v>
      </c>
      <c r="J1781">
        <v>20</v>
      </c>
      <c r="K1781" t="s">
        <v>58</v>
      </c>
      <c r="L1781" t="s">
        <v>58</v>
      </c>
      <c r="M1781" t="s">
        <v>39</v>
      </c>
      <c r="N1781" t="str">
        <f>_xlfn.CONCAT(Ponderaciones[[#This Row],[Universidad]],Ponderaciones[[#This Row],[Carrera]])</f>
        <v>UNIVERSIDAD MAYORBIOTECNOLOGÍA</v>
      </c>
    </row>
    <row r="1782" spans="1:14" x14ac:dyDescent="0.25">
      <c r="A1782">
        <v>39105</v>
      </c>
      <c r="B1782" t="s">
        <v>763</v>
      </c>
      <c r="C1782" t="s">
        <v>57</v>
      </c>
      <c r="D1782">
        <v>10</v>
      </c>
      <c r="E1782">
        <v>30</v>
      </c>
      <c r="F1782">
        <v>30</v>
      </c>
      <c r="G1782">
        <v>15</v>
      </c>
      <c r="H1782">
        <v>15</v>
      </c>
      <c r="I1782" t="s">
        <v>47</v>
      </c>
      <c r="J1782">
        <v>15</v>
      </c>
      <c r="K1782" t="s">
        <v>58</v>
      </c>
      <c r="L1782" t="s">
        <v>58</v>
      </c>
      <c r="M1782" t="s">
        <v>39</v>
      </c>
      <c r="N1782" t="str">
        <f>_xlfn.CONCAT(Ponderaciones[[#This Row],[Universidad]],Ponderaciones[[#This Row],[Carrera]])</f>
        <v>UNIVERSIDAD MAYORCINE</v>
      </c>
    </row>
    <row r="1783" spans="1:14" x14ac:dyDescent="0.25">
      <c r="A1783">
        <v>39399</v>
      </c>
      <c r="B1783" t="s">
        <v>827</v>
      </c>
      <c r="C1783" t="s">
        <v>57</v>
      </c>
      <c r="D1783">
        <v>20</v>
      </c>
      <c r="E1783">
        <v>50</v>
      </c>
      <c r="F1783">
        <v>10</v>
      </c>
      <c r="G1783">
        <v>10</v>
      </c>
      <c r="H1783">
        <v>10</v>
      </c>
      <c r="I1783" t="s">
        <v>47</v>
      </c>
      <c r="J1783">
        <v>10</v>
      </c>
      <c r="K1783" t="s">
        <v>58</v>
      </c>
      <c r="L1783" t="s">
        <v>185</v>
      </c>
      <c r="M1783" t="s">
        <v>39</v>
      </c>
      <c r="N1783" t="str">
        <f>_xlfn.CONCAT(Ponderaciones[[#This Row],[Universidad]],Ponderaciones[[#This Row],[Carrera]])</f>
        <v>UNIVERSIDAD MAYORCOMPOSICIÓN MUSICAL SUPERIOR</v>
      </c>
    </row>
    <row r="1784" spans="1:14" x14ac:dyDescent="0.25">
      <c r="A1784">
        <v>39107</v>
      </c>
      <c r="B1784" t="s">
        <v>73</v>
      </c>
      <c r="C1784" t="s">
        <v>57</v>
      </c>
      <c r="D1784">
        <v>10</v>
      </c>
      <c r="E1784">
        <v>10</v>
      </c>
      <c r="F1784">
        <v>50</v>
      </c>
      <c r="G1784">
        <v>10</v>
      </c>
      <c r="H1784">
        <v>20</v>
      </c>
      <c r="I1784" t="s">
        <v>47</v>
      </c>
      <c r="J1784">
        <v>20</v>
      </c>
      <c r="K1784" t="s">
        <v>58</v>
      </c>
      <c r="L1784" t="s">
        <v>58</v>
      </c>
      <c r="M1784" t="s">
        <v>39</v>
      </c>
      <c r="N1784" t="str">
        <f>_xlfn.CONCAT(Ponderaciones[[#This Row],[Universidad]],Ponderaciones[[#This Row],[Carrera]])</f>
        <v>UNIVERSIDAD MAYORDERECHO</v>
      </c>
    </row>
    <row r="1785" spans="1:14" x14ac:dyDescent="0.25">
      <c r="A1785">
        <v>39403</v>
      </c>
      <c r="B1785" t="s">
        <v>241</v>
      </c>
      <c r="C1785" t="s">
        <v>348</v>
      </c>
      <c r="D1785">
        <v>10</v>
      </c>
      <c r="E1785">
        <v>10</v>
      </c>
      <c r="F1785">
        <v>40</v>
      </c>
      <c r="G1785">
        <v>10</v>
      </c>
      <c r="H1785">
        <v>30</v>
      </c>
      <c r="I1785" t="s">
        <v>47</v>
      </c>
      <c r="J1785">
        <v>30</v>
      </c>
      <c r="K1785" t="s">
        <v>58</v>
      </c>
      <c r="L1785" t="s">
        <v>58</v>
      </c>
      <c r="M1785" t="s">
        <v>39</v>
      </c>
      <c r="N1785" t="str">
        <f>_xlfn.CONCAT(Ponderaciones[[#This Row],[Universidad]],Ponderaciones[[#This Row],[Carrera]])</f>
        <v xml:space="preserve">UNIVERSIDAD MAYORDERECHO </v>
      </c>
    </row>
    <row r="1786" spans="1:14" x14ac:dyDescent="0.25">
      <c r="A1786">
        <v>39108</v>
      </c>
      <c r="B1786" t="s">
        <v>828</v>
      </c>
      <c r="C1786" t="s">
        <v>57</v>
      </c>
      <c r="D1786">
        <v>10</v>
      </c>
      <c r="E1786">
        <v>30</v>
      </c>
      <c r="F1786">
        <v>20</v>
      </c>
      <c r="G1786">
        <v>20</v>
      </c>
      <c r="H1786">
        <v>20</v>
      </c>
      <c r="I1786" t="s">
        <v>47</v>
      </c>
      <c r="J1786">
        <v>20</v>
      </c>
      <c r="K1786" t="s">
        <v>58</v>
      </c>
      <c r="L1786" t="s">
        <v>58</v>
      </c>
      <c r="M1786" t="s">
        <v>39</v>
      </c>
      <c r="N1786" t="str">
        <f>_xlfn.CONCAT(Ponderaciones[[#This Row],[Universidad]],Ponderaciones[[#This Row],[Carrera]])</f>
        <v>UNIVERSIDAD MAYORDISEÑO MENCIÓN GRÁFICO, INDUSTRIAL O AMBIENTES</v>
      </c>
    </row>
    <row r="1787" spans="1:14" x14ac:dyDescent="0.25">
      <c r="A1787">
        <v>39109</v>
      </c>
      <c r="B1787" t="s">
        <v>75</v>
      </c>
      <c r="C1787" t="s">
        <v>57</v>
      </c>
      <c r="D1787">
        <v>10</v>
      </c>
      <c r="E1787">
        <v>15</v>
      </c>
      <c r="F1787">
        <v>35</v>
      </c>
      <c r="G1787">
        <v>30</v>
      </c>
      <c r="H1787">
        <v>10</v>
      </c>
      <c r="I1787" t="s">
        <v>47</v>
      </c>
      <c r="J1787">
        <v>10</v>
      </c>
      <c r="K1787" t="s">
        <v>58</v>
      </c>
      <c r="L1787" t="s">
        <v>58</v>
      </c>
      <c r="M1787" t="s">
        <v>39</v>
      </c>
      <c r="N1787" t="str">
        <f>_xlfn.CONCAT(Ponderaciones[[#This Row],[Universidad]],Ponderaciones[[#This Row],[Carrera]])</f>
        <v>UNIVERSIDAD MAYORENFERMERÍA</v>
      </c>
    </row>
    <row r="1788" spans="1:14" x14ac:dyDescent="0.25">
      <c r="A1788">
        <v>39405</v>
      </c>
      <c r="B1788" t="s">
        <v>75</v>
      </c>
      <c r="C1788" t="s">
        <v>348</v>
      </c>
      <c r="D1788">
        <v>10</v>
      </c>
      <c r="E1788">
        <v>30</v>
      </c>
      <c r="F1788">
        <v>20</v>
      </c>
      <c r="G1788">
        <v>20</v>
      </c>
      <c r="H1788">
        <v>20</v>
      </c>
      <c r="I1788" t="s">
        <v>47</v>
      </c>
      <c r="J1788">
        <v>20</v>
      </c>
      <c r="K1788" t="s">
        <v>58</v>
      </c>
      <c r="L1788" t="s">
        <v>58</v>
      </c>
      <c r="M1788" t="s">
        <v>39</v>
      </c>
      <c r="N1788" t="str">
        <f>_xlfn.CONCAT(Ponderaciones[[#This Row],[Universidad]],Ponderaciones[[#This Row],[Carrera]])</f>
        <v>UNIVERSIDAD MAYORENFERMERÍA</v>
      </c>
    </row>
    <row r="1789" spans="1:14" x14ac:dyDescent="0.25">
      <c r="A1789">
        <v>39144</v>
      </c>
      <c r="B1789" t="s">
        <v>245</v>
      </c>
      <c r="C1789" t="s">
        <v>57</v>
      </c>
      <c r="D1789">
        <v>30</v>
      </c>
      <c r="E1789">
        <v>40</v>
      </c>
      <c r="F1789">
        <v>10</v>
      </c>
      <c r="G1789">
        <v>10</v>
      </c>
      <c r="H1789">
        <v>10</v>
      </c>
      <c r="I1789" t="s">
        <v>47</v>
      </c>
      <c r="J1789">
        <v>10</v>
      </c>
      <c r="K1789" t="s">
        <v>58</v>
      </c>
      <c r="L1789" t="s">
        <v>58</v>
      </c>
      <c r="M1789" t="s">
        <v>39</v>
      </c>
      <c r="N1789" t="str">
        <f>_xlfn.CONCAT(Ponderaciones[[#This Row],[Universidad]],Ponderaciones[[#This Row],[Carrera]])</f>
        <v>UNIVERSIDAD MAYORENTRENADOR DEPORTIVO</v>
      </c>
    </row>
    <row r="1790" spans="1:14" x14ac:dyDescent="0.25">
      <c r="A1790">
        <v>39110</v>
      </c>
      <c r="B1790" t="s">
        <v>79</v>
      </c>
      <c r="C1790" t="s">
        <v>57</v>
      </c>
      <c r="D1790">
        <v>10</v>
      </c>
      <c r="E1790">
        <v>30</v>
      </c>
      <c r="F1790">
        <v>25</v>
      </c>
      <c r="G1790">
        <v>20</v>
      </c>
      <c r="H1790">
        <v>15</v>
      </c>
      <c r="I1790" t="s">
        <v>47</v>
      </c>
      <c r="J1790">
        <v>15</v>
      </c>
      <c r="K1790" t="s">
        <v>58</v>
      </c>
      <c r="L1790" t="s">
        <v>58</v>
      </c>
      <c r="M1790" t="s">
        <v>39</v>
      </c>
      <c r="N1790" t="str">
        <f>_xlfn.CONCAT(Ponderaciones[[#This Row],[Universidad]],Ponderaciones[[#This Row],[Carrera]])</f>
        <v>UNIVERSIDAD MAYORFONOAUDIOLOGÍA</v>
      </c>
    </row>
    <row r="1791" spans="1:14" x14ac:dyDescent="0.25">
      <c r="A1791">
        <v>39406</v>
      </c>
      <c r="B1791" t="s">
        <v>79</v>
      </c>
      <c r="C1791" t="s">
        <v>348</v>
      </c>
      <c r="D1791">
        <v>10</v>
      </c>
      <c r="E1791">
        <v>30</v>
      </c>
      <c r="F1791">
        <v>20</v>
      </c>
      <c r="G1791">
        <v>20</v>
      </c>
      <c r="H1791">
        <v>20</v>
      </c>
      <c r="I1791" t="s">
        <v>47</v>
      </c>
      <c r="J1791">
        <v>20</v>
      </c>
      <c r="K1791" t="s">
        <v>58</v>
      </c>
      <c r="L1791" t="s">
        <v>58</v>
      </c>
      <c r="M1791" t="s">
        <v>39</v>
      </c>
      <c r="N1791" t="str">
        <f>_xlfn.CONCAT(Ponderaciones[[#This Row],[Universidad]],Ponderaciones[[#This Row],[Carrera]])</f>
        <v>UNIVERSIDAD MAYORFONOAUDIOLOGÍA</v>
      </c>
    </row>
    <row r="1792" spans="1:14" x14ac:dyDescent="0.25">
      <c r="A1792">
        <v>39134</v>
      </c>
      <c r="B1792" t="s">
        <v>246</v>
      </c>
      <c r="C1792" t="s">
        <v>57</v>
      </c>
      <c r="D1792">
        <v>10</v>
      </c>
      <c r="E1792">
        <v>10</v>
      </c>
      <c r="F1792">
        <v>20</v>
      </c>
      <c r="G1792">
        <v>50</v>
      </c>
      <c r="H1792">
        <v>10</v>
      </c>
      <c r="I1792" t="s">
        <v>47</v>
      </c>
      <c r="J1792">
        <v>10</v>
      </c>
      <c r="K1792" t="s">
        <v>58</v>
      </c>
      <c r="L1792" t="s">
        <v>58</v>
      </c>
      <c r="M1792" t="s">
        <v>39</v>
      </c>
      <c r="N1792" t="str">
        <f>_xlfn.CONCAT(Ponderaciones[[#This Row],[Universidad]],Ponderaciones[[#This Row],[Carrera]])</f>
        <v>UNIVERSIDAD MAYORGEOLOGÍA</v>
      </c>
    </row>
    <row r="1793" spans="1:14" x14ac:dyDescent="0.25">
      <c r="A1793">
        <v>39111</v>
      </c>
      <c r="B1793" t="s">
        <v>275</v>
      </c>
      <c r="C1793" t="s">
        <v>57</v>
      </c>
      <c r="D1793">
        <v>10</v>
      </c>
      <c r="E1793">
        <v>10</v>
      </c>
      <c r="F1793">
        <v>10</v>
      </c>
      <c r="G1793">
        <v>55</v>
      </c>
      <c r="H1793">
        <v>10</v>
      </c>
      <c r="I1793" t="s">
        <v>47</v>
      </c>
      <c r="J1793">
        <v>10</v>
      </c>
      <c r="K1793">
        <v>5</v>
      </c>
      <c r="L1793" t="s">
        <v>58</v>
      </c>
      <c r="M1793" t="s">
        <v>39</v>
      </c>
      <c r="N1793" t="str">
        <f>_xlfn.CONCAT(Ponderaciones[[#This Row],[Universidad]],Ponderaciones[[#This Row],[Carrera]])</f>
        <v xml:space="preserve">UNIVERSIDAD MAYORINGENIERÍA CIVIL ELECTRÓNICA </v>
      </c>
    </row>
    <row r="1794" spans="1:14" x14ac:dyDescent="0.25">
      <c r="A1794">
        <v>39112</v>
      </c>
      <c r="B1794" t="s">
        <v>276</v>
      </c>
      <c r="C1794" t="s">
        <v>57</v>
      </c>
      <c r="D1794">
        <v>10</v>
      </c>
      <c r="E1794">
        <v>10</v>
      </c>
      <c r="F1794">
        <v>10</v>
      </c>
      <c r="G1794">
        <v>55</v>
      </c>
      <c r="H1794">
        <v>10</v>
      </c>
      <c r="I1794" t="s">
        <v>47</v>
      </c>
      <c r="J1794">
        <v>10</v>
      </c>
      <c r="K1794">
        <v>5</v>
      </c>
      <c r="L1794" t="s">
        <v>58</v>
      </c>
      <c r="M1794" t="s">
        <v>39</v>
      </c>
      <c r="N1794" t="str">
        <f>_xlfn.CONCAT(Ponderaciones[[#This Row],[Universidad]],Ponderaciones[[#This Row],[Carrera]])</f>
        <v>UNIVERSIDAD MAYORINGENIERÍA CIVIL EN COMPUTACIÓN E INFORMÁTICA</v>
      </c>
    </row>
    <row r="1795" spans="1:14" x14ac:dyDescent="0.25">
      <c r="A1795">
        <v>39143</v>
      </c>
      <c r="B1795" t="s">
        <v>248</v>
      </c>
      <c r="C1795" t="s">
        <v>57</v>
      </c>
      <c r="D1795">
        <v>10</v>
      </c>
      <c r="E1795">
        <v>10</v>
      </c>
      <c r="F1795">
        <v>10</v>
      </c>
      <c r="G1795">
        <v>55</v>
      </c>
      <c r="H1795">
        <v>10</v>
      </c>
      <c r="I1795" t="s">
        <v>47</v>
      </c>
      <c r="J1795">
        <v>10</v>
      </c>
      <c r="K1795">
        <v>5</v>
      </c>
      <c r="L1795" t="s">
        <v>58</v>
      </c>
      <c r="M1795" t="s">
        <v>39</v>
      </c>
      <c r="N1795" t="str">
        <f>_xlfn.CONCAT(Ponderaciones[[#This Row],[Universidad]],Ponderaciones[[#This Row],[Carrera]])</f>
        <v>UNIVERSIDAD MAYORINGENIERÍA CIVIL EN MINAS</v>
      </c>
    </row>
    <row r="1796" spans="1:14" x14ac:dyDescent="0.25">
      <c r="A1796">
        <v>39113</v>
      </c>
      <c r="B1796" t="s">
        <v>201</v>
      </c>
      <c r="C1796" t="s">
        <v>57</v>
      </c>
      <c r="D1796">
        <v>10</v>
      </c>
      <c r="E1796">
        <v>10</v>
      </c>
      <c r="F1796">
        <v>10</v>
      </c>
      <c r="G1796">
        <v>55</v>
      </c>
      <c r="H1796">
        <v>10</v>
      </c>
      <c r="I1796" t="s">
        <v>47</v>
      </c>
      <c r="J1796">
        <v>10</v>
      </c>
      <c r="K1796">
        <v>5</v>
      </c>
      <c r="L1796" t="s">
        <v>58</v>
      </c>
      <c r="M1796" t="s">
        <v>39</v>
      </c>
      <c r="N1796" t="str">
        <f>_xlfn.CONCAT(Ponderaciones[[#This Row],[Universidad]],Ponderaciones[[#This Row],[Carrera]])</f>
        <v>UNIVERSIDAD MAYORINGENIERÍA CIVIL INDUSTRIAL</v>
      </c>
    </row>
    <row r="1797" spans="1:14" x14ac:dyDescent="0.25">
      <c r="A1797">
        <v>39408</v>
      </c>
      <c r="B1797" t="s">
        <v>201</v>
      </c>
      <c r="C1797" t="s">
        <v>348</v>
      </c>
      <c r="D1797">
        <v>10</v>
      </c>
      <c r="E1797">
        <v>20</v>
      </c>
      <c r="F1797">
        <v>10</v>
      </c>
      <c r="G1797">
        <v>45</v>
      </c>
      <c r="H1797">
        <v>10</v>
      </c>
      <c r="I1797" t="s">
        <v>47</v>
      </c>
      <c r="J1797">
        <v>10</v>
      </c>
      <c r="K1797">
        <v>5</v>
      </c>
      <c r="L1797" t="s">
        <v>58</v>
      </c>
      <c r="M1797" t="s">
        <v>39</v>
      </c>
      <c r="N1797" t="str">
        <f>_xlfn.CONCAT(Ponderaciones[[#This Row],[Universidad]],Ponderaciones[[#This Row],[Carrera]])</f>
        <v>UNIVERSIDAD MAYORINGENIERÍA CIVIL INDUSTRIAL</v>
      </c>
    </row>
    <row r="1798" spans="1:14" x14ac:dyDescent="0.25">
      <c r="A1798">
        <v>39114</v>
      </c>
      <c r="B1798" t="s">
        <v>83</v>
      </c>
      <c r="C1798" t="s">
        <v>57</v>
      </c>
      <c r="D1798">
        <v>10</v>
      </c>
      <c r="E1798">
        <v>10</v>
      </c>
      <c r="F1798">
        <v>20</v>
      </c>
      <c r="G1798">
        <v>50</v>
      </c>
      <c r="H1798">
        <v>10</v>
      </c>
      <c r="I1798" t="s">
        <v>47</v>
      </c>
      <c r="J1798">
        <v>10</v>
      </c>
      <c r="K1798" t="s">
        <v>58</v>
      </c>
      <c r="L1798" t="s">
        <v>58</v>
      </c>
      <c r="M1798" t="s">
        <v>39</v>
      </c>
      <c r="N1798" t="str">
        <f>_xlfn.CONCAT(Ponderaciones[[#This Row],[Universidad]],Ponderaciones[[#This Row],[Carrera]])</f>
        <v>UNIVERSIDAD MAYORINGENIERÍA COMERCIAL</v>
      </c>
    </row>
    <row r="1799" spans="1:14" x14ac:dyDescent="0.25">
      <c r="A1799">
        <v>39409</v>
      </c>
      <c r="B1799" t="s">
        <v>83</v>
      </c>
      <c r="C1799" t="s">
        <v>348</v>
      </c>
      <c r="D1799">
        <v>10</v>
      </c>
      <c r="E1799">
        <v>20</v>
      </c>
      <c r="F1799">
        <v>15</v>
      </c>
      <c r="G1799">
        <v>35</v>
      </c>
      <c r="H1799">
        <v>20</v>
      </c>
      <c r="I1799" t="s">
        <v>47</v>
      </c>
      <c r="J1799">
        <v>20</v>
      </c>
      <c r="K1799" t="s">
        <v>58</v>
      </c>
      <c r="L1799" t="s">
        <v>58</v>
      </c>
      <c r="M1799" t="s">
        <v>39</v>
      </c>
      <c r="N1799" t="str">
        <f>_xlfn.CONCAT(Ponderaciones[[#This Row],[Universidad]],Ponderaciones[[#This Row],[Carrera]])</f>
        <v>UNIVERSIDAD MAYORINGENIERÍA COMERCIAL</v>
      </c>
    </row>
    <row r="1800" spans="1:14" x14ac:dyDescent="0.25">
      <c r="A1800">
        <v>39115</v>
      </c>
      <c r="B1800" t="s">
        <v>829</v>
      </c>
      <c r="C1800" t="s">
        <v>57</v>
      </c>
      <c r="D1800">
        <v>10</v>
      </c>
      <c r="E1800">
        <v>30</v>
      </c>
      <c r="F1800">
        <v>15</v>
      </c>
      <c r="G1800">
        <v>25</v>
      </c>
      <c r="H1800">
        <v>20</v>
      </c>
      <c r="I1800" t="s">
        <v>47</v>
      </c>
      <c r="J1800">
        <v>20</v>
      </c>
      <c r="K1800" t="s">
        <v>58</v>
      </c>
      <c r="L1800" t="s">
        <v>58</v>
      </c>
      <c r="M1800" t="s">
        <v>39</v>
      </c>
      <c r="N1800" t="str">
        <f>_xlfn.CONCAT(Ponderaciones[[#This Row],[Universidad]],Ponderaciones[[#This Row],[Carrera]])</f>
        <v>UNIVERSIDAD MAYORINGENIERÍA EN ADMINISTRACIÓN</v>
      </c>
    </row>
    <row r="1801" spans="1:14" x14ac:dyDescent="0.25">
      <c r="A1801">
        <v>39141</v>
      </c>
      <c r="B1801" t="s">
        <v>830</v>
      </c>
      <c r="C1801" t="s">
        <v>57</v>
      </c>
      <c r="D1801">
        <v>10</v>
      </c>
      <c r="E1801">
        <v>20</v>
      </c>
      <c r="F1801">
        <v>10</v>
      </c>
      <c r="G1801">
        <v>45</v>
      </c>
      <c r="H1801">
        <v>10</v>
      </c>
      <c r="I1801" t="s">
        <v>47</v>
      </c>
      <c r="J1801">
        <v>10</v>
      </c>
      <c r="K1801">
        <v>5</v>
      </c>
      <c r="L1801" t="s">
        <v>58</v>
      </c>
      <c r="M1801" t="s">
        <v>39</v>
      </c>
      <c r="N1801" t="str">
        <f>_xlfn.CONCAT(Ponderaciones[[#This Row],[Universidad]],Ponderaciones[[#This Row],[Carrera]])</f>
        <v>UNIVERSIDAD MAYORINGENIERÍA EN CIENCIA DE DATOS</v>
      </c>
    </row>
    <row r="1802" spans="1:14" x14ac:dyDescent="0.25">
      <c r="A1802">
        <v>39106</v>
      </c>
      <c r="B1802" t="s">
        <v>146</v>
      </c>
      <c r="C1802" t="s">
        <v>57</v>
      </c>
      <c r="D1802">
        <v>10</v>
      </c>
      <c r="E1802">
        <v>20</v>
      </c>
      <c r="F1802">
        <v>10</v>
      </c>
      <c r="G1802">
        <v>45</v>
      </c>
      <c r="H1802">
        <v>10</v>
      </c>
      <c r="I1802" t="s">
        <v>47</v>
      </c>
      <c r="J1802">
        <v>10</v>
      </c>
      <c r="K1802">
        <v>5</v>
      </c>
      <c r="L1802" t="s">
        <v>58</v>
      </c>
      <c r="M1802" t="s">
        <v>39</v>
      </c>
      <c r="N1802" t="str">
        <f>_xlfn.CONCAT(Ponderaciones[[#This Row],[Universidad]],Ponderaciones[[#This Row],[Carrera]])</f>
        <v>UNIVERSIDAD MAYORINGENIERÍA EN CONSTRUCCIÓN</v>
      </c>
    </row>
    <row r="1803" spans="1:14" x14ac:dyDescent="0.25">
      <c r="A1803">
        <v>39402</v>
      </c>
      <c r="B1803" t="s">
        <v>146</v>
      </c>
      <c r="C1803" t="s">
        <v>348</v>
      </c>
      <c r="D1803">
        <v>10</v>
      </c>
      <c r="E1803">
        <v>20</v>
      </c>
      <c r="F1803">
        <v>10</v>
      </c>
      <c r="G1803">
        <v>45</v>
      </c>
      <c r="H1803">
        <v>10</v>
      </c>
      <c r="I1803" t="s">
        <v>47</v>
      </c>
      <c r="J1803">
        <v>10</v>
      </c>
      <c r="K1803">
        <v>5</v>
      </c>
      <c r="L1803" t="s">
        <v>58</v>
      </c>
      <c r="M1803" t="s">
        <v>39</v>
      </c>
      <c r="N1803" t="str">
        <f>_xlfn.CONCAT(Ponderaciones[[#This Row],[Universidad]],Ponderaciones[[#This Row],[Carrera]])</f>
        <v>UNIVERSIDAD MAYORINGENIERÍA EN CONSTRUCCIÓN</v>
      </c>
    </row>
    <row r="1804" spans="1:14" x14ac:dyDescent="0.25">
      <c r="A1804">
        <v>39398</v>
      </c>
      <c r="B1804" t="s">
        <v>831</v>
      </c>
      <c r="C1804" t="s">
        <v>57</v>
      </c>
      <c r="D1804">
        <v>20</v>
      </c>
      <c r="E1804">
        <v>50</v>
      </c>
      <c r="F1804">
        <v>10</v>
      </c>
      <c r="G1804">
        <v>10</v>
      </c>
      <c r="H1804">
        <v>10</v>
      </c>
      <c r="I1804" t="s">
        <v>47</v>
      </c>
      <c r="J1804">
        <v>10</v>
      </c>
      <c r="K1804" t="s">
        <v>58</v>
      </c>
      <c r="L1804" t="s">
        <v>185</v>
      </c>
      <c r="M1804" t="s">
        <v>39</v>
      </c>
      <c r="N1804" t="str">
        <f>_xlfn.CONCAT(Ponderaciones[[#This Row],[Universidad]],Ponderaciones[[#This Row],[Carrera]])</f>
        <v>UNIVERSIDAD MAYORINTERPRETACIÓN MUSICAL SUPERIOR</v>
      </c>
    </row>
    <row r="1805" spans="1:14" x14ac:dyDescent="0.25">
      <c r="A1805">
        <v>39117</v>
      </c>
      <c r="B1805" t="s">
        <v>85</v>
      </c>
      <c r="C1805" t="s">
        <v>57</v>
      </c>
      <c r="D1805">
        <v>10</v>
      </c>
      <c r="E1805">
        <v>10</v>
      </c>
      <c r="F1805">
        <v>20</v>
      </c>
      <c r="G1805">
        <v>45</v>
      </c>
      <c r="H1805">
        <v>15</v>
      </c>
      <c r="I1805" t="s">
        <v>47</v>
      </c>
      <c r="J1805">
        <v>15</v>
      </c>
      <c r="K1805" t="s">
        <v>58</v>
      </c>
      <c r="L1805" t="s">
        <v>58</v>
      </c>
      <c r="M1805" t="s">
        <v>39</v>
      </c>
      <c r="N1805" t="str">
        <f>_xlfn.CONCAT(Ponderaciones[[#This Row],[Universidad]],Ponderaciones[[#This Row],[Carrera]])</f>
        <v>UNIVERSIDAD MAYORKINESIOLOGÍA</v>
      </c>
    </row>
    <row r="1806" spans="1:14" x14ac:dyDescent="0.25">
      <c r="A1806">
        <v>39410</v>
      </c>
      <c r="B1806" t="s">
        <v>85</v>
      </c>
      <c r="C1806" t="s">
        <v>348</v>
      </c>
      <c r="D1806">
        <v>10</v>
      </c>
      <c r="E1806">
        <v>30</v>
      </c>
      <c r="F1806">
        <v>20</v>
      </c>
      <c r="G1806">
        <v>20</v>
      </c>
      <c r="H1806">
        <v>20</v>
      </c>
      <c r="I1806" t="s">
        <v>47</v>
      </c>
      <c r="J1806">
        <v>20</v>
      </c>
      <c r="K1806" t="s">
        <v>58</v>
      </c>
      <c r="L1806" t="s">
        <v>58</v>
      </c>
      <c r="M1806" t="s">
        <v>39</v>
      </c>
      <c r="N1806" t="str">
        <f>_xlfn.CONCAT(Ponderaciones[[#This Row],[Universidad]],Ponderaciones[[#This Row],[Carrera]])</f>
        <v>UNIVERSIDAD MAYORKINESIOLOGÍA</v>
      </c>
    </row>
    <row r="1807" spans="1:14" x14ac:dyDescent="0.25">
      <c r="A1807">
        <v>39118</v>
      </c>
      <c r="B1807" t="s">
        <v>93</v>
      </c>
      <c r="C1807" t="s">
        <v>57</v>
      </c>
      <c r="D1807">
        <v>10</v>
      </c>
      <c r="E1807">
        <v>20</v>
      </c>
      <c r="F1807">
        <v>15</v>
      </c>
      <c r="G1807">
        <v>25</v>
      </c>
      <c r="H1807" t="s">
        <v>58</v>
      </c>
      <c r="I1807" t="s">
        <v>47</v>
      </c>
      <c r="J1807">
        <v>30</v>
      </c>
      <c r="K1807" t="s">
        <v>58</v>
      </c>
      <c r="L1807" t="s">
        <v>58</v>
      </c>
      <c r="M1807" t="s">
        <v>39</v>
      </c>
      <c r="N1807" t="str">
        <f>_xlfn.CONCAT(Ponderaciones[[#This Row],[Universidad]],Ponderaciones[[#This Row],[Carrera]])</f>
        <v>UNIVERSIDAD MAYORMEDICINA</v>
      </c>
    </row>
    <row r="1808" spans="1:14" x14ac:dyDescent="0.25">
      <c r="A1808">
        <v>39411</v>
      </c>
      <c r="B1808" t="s">
        <v>93</v>
      </c>
      <c r="C1808" t="s">
        <v>348</v>
      </c>
      <c r="D1808">
        <v>10</v>
      </c>
      <c r="E1808">
        <v>20</v>
      </c>
      <c r="F1808">
        <v>15</v>
      </c>
      <c r="G1808">
        <v>25</v>
      </c>
      <c r="H1808" t="s">
        <v>58</v>
      </c>
      <c r="I1808" t="s">
        <v>47</v>
      </c>
      <c r="J1808">
        <v>30</v>
      </c>
      <c r="K1808" t="s">
        <v>58</v>
      </c>
      <c r="L1808" t="s">
        <v>58</v>
      </c>
      <c r="M1808" t="s">
        <v>39</v>
      </c>
      <c r="N1808" t="str">
        <f>_xlfn.CONCAT(Ponderaciones[[#This Row],[Universidad]],Ponderaciones[[#This Row],[Carrera]])</f>
        <v>UNIVERSIDAD MAYORMEDICINA</v>
      </c>
    </row>
    <row r="1809" spans="1:14" x14ac:dyDescent="0.25">
      <c r="A1809">
        <v>39119</v>
      </c>
      <c r="B1809" t="s">
        <v>94</v>
      </c>
      <c r="C1809" t="s">
        <v>57</v>
      </c>
      <c r="D1809">
        <v>10</v>
      </c>
      <c r="E1809">
        <v>20</v>
      </c>
      <c r="F1809">
        <v>20</v>
      </c>
      <c r="G1809">
        <v>35</v>
      </c>
      <c r="H1809">
        <v>15</v>
      </c>
      <c r="I1809" t="s">
        <v>47</v>
      </c>
      <c r="J1809">
        <v>15</v>
      </c>
      <c r="K1809" t="s">
        <v>58</v>
      </c>
      <c r="L1809" t="s">
        <v>58</v>
      </c>
      <c r="M1809" t="s">
        <v>39</v>
      </c>
      <c r="N1809" t="str">
        <f>_xlfn.CONCAT(Ponderaciones[[#This Row],[Universidad]],Ponderaciones[[#This Row],[Carrera]])</f>
        <v>UNIVERSIDAD MAYORMEDICINA VETERINARIA</v>
      </c>
    </row>
    <row r="1810" spans="1:14" x14ac:dyDescent="0.25">
      <c r="A1810">
        <v>39412</v>
      </c>
      <c r="B1810" t="s">
        <v>94</v>
      </c>
      <c r="C1810" t="s">
        <v>348</v>
      </c>
      <c r="D1810">
        <v>10</v>
      </c>
      <c r="E1810">
        <v>30</v>
      </c>
      <c r="F1810">
        <v>25</v>
      </c>
      <c r="G1810">
        <v>25</v>
      </c>
      <c r="H1810">
        <v>10</v>
      </c>
      <c r="I1810" t="s">
        <v>47</v>
      </c>
      <c r="J1810">
        <v>10</v>
      </c>
      <c r="K1810" t="s">
        <v>58</v>
      </c>
      <c r="L1810" t="s">
        <v>58</v>
      </c>
      <c r="M1810" t="s">
        <v>39</v>
      </c>
      <c r="N1810" t="str">
        <f>_xlfn.CONCAT(Ponderaciones[[#This Row],[Universidad]],Ponderaciones[[#This Row],[Carrera]])</f>
        <v>UNIVERSIDAD MAYORMEDICINA VETERINARIA</v>
      </c>
    </row>
    <row r="1811" spans="1:14" x14ac:dyDescent="0.25">
      <c r="A1811">
        <v>39120</v>
      </c>
      <c r="B1811" t="s">
        <v>95</v>
      </c>
      <c r="C1811" t="s">
        <v>57</v>
      </c>
      <c r="D1811">
        <v>10</v>
      </c>
      <c r="E1811">
        <v>30</v>
      </c>
      <c r="F1811">
        <v>20</v>
      </c>
      <c r="G1811">
        <v>20</v>
      </c>
      <c r="H1811">
        <v>20</v>
      </c>
      <c r="I1811" t="s">
        <v>47</v>
      </c>
      <c r="J1811">
        <v>20</v>
      </c>
      <c r="K1811" t="s">
        <v>58</v>
      </c>
      <c r="L1811" t="s">
        <v>58</v>
      </c>
      <c r="M1811" t="s">
        <v>39</v>
      </c>
      <c r="N1811" t="str">
        <f>_xlfn.CONCAT(Ponderaciones[[#This Row],[Universidad]],Ponderaciones[[#This Row],[Carrera]])</f>
        <v>UNIVERSIDAD MAYORNUTRICIÓN Y DIETÉTICA</v>
      </c>
    </row>
    <row r="1812" spans="1:14" x14ac:dyDescent="0.25">
      <c r="A1812">
        <v>39413</v>
      </c>
      <c r="B1812" t="s">
        <v>95</v>
      </c>
      <c r="C1812" t="s">
        <v>348</v>
      </c>
      <c r="D1812">
        <v>10</v>
      </c>
      <c r="E1812">
        <v>30</v>
      </c>
      <c r="F1812">
        <v>20</v>
      </c>
      <c r="G1812">
        <v>20</v>
      </c>
      <c r="H1812">
        <v>20</v>
      </c>
      <c r="I1812" t="s">
        <v>47</v>
      </c>
      <c r="J1812">
        <v>20</v>
      </c>
      <c r="K1812" t="s">
        <v>58</v>
      </c>
      <c r="L1812" t="s">
        <v>58</v>
      </c>
      <c r="M1812" t="s">
        <v>39</v>
      </c>
      <c r="N1812" t="str">
        <f>_xlfn.CONCAT(Ponderaciones[[#This Row],[Universidad]],Ponderaciones[[#This Row],[Carrera]])</f>
        <v>UNIVERSIDAD MAYORNUTRICIÓN Y DIETÉTICA</v>
      </c>
    </row>
    <row r="1813" spans="1:14" x14ac:dyDescent="0.25">
      <c r="A1813">
        <v>39121</v>
      </c>
      <c r="B1813" t="s">
        <v>355</v>
      </c>
      <c r="C1813" t="s">
        <v>57</v>
      </c>
      <c r="D1813">
        <v>10</v>
      </c>
      <c r="E1813">
        <v>15</v>
      </c>
      <c r="F1813">
        <v>30</v>
      </c>
      <c r="G1813">
        <v>30</v>
      </c>
      <c r="H1813">
        <v>15</v>
      </c>
      <c r="I1813" t="s">
        <v>47</v>
      </c>
      <c r="J1813">
        <v>15</v>
      </c>
      <c r="K1813" t="s">
        <v>58</v>
      </c>
      <c r="L1813" t="s">
        <v>58</v>
      </c>
      <c r="M1813" t="s">
        <v>39</v>
      </c>
      <c r="N1813" t="str">
        <f>_xlfn.CONCAT(Ponderaciones[[#This Row],[Universidad]],Ponderaciones[[#This Row],[Carrera]])</f>
        <v>UNIVERSIDAD MAYOROBSTETRICIA Y PUERICULTURA</v>
      </c>
    </row>
    <row r="1814" spans="1:14" x14ac:dyDescent="0.25">
      <c r="A1814">
        <v>39414</v>
      </c>
      <c r="B1814" t="s">
        <v>355</v>
      </c>
      <c r="C1814" t="s">
        <v>348</v>
      </c>
      <c r="D1814">
        <v>10</v>
      </c>
      <c r="E1814">
        <v>30</v>
      </c>
      <c r="F1814">
        <v>20</v>
      </c>
      <c r="G1814">
        <v>20</v>
      </c>
      <c r="H1814">
        <v>20</v>
      </c>
      <c r="I1814" t="s">
        <v>47</v>
      </c>
      <c r="J1814">
        <v>20</v>
      </c>
      <c r="K1814" t="s">
        <v>58</v>
      </c>
      <c r="L1814" t="s">
        <v>58</v>
      </c>
      <c r="M1814" t="s">
        <v>39</v>
      </c>
      <c r="N1814" t="str">
        <f>_xlfn.CONCAT(Ponderaciones[[#This Row],[Universidad]],Ponderaciones[[#This Row],[Carrera]])</f>
        <v>UNIVERSIDAD MAYOROBSTETRICIA Y PUERICULTURA</v>
      </c>
    </row>
    <row r="1815" spans="1:14" x14ac:dyDescent="0.25">
      <c r="A1815">
        <v>39122</v>
      </c>
      <c r="B1815" t="s">
        <v>96</v>
      </c>
      <c r="C1815" t="s">
        <v>57</v>
      </c>
      <c r="D1815">
        <v>10</v>
      </c>
      <c r="E1815">
        <v>20</v>
      </c>
      <c r="F1815">
        <v>20</v>
      </c>
      <c r="G1815">
        <v>40</v>
      </c>
      <c r="H1815">
        <v>10</v>
      </c>
      <c r="I1815" t="s">
        <v>47</v>
      </c>
      <c r="J1815">
        <v>10</v>
      </c>
      <c r="K1815" t="s">
        <v>58</v>
      </c>
      <c r="L1815" t="s">
        <v>58</v>
      </c>
      <c r="M1815" t="s">
        <v>39</v>
      </c>
      <c r="N1815" t="str">
        <f>_xlfn.CONCAT(Ponderaciones[[#This Row],[Universidad]],Ponderaciones[[#This Row],[Carrera]])</f>
        <v>UNIVERSIDAD MAYORODONTOLOGÍA</v>
      </c>
    </row>
    <row r="1816" spans="1:14" x14ac:dyDescent="0.25">
      <c r="A1816">
        <v>39415</v>
      </c>
      <c r="B1816" t="s">
        <v>281</v>
      </c>
      <c r="C1816" t="s">
        <v>348</v>
      </c>
      <c r="D1816">
        <v>10</v>
      </c>
      <c r="E1816">
        <v>30</v>
      </c>
      <c r="F1816">
        <v>20</v>
      </c>
      <c r="G1816">
        <v>20</v>
      </c>
      <c r="H1816">
        <v>20</v>
      </c>
      <c r="I1816" t="s">
        <v>47</v>
      </c>
      <c r="J1816">
        <v>20</v>
      </c>
      <c r="K1816" t="s">
        <v>58</v>
      </c>
      <c r="L1816" t="s">
        <v>58</v>
      </c>
      <c r="M1816" t="s">
        <v>39</v>
      </c>
      <c r="N1816" t="str">
        <f>_xlfn.CONCAT(Ponderaciones[[#This Row],[Universidad]],Ponderaciones[[#This Row],[Carrera]])</f>
        <v xml:space="preserve">UNIVERSIDAD MAYORODONTOLOGÍA </v>
      </c>
    </row>
    <row r="1817" spans="1:14" x14ac:dyDescent="0.25">
      <c r="A1817">
        <v>39125</v>
      </c>
      <c r="B1817" t="s">
        <v>832</v>
      </c>
      <c r="C1817" t="s">
        <v>57</v>
      </c>
      <c r="D1817">
        <v>10</v>
      </c>
      <c r="E1817">
        <v>10</v>
      </c>
      <c r="F1817">
        <v>35</v>
      </c>
      <c r="G1817">
        <v>35</v>
      </c>
      <c r="H1817">
        <v>10</v>
      </c>
      <c r="I1817" t="s">
        <v>47</v>
      </c>
      <c r="J1817">
        <v>10</v>
      </c>
      <c r="K1817" t="s">
        <v>58</v>
      </c>
      <c r="L1817" t="s">
        <v>58</v>
      </c>
      <c r="M1817" t="s">
        <v>39</v>
      </c>
      <c r="N1817" t="str">
        <f>_xlfn.CONCAT(Ponderaciones[[#This Row],[Universidad]],Ponderaciones[[#This Row],[Carrera]])</f>
        <v>UNIVERSIDAD MAYORPEDAGOGÍA EN EDUCACIÓN FÍSICA, DEPORTES Y RECREACIÓN PARA EDUCACIÓN BÁSICA Y MEDIA</v>
      </c>
    </row>
    <row r="1818" spans="1:14" x14ac:dyDescent="0.25">
      <c r="A1818">
        <v>39129</v>
      </c>
      <c r="B1818" t="s">
        <v>108</v>
      </c>
      <c r="C1818" t="s">
        <v>57</v>
      </c>
      <c r="D1818">
        <v>10</v>
      </c>
      <c r="E1818">
        <v>10</v>
      </c>
      <c r="F1818">
        <v>50</v>
      </c>
      <c r="G1818">
        <v>20</v>
      </c>
      <c r="H1818">
        <v>10</v>
      </c>
      <c r="I1818" t="s">
        <v>47</v>
      </c>
      <c r="J1818">
        <v>10</v>
      </c>
      <c r="K1818" t="s">
        <v>58</v>
      </c>
      <c r="L1818" t="s">
        <v>58</v>
      </c>
      <c r="M1818" t="s">
        <v>39</v>
      </c>
      <c r="N1818" t="str">
        <f>_xlfn.CONCAT(Ponderaciones[[#This Row],[Universidad]],Ponderaciones[[#This Row],[Carrera]])</f>
        <v>UNIVERSIDAD MAYORPSICOLOGÍA</v>
      </c>
    </row>
    <row r="1819" spans="1:14" x14ac:dyDescent="0.25">
      <c r="A1819">
        <v>39419</v>
      </c>
      <c r="B1819" t="s">
        <v>108</v>
      </c>
      <c r="C1819" t="s">
        <v>348</v>
      </c>
      <c r="D1819">
        <v>10</v>
      </c>
      <c r="E1819">
        <v>20</v>
      </c>
      <c r="F1819">
        <v>40</v>
      </c>
      <c r="G1819">
        <v>20</v>
      </c>
      <c r="H1819">
        <v>10</v>
      </c>
      <c r="I1819" t="s">
        <v>47</v>
      </c>
      <c r="J1819">
        <v>10</v>
      </c>
      <c r="K1819" t="s">
        <v>58</v>
      </c>
      <c r="L1819" t="s">
        <v>58</v>
      </c>
      <c r="M1819" t="s">
        <v>39</v>
      </c>
      <c r="N1819" t="str">
        <f>_xlfn.CONCAT(Ponderaciones[[#This Row],[Universidad]],Ponderaciones[[#This Row],[Carrera]])</f>
        <v>UNIVERSIDAD MAYORPSICOLOGÍA</v>
      </c>
    </row>
    <row r="1820" spans="1:14" x14ac:dyDescent="0.25">
      <c r="A1820">
        <v>39132</v>
      </c>
      <c r="B1820" t="s">
        <v>176</v>
      </c>
      <c r="C1820" t="s">
        <v>57</v>
      </c>
      <c r="D1820">
        <v>10</v>
      </c>
      <c r="E1820">
        <v>20</v>
      </c>
      <c r="F1820">
        <v>20</v>
      </c>
      <c r="G1820">
        <v>20</v>
      </c>
      <c r="H1820">
        <v>30</v>
      </c>
      <c r="I1820" t="s">
        <v>47</v>
      </c>
      <c r="J1820">
        <v>30</v>
      </c>
      <c r="K1820" t="s">
        <v>58</v>
      </c>
      <c r="L1820" t="s">
        <v>58</v>
      </c>
      <c r="M1820" t="s">
        <v>39</v>
      </c>
      <c r="N1820" t="str">
        <f>_xlfn.CONCAT(Ponderaciones[[#This Row],[Universidad]],Ponderaciones[[#This Row],[Carrera]])</f>
        <v>UNIVERSIDAD MAYORTECNOLOGÍA MEDICA</v>
      </c>
    </row>
    <row r="1821" spans="1:14" x14ac:dyDescent="0.25">
      <c r="A1821">
        <v>39420</v>
      </c>
      <c r="B1821" t="s">
        <v>176</v>
      </c>
      <c r="C1821" t="s">
        <v>348</v>
      </c>
      <c r="D1821">
        <v>10</v>
      </c>
      <c r="E1821">
        <v>20</v>
      </c>
      <c r="F1821">
        <v>15</v>
      </c>
      <c r="G1821">
        <v>30</v>
      </c>
      <c r="H1821">
        <v>25</v>
      </c>
      <c r="I1821" t="s">
        <v>47</v>
      </c>
      <c r="J1821">
        <v>25</v>
      </c>
      <c r="K1821" t="s">
        <v>58</v>
      </c>
      <c r="L1821" t="s">
        <v>58</v>
      </c>
      <c r="M1821" t="s">
        <v>39</v>
      </c>
      <c r="N1821" t="str">
        <f>_xlfn.CONCAT(Ponderaciones[[#This Row],[Universidad]],Ponderaciones[[#This Row],[Carrera]])</f>
        <v>UNIVERSIDAD MAYORTECNOLOGÍA MEDICA</v>
      </c>
    </row>
    <row r="1822" spans="1:14" x14ac:dyDescent="0.25">
      <c r="A1822">
        <v>39133</v>
      </c>
      <c r="B1822" t="s">
        <v>113</v>
      </c>
      <c r="C1822" t="s">
        <v>57</v>
      </c>
      <c r="D1822">
        <v>10</v>
      </c>
      <c r="E1822">
        <v>15</v>
      </c>
      <c r="F1822">
        <v>35</v>
      </c>
      <c r="G1822">
        <v>25</v>
      </c>
      <c r="H1822">
        <v>15</v>
      </c>
      <c r="I1822" t="s">
        <v>47</v>
      </c>
      <c r="J1822">
        <v>15</v>
      </c>
      <c r="K1822" t="s">
        <v>58</v>
      </c>
      <c r="L1822" t="s">
        <v>58</v>
      </c>
      <c r="M1822" t="s">
        <v>39</v>
      </c>
      <c r="N1822" t="str">
        <f>_xlfn.CONCAT(Ponderaciones[[#This Row],[Universidad]],Ponderaciones[[#This Row],[Carrera]])</f>
        <v>UNIVERSIDAD MAYORTERAPIA OCUPACIONAL</v>
      </c>
    </row>
    <row r="1823" spans="1:14" x14ac:dyDescent="0.25">
      <c r="A1823">
        <v>39421</v>
      </c>
      <c r="B1823" t="s">
        <v>366</v>
      </c>
      <c r="C1823" t="s">
        <v>348</v>
      </c>
      <c r="D1823">
        <v>10</v>
      </c>
      <c r="E1823">
        <v>30</v>
      </c>
      <c r="F1823">
        <v>20</v>
      </c>
      <c r="G1823">
        <v>20</v>
      </c>
      <c r="H1823">
        <v>20</v>
      </c>
      <c r="I1823" t="s">
        <v>47</v>
      </c>
      <c r="J1823">
        <v>20</v>
      </c>
      <c r="K1823" t="s">
        <v>58</v>
      </c>
      <c r="L1823" t="s">
        <v>58</v>
      </c>
      <c r="M1823" t="s">
        <v>39</v>
      </c>
      <c r="N1823" t="str">
        <f>_xlfn.CONCAT(Ponderaciones[[#This Row],[Universidad]],Ponderaciones[[#This Row],[Carrera]])</f>
        <v xml:space="preserve">UNIVERSIDAD MAYORTERAPIA OCUPACIONAL </v>
      </c>
    </row>
    <row r="1824" spans="1:14" x14ac:dyDescent="0.25">
      <c r="A1824">
        <v>20012</v>
      </c>
      <c r="B1824" t="s">
        <v>833</v>
      </c>
      <c r="C1824" t="s">
        <v>834</v>
      </c>
      <c r="D1824">
        <v>10</v>
      </c>
      <c r="E1824">
        <v>40</v>
      </c>
      <c r="F1824">
        <v>20</v>
      </c>
      <c r="G1824">
        <v>20</v>
      </c>
      <c r="H1824">
        <v>10</v>
      </c>
      <c r="I1824" t="s">
        <v>47</v>
      </c>
      <c r="J1824">
        <v>10</v>
      </c>
      <c r="K1824" t="s">
        <v>58</v>
      </c>
      <c r="L1824" t="s">
        <v>58</v>
      </c>
      <c r="M1824" t="s">
        <v>2</v>
      </c>
      <c r="N1824" t="str">
        <f>_xlfn.CONCAT(Ponderaciones[[#This Row],[Universidad]],Ponderaciones[[#This Row],[Carrera]])</f>
        <v>UNIVERSIDAD METROPOLITANA DE CS. DE LA EDUCACIÓNDIRECCIÓN DE AGRUPACIONES MUSICALES INSTRUMENTALES, LICENCIATURA EN MÚSICA</v>
      </c>
    </row>
    <row r="1825" spans="1:14" x14ac:dyDescent="0.25">
      <c r="A1825">
        <v>20098</v>
      </c>
      <c r="B1825" t="s">
        <v>321</v>
      </c>
      <c r="D1825">
        <v>20</v>
      </c>
      <c r="E1825">
        <v>25</v>
      </c>
      <c r="F1825">
        <v>20</v>
      </c>
      <c r="G1825">
        <v>20</v>
      </c>
      <c r="H1825" t="s">
        <v>58</v>
      </c>
      <c r="J1825">
        <v>15</v>
      </c>
      <c r="K1825" t="s">
        <v>58</v>
      </c>
      <c r="L1825" t="s">
        <v>58</v>
      </c>
      <c r="M1825" t="s">
        <v>2</v>
      </c>
      <c r="N1825" t="str">
        <f>_xlfn.CONCAT(Ponderaciones[[#This Row],[Universidad]],Ponderaciones[[#This Row],[Carrera]])</f>
        <v xml:space="preserve">UNIVERSIDAD METROPOLITANA DE CS. DE LA EDUCACIÓNKINESIOLOGÍA, LICENCIATURA EN KINESIOLOGÍA </v>
      </c>
    </row>
    <row r="1826" spans="1:14" x14ac:dyDescent="0.25">
      <c r="A1826">
        <v>20114</v>
      </c>
      <c r="B1826" t="s">
        <v>835</v>
      </c>
      <c r="D1826">
        <v>20</v>
      </c>
      <c r="E1826">
        <v>20</v>
      </c>
      <c r="F1826">
        <v>25</v>
      </c>
      <c r="G1826">
        <v>25</v>
      </c>
      <c r="H1826">
        <v>10</v>
      </c>
      <c r="I1826" t="s">
        <v>47</v>
      </c>
      <c r="J1826">
        <v>10</v>
      </c>
      <c r="K1826" t="s">
        <v>58</v>
      </c>
      <c r="L1826" t="s">
        <v>126</v>
      </c>
      <c r="M1826" t="s">
        <v>2</v>
      </c>
      <c r="N1826" t="str">
        <f>_xlfn.CONCAT(Ponderaciones[[#This Row],[Universidad]],Ponderaciones[[#This Row],[Carrera]])</f>
        <v>UNIVERSIDAD METROPOLITANA DE CS. DE LA EDUCACIÓNLICENCIATURA EN EDUCACIÓN Y PEDAGOGÍA EN ARTES ESCÉNICAS MENCIÓN INTERPRETACIÓN Y CREACIÓN EN DANZA O INTERPRETACIÓN Y CREACIÓN EN TEATRO</v>
      </c>
    </row>
    <row r="1827" spans="1:14" x14ac:dyDescent="0.25">
      <c r="A1827">
        <v>20081</v>
      </c>
      <c r="B1827" t="s">
        <v>836</v>
      </c>
      <c r="C1827" t="s">
        <v>834</v>
      </c>
      <c r="D1827">
        <v>20</v>
      </c>
      <c r="E1827">
        <v>30</v>
      </c>
      <c r="F1827">
        <v>30</v>
      </c>
      <c r="G1827">
        <v>10</v>
      </c>
      <c r="H1827">
        <v>10</v>
      </c>
      <c r="I1827" t="s">
        <v>47</v>
      </c>
      <c r="J1827">
        <v>10</v>
      </c>
      <c r="K1827" t="s">
        <v>58</v>
      </c>
      <c r="L1827" t="s">
        <v>126</v>
      </c>
      <c r="M1827" t="s">
        <v>2</v>
      </c>
      <c r="N1827" t="str">
        <f>_xlfn.CONCAT(Ponderaciones[[#This Row],[Universidad]],Ponderaciones[[#This Row],[Carrera]])</f>
        <v>UNIVERSIDAD METROPOLITANA DE CS. DE LA EDUCACIÓNPEDAGOGÍA EN ALEMÁN, LICENCIATURA EN EDUCACIÓN CON MENCIÓN EN ALEMÁN</v>
      </c>
    </row>
    <row r="1828" spans="1:14" x14ac:dyDescent="0.25">
      <c r="A1828">
        <v>20007</v>
      </c>
      <c r="B1828" t="s">
        <v>837</v>
      </c>
      <c r="C1828" t="s">
        <v>834</v>
      </c>
      <c r="D1828">
        <v>15</v>
      </c>
      <c r="E1828">
        <v>15</v>
      </c>
      <c r="F1828">
        <v>25</v>
      </c>
      <c r="G1828">
        <v>25</v>
      </c>
      <c r="H1828">
        <v>20</v>
      </c>
      <c r="J1828" t="s">
        <v>58</v>
      </c>
      <c r="K1828" t="s">
        <v>58</v>
      </c>
      <c r="L1828" t="s">
        <v>126</v>
      </c>
      <c r="M1828" t="s">
        <v>2</v>
      </c>
      <c r="N1828" t="str">
        <f>_xlfn.CONCAT(Ponderaciones[[#This Row],[Universidad]],Ponderaciones[[#This Row],[Carrera]])</f>
        <v>UNIVERSIDAD METROPOLITANA DE CS. DE LA EDUCACIÓNPEDAGOGÍA EN ARTES VISUALES, LICENCIATURA EN EDUCACIÓN</v>
      </c>
    </row>
    <row r="1829" spans="1:14" x14ac:dyDescent="0.25">
      <c r="A1829">
        <v>20022</v>
      </c>
      <c r="B1829" t="s">
        <v>838</v>
      </c>
      <c r="C1829" t="s">
        <v>834</v>
      </c>
      <c r="D1829">
        <v>20</v>
      </c>
      <c r="E1829">
        <v>40</v>
      </c>
      <c r="F1829">
        <v>15</v>
      </c>
      <c r="G1829">
        <v>10</v>
      </c>
      <c r="H1829" t="s">
        <v>58</v>
      </c>
      <c r="J1829">
        <v>15</v>
      </c>
      <c r="K1829" t="s">
        <v>58</v>
      </c>
      <c r="L1829" t="s">
        <v>126</v>
      </c>
      <c r="M1829" t="s">
        <v>2</v>
      </c>
      <c r="N1829" t="str">
        <f>_xlfn.CONCAT(Ponderaciones[[#This Row],[Universidad]],Ponderaciones[[#This Row],[Carrera]])</f>
        <v xml:space="preserve">UNIVERSIDAD METROPOLITANA DE CS. DE LA EDUCACIÓNPEDAGOGÍA EN BIOLOGÍA CON MENCIÓN CIENCIAS NATURALES, O INFORMÁTICA EDUCATIVA, O ESTADÍSTICA EDUCACIONAL, O EDUCACIÓN EN TECNOLOGÍA, O EDUCACIÓN EN ASTRONOMÍA, LICENCIATURA EN EDUCACIÓN EN BIOLOGÍA </v>
      </c>
    </row>
    <row r="1830" spans="1:14" x14ac:dyDescent="0.25">
      <c r="A1830">
        <v>20086</v>
      </c>
      <c r="B1830" t="s">
        <v>839</v>
      </c>
      <c r="C1830" t="s">
        <v>834</v>
      </c>
      <c r="D1830">
        <v>10</v>
      </c>
      <c r="E1830">
        <v>20</v>
      </c>
      <c r="F1830">
        <v>50</v>
      </c>
      <c r="G1830">
        <v>10</v>
      </c>
      <c r="H1830">
        <v>10</v>
      </c>
      <c r="J1830" t="s">
        <v>58</v>
      </c>
      <c r="K1830" t="s">
        <v>58</v>
      </c>
      <c r="L1830" t="s">
        <v>126</v>
      </c>
      <c r="M1830" t="s">
        <v>2</v>
      </c>
      <c r="N1830" t="str">
        <f>_xlfn.CONCAT(Ponderaciones[[#This Row],[Universidad]],Ponderaciones[[#This Row],[Carrera]])</f>
        <v>UNIVERSIDAD METROPOLITANA DE CS. DE LA EDUCACIÓNPEDAGOGÍA EN CASTELLANO, LICENCIATURA EN EDUCACIÓN CON MENCIÓN EN CASTELLANO</v>
      </c>
    </row>
    <row r="1831" spans="1:14" x14ac:dyDescent="0.25">
      <c r="A1831">
        <v>20050</v>
      </c>
      <c r="B1831" t="s">
        <v>840</v>
      </c>
      <c r="C1831" t="s">
        <v>834</v>
      </c>
      <c r="D1831">
        <v>30</v>
      </c>
      <c r="E1831">
        <v>30</v>
      </c>
      <c r="F1831">
        <v>15</v>
      </c>
      <c r="G1831">
        <v>15</v>
      </c>
      <c r="H1831">
        <v>10</v>
      </c>
      <c r="I1831" t="s">
        <v>47</v>
      </c>
      <c r="J1831">
        <v>10</v>
      </c>
      <c r="K1831" t="s">
        <v>58</v>
      </c>
      <c r="L1831" t="s">
        <v>126</v>
      </c>
      <c r="M1831" t="s">
        <v>2</v>
      </c>
      <c r="N1831" t="str">
        <f>_xlfn.CONCAT(Ponderaciones[[#This Row],[Universidad]],Ponderaciones[[#This Row],[Carrera]])</f>
        <v xml:space="preserve">UNIVERSIDAD METROPOLITANA DE CS. DE LA EDUCACIÓNPEDAGOGÍA EN EDUCACIÓN BÁSICA CON MENCIÓN LENGUA Y LITERATURA O MATEMÁTICA O CIENCIAS SOCIALES O CIENCIAS NATURALES, LICENCIATURA EN EDUCACIÓN </v>
      </c>
    </row>
    <row r="1832" spans="1:14" x14ac:dyDescent="0.25">
      <c r="A1832">
        <v>20052</v>
      </c>
      <c r="B1832" t="s">
        <v>841</v>
      </c>
      <c r="C1832" t="s">
        <v>834</v>
      </c>
      <c r="D1832">
        <v>20</v>
      </c>
      <c r="E1832">
        <v>20</v>
      </c>
      <c r="F1832">
        <v>40</v>
      </c>
      <c r="G1832">
        <v>10</v>
      </c>
      <c r="H1832">
        <v>10</v>
      </c>
      <c r="I1832" t="s">
        <v>47</v>
      </c>
      <c r="J1832">
        <v>10</v>
      </c>
      <c r="K1832" t="s">
        <v>58</v>
      </c>
      <c r="L1832" t="s">
        <v>126</v>
      </c>
      <c r="M1832" t="s">
        <v>2</v>
      </c>
      <c r="N1832" t="str">
        <f>_xlfn.CONCAT(Ponderaciones[[#This Row],[Universidad]],Ponderaciones[[#This Row],[Carrera]])</f>
        <v xml:space="preserve">UNIVERSIDAD METROPOLITANA DE CS. DE LA EDUCACIÓNPEDAGOGÍA EN EDUCACIÓN ESPECIAL CON ESPECIALIDAD EN COMUNICACIÓN Y LENGUAJE, O EDUCACIÓN DE LAS PERSONAS SORDAS, O EN APRENDIZAJE, LICENCIATURA EN EDUCACIÓN </v>
      </c>
    </row>
    <row r="1833" spans="1:14" x14ac:dyDescent="0.25">
      <c r="A1833">
        <v>20057</v>
      </c>
      <c r="B1833" t="s">
        <v>842</v>
      </c>
      <c r="C1833" t="s">
        <v>834</v>
      </c>
      <c r="D1833">
        <v>10</v>
      </c>
      <c r="E1833">
        <v>20</v>
      </c>
      <c r="F1833">
        <v>40</v>
      </c>
      <c r="G1833">
        <v>20</v>
      </c>
      <c r="H1833">
        <v>10</v>
      </c>
      <c r="I1833" t="s">
        <v>47</v>
      </c>
      <c r="J1833">
        <v>10</v>
      </c>
      <c r="K1833" t="s">
        <v>58</v>
      </c>
      <c r="L1833" t="s">
        <v>126</v>
      </c>
      <c r="M1833" t="s">
        <v>2</v>
      </c>
      <c r="N1833" t="str">
        <f>_xlfn.CONCAT(Ponderaciones[[#This Row],[Universidad]],Ponderaciones[[#This Row],[Carrera]])</f>
        <v xml:space="preserve">UNIVERSIDAD METROPOLITANA DE CS. DE LA EDUCACIÓNPEDAGOGÍA EN EDUCACIÓN ESPECIAL CON ESPECIALIDAD EN DISCAPACIDAD MENTAL Y DESARROLLO COGNITIVO, LICENCIATURA EN EDUCACIÓN </v>
      </c>
    </row>
    <row r="1834" spans="1:14" x14ac:dyDescent="0.25">
      <c r="A1834">
        <v>20054</v>
      </c>
      <c r="B1834" t="s">
        <v>843</v>
      </c>
      <c r="C1834" t="s">
        <v>834</v>
      </c>
      <c r="D1834">
        <v>30</v>
      </c>
      <c r="E1834">
        <v>30</v>
      </c>
      <c r="F1834">
        <v>20</v>
      </c>
      <c r="G1834">
        <v>10</v>
      </c>
      <c r="H1834">
        <v>10</v>
      </c>
      <c r="I1834" t="s">
        <v>47</v>
      </c>
      <c r="J1834">
        <v>10</v>
      </c>
      <c r="K1834" t="s">
        <v>58</v>
      </c>
      <c r="L1834" t="s">
        <v>126</v>
      </c>
      <c r="M1834" t="s">
        <v>2</v>
      </c>
      <c r="N1834" t="str">
        <f>_xlfn.CONCAT(Ponderaciones[[#This Row],[Universidad]],Ponderaciones[[#This Row],[Carrera]])</f>
        <v xml:space="preserve">UNIVERSIDAD METROPOLITANA DE CS. DE LA EDUCACIÓNPEDAGOGÍA EN EDUCACIÓN ESPECIAL CON ESPECIALIDAD EN PERSONAS CIEGAS Y RETOS MÚLTIPLES, LICENCIATURA EN EDUCACIÓN </v>
      </c>
    </row>
    <row r="1835" spans="1:14" x14ac:dyDescent="0.25">
      <c r="A1835">
        <v>20056</v>
      </c>
      <c r="B1835" t="s">
        <v>332</v>
      </c>
      <c r="D1835">
        <v>20</v>
      </c>
      <c r="E1835">
        <v>30</v>
      </c>
      <c r="F1835">
        <v>20</v>
      </c>
      <c r="G1835">
        <v>20</v>
      </c>
      <c r="H1835">
        <v>10</v>
      </c>
      <c r="I1835" t="s">
        <v>47</v>
      </c>
      <c r="J1835">
        <v>10</v>
      </c>
      <c r="K1835" t="s">
        <v>58</v>
      </c>
      <c r="L1835" t="s">
        <v>126</v>
      </c>
      <c r="M1835" t="s">
        <v>2</v>
      </c>
      <c r="N1835" t="str">
        <f>_xlfn.CONCAT(Ponderaciones[[#This Row],[Universidad]],Ponderaciones[[#This Row],[Carrera]])</f>
        <v xml:space="preserve">UNIVERSIDAD METROPOLITANA DE CS. DE LA EDUCACIÓNPEDAGOGÍA EN EDUCACIÓN FÍSICA, DEPORTES Y RECREACIÓN, LICENCIATURA EN EDUCACIÓN  </v>
      </c>
    </row>
    <row r="1836" spans="1:14" x14ac:dyDescent="0.25">
      <c r="A1836">
        <v>20061</v>
      </c>
      <c r="B1836" t="s">
        <v>332</v>
      </c>
      <c r="D1836">
        <v>20</v>
      </c>
      <c r="E1836">
        <v>30</v>
      </c>
      <c r="F1836">
        <v>20</v>
      </c>
      <c r="G1836">
        <v>20</v>
      </c>
      <c r="H1836">
        <v>10</v>
      </c>
      <c r="I1836" t="s">
        <v>47</v>
      </c>
      <c r="J1836">
        <v>10</v>
      </c>
      <c r="K1836" t="s">
        <v>58</v>
      </c>
      <c r="L1836" t="s">
        <v>126</v>
      </c>
      <c r="M1836" t="s">
        <v>2</v>
      </c>
      <c r="N1836" t="str">
        <f>_xlfn.CONCAT(Ponderaciones[[#This Row],[Universidad]],Ponderaciones[[#This Row],[Carrera]])</f>
        <v xml:space="preserve">UNIVERSIDAD METROPOLITANA DE CS. DE LA EDUCACIÓNPEDAGOGÍA EN EDUCACIÓN FÍSICA, DEPORTES Y RECREACIÓN, LICENCIATURA EN EDUCACIÓN  </v>
      </c>
    </row>
    <row r="1837" spans="1:14" x14ac:dyDescent="0.25">
      <c r="A1837">
        <v>20066</v>
      </c>
      <c r="B1837" t="s">
        <v>844</v>
      </c>
      <c r="C1837" t="s">
        <v>834</v>
      </c>
      <c r="D1837">
        <v>10</v>
      </c>
      <c r="E1837">
        <v>40</v>
      </c>
      <c r="F1837">
        <v>30</v>
      </c>
      <c r="G1837">
        <v>10</v>
      </c>
      <c r="H1837">
        <v>10</v>
      </c>
      <c r="I1837" t="s">
        <v>47</v>
      </c>
      <c r="J1837">
        <v>10</v>
      </c>
      <c r="K1837" t="s">
        <v>58</v>
      </c>
      <c r="L1837" t="s">
        <v>126</v>
      </c>
      <c r="M1837" t="s">
        <v>2</v>
      </c>
      <c r="N1837" t="str">
        <f>_xlfn.CONCAT(Ponderaciones[[#This Row],[Universidad]],Ponderaciones[[#This Row],[Carrera]])</f>
        <v xml:space="preserve">UNIVERSIDAD METROPOLITANA DE CS. DE LA EDUCACIÓNPEDAGOGÍA EN EDUCACIÓN PARVULARIA CON MENCIÓN EN INTEGRACIÓN CURRICULAR, LICENCIATURA EN EDUCACIÓN </v>
      </c>
    </row>
    <row r="1838" spans="1:14" x14ac:dyDescent="0.25">
      <c r="A1838">
        <v>20071</v>
      </c>
      <c r="B1838" t="s">
        <v>845</v>
      </c>
      <c r="C1838" t="s">
        <v>834</v>
      </c>
      <c r="D1838">
        <v>10</v>
      </c>
      <c r="E1838">
        <v>25</v>
      </c>
      <c r="F1838">
        <v>30</v>
      </c>
      <c r="G1838">
        <v>10</v>
      </c>
      <c r="H1838">
        <v>25</v>
      </c>
      <c r="J1838" t="s">
        <v>58</v>
      </c>
      <c r="K1838" t="s">
        <v>58</v>
      </c>
      <c r="L1838" t="s">
        <v>126</v>
      </c>
      <c r="M1838" t="s">
        <v>2</v>
      </c>
      <c r="N1838" t="str">
        <f>_xlfn.CONCAT(Ponderaciones[[#This Row],[Universidad]],Ponderaciones[[#This Row],[Carrera]])</f>
        <v xml:space="preserve">UNIVERSIDAD METROPOLITANA DE CS. DE LA EDUCACIÓNPEDAGOGÍA EN FILOSOFÍA, LICENCIATURA EN EDUCACIÓN </v>
      </c>
    </row>
    <row r="1839" spans="1:14" x14ac:dyDescent="0.25">
      <c r="A1839">
        <v>20023</v>
      </c>
      <c r="B1839" t="s">
        <v>846</v>
      </c>
      <c r="C1839" t="s">
        <v>834</v>
      </c>
      <c r="D1839">
        <v>10</v>
      </c>
      <c r="E1839">
        <v>25</v>
      </c>
      <c r="F1839">
        <v>20</v>
      </c>
      <c r="G1839">
        <v>30</v>
      </c>
      <c r="H1839" t="s">
        <v>58</v>
      </c>
      <c r="J1839">
        <v>10</v>
      </c>
      <c r="K1839">
        <v>5</v>
      </c>
      <c r="L1839" t="s">
        <v>126</v>
      </c>
      <c r="M1839" t="s">
        <v>2</v>
      </c>
      <c r="N1839" t="str">
        <f>_xlfn.CONCAT(Ponderaciones[[#This Row],[Universidad]],Ponderaciones[[#This Row],[Carrera]])</f>
        <v xml:space="preserve">UNIVERSIDAD METROPOLITANA DE CS. DE LA EDUCACIÓNPEDAGOGÍA EN FÍSICA CON MENCIÓN CIENCIAS NATURALES, O INFORMÁTICA EDUCATIVA, O ESTADÍSTICA EDUCACIONAL, O EDUCACIÓN EN TECNOLOGÍA, O EDUCACIÓN EN ASTRONOMÍA, LICENCIATURA EN EDUCACIÓN EN FÍSICA </v>
      </c>
    </row>
    <row r="1840" spans="1:14" x14ac:dyDescent="0.25">
      <c r="A1840">
        <v>20091</v>
      </c>
      <c r="B1840" t="s">
        <v>847</v>
      </c>
      <c r="C1840" t="s">
        <v>834</v>
      </c>
      <c r="D1840">
        <v>10</v>
      </c>
      <c r="E1840">
        <v>50</v>
      </c>
      <c r="F1840">
        <v>20</v>
      </c>
      <c r="G1840">
        <v>10</v>
      </c>
      <c r="H1840">
        <v>10</v>
      </c>
      <c r="I1840" t="s">
        <v>47</v>
      </c>
      <c r="J1840">
        <v>10</v>
      </c>
      <c r="K1840" t="s">
        <v>58</v>
      </c>
      <c r="L1840" t="s">
        <v>126</v>
      </c>
      <c r="M1840" t="s">
        <v>2</v>
      </c>
      <c r="N1840" t="str">
        <f>_xlfn.CONCAT(Ponderaciones[[#This Row],[Universidad]],Ponderaciones[[#This Row],[Carrera]])</f>
        <v xml:space="preserve">UNIVERSIDAD METROPOLITANA DE CS. DE LA EDUCACIÓNPEDAGOGÍA EN FRANCÉS, LICENCIATURA EN EDUCACIÓN CON MENCIÓN EN FRANCÉS </v>
      </c>
    </row>
    <row r="1841" spans="1:14" x14ac:dyDescent="0.25">
      <c r="A1841">
        <v>20076</v>
      </c>
      <c r="B1841" t="s">
        <v>848</v>
      </c>
      <c r="C1841" t="s">
        <v>834</v>
      </c>
      <c r="D1841">
        <v>20</v>
      </c>
      <c r="E1841">
        <v>20</v>
      </c>
      <c r="F1841">
        <v>20</v>
      </c>
      <c r="G1841">
        <v>10</v>
      </c>
      <c r="H1841">
        <v>30</v>
      </c>
      <c r="J1841" t="s">
        <v>58</v>
      </c>
      <c r="K1841" t="s">
        <v>58</v>
      </c>
      <c r="L1841" t="s">
        <v>126</v>
      </c>
      <c r="M1841" t="s">
        <v>2</v>
      </c>
      <c r="N1841" t="str">
        <f>_xlfn.CONCAT(Ponderaciones[[#This Row],[Universidad]],Ponderaciones[[#This Row],[Carrera]])</f>
        <v xml:space="preserve">UNIVERSIDAD METROPOLITANA DE CS. DE LA EDUCACIÓNPEDAGOGÍA EN HISTORIA Y GEOGRAFÍA, LICENCIATURA EN EDUCACIÓN CON MENCIÓN EN HISTORIA O GEOGRAFÍA </v>
      </c>
    </row>
    <row r="1842" spans="1:14" x14ac:dyDescent="0.25">
      <c r="A1842">
        <v>20096</v>
      </c>
      <c r="B1842" t="s">
        <v>849</v>
      </c>
      <c r="C1842" t="s">
        <v>834</v>
      </c>
      <c r="D1842">
        <v>20</v>
      </c>
      <c r="E1842">
        <v>30</v>
      </c>
      <c r="F1842">
        <v>30</v>
      </c>
      <c r="G1842">
        <v>10</v>
      </c>
      <c r="H1842">
        <v>10</v>
      </c>
      <c r="J1842" t="s">
        <v>58</v>
      </c>
      <c r="K1842" t="s">
        <v>58</v>
      </c>
      <c r="L1842" t="s">
        <v>126</v>
      </c>
      <c r="M1842" t="s">
        <v>2</v>
      </c>
      <c r="N1842" t="str">
        <f>_xlfn.CONCAT(Ponderaciones[[#This Row],[Universidad]],Ponderaciones[[#This Row],[Carrera]])</f>
        <v xml:space="preserve">UNIVERSIDAD METROPOLITANA DE CS. DE LA EDUCACIÓNPEDAGOGÍA EN INGLÉS, LICENCIATURA EN EDUCACIÓN CON MENCIÓN EN INGLÉS </v>
      </c>
    </row>
    <row r="1843" spans="1:14" x14ac:dyDescent="0.25">
      <c r="A1843">
        <v>20024</v>
      </c>
      <c r="B1843" t="s">
        <v>850</v>
      </c>
      <c r="C1843" t="s">
        <v>834</v>
      </c>
      <c r="D1843">
        <v>10</v>
      </c>
      <c r="E1843">
        <v>35</v>
      </c>
      <c r="F1843">
        <v>10</v>
      </c>
      <c r="G1843">
        <v>30</v>
      </c>
      <c r="H1843" t="s">
        <v>58</v>
      </c>
      <c r="J1843">
        <v>10</v>
      </c>
      <c r="K1843">
        <v>5</v>
      </c>
      <c r="L1843" t="s">
        <v>126</v>
      </c>
      <c r="M1843" t="s">
        <v>2</v>
      </c>
      <c r="N1843" t="str">
        <f>_xlfn.CONCAT(Ponderaciones[[#This Row],[Universidad]],Ponderaciones[[#This Row],[Carrera]])</f>
        <v xml:space="preserve">UNIVERSIDAD METROPOLITANA DE CS. DE LA EDUCACIÓNPEDAGOGÍA EN MATEMÁTICA CON MENCIÓN ESTADÍSTICA EDUCACIONAL O INFORMÁTICA EDUCATIVA, LICENCIATURA EN EDUCACIÓN MATEMÁTICA </v>
      </c>
    </row>
    <row r="1844" spans="1:14" x14ac:dyDescent="0.25">
      <c r="A1844">
        <v>20011</v>
      </c>
      <c r="B1844" t="s">
        <v>851</v>
      </c>
      <c r="C1844" t="s">
        <v>834</v>
      </c>
      <c r="D1844">
        <v>10</v>
      </c>
      <c r="E1844">
        <v>40</v>
      </c>
      <c r="F1844">
        <v>20</v>
      </c>
      <c r="G1844">
        <v>20</v>
      </c>
      <c r="H1844">
        <v>10</v>
      </c>
      <c r="I1844" t="s">
        <v>47</v>
      </c>
      <c r="J1844">
        <v>10</v>
      </c>
      <c r="K1844" t="s">
        <v>58</v>
      </c>
      <c r="L1844" t="s">
        <v>126</v>
      </c>
      <c r="M1844" t="s">
        <v>2</v>
      </c>
      <c r="N1844" t="str">
        <f>_xlfn.CONCAT(Ponderaciones[[#This Row],[Universidad]],Ponderaciones[[#This Row],[Carrera]])</f>
        <v xml:space="preserve">UNIVERSIDAD METROPOLITANA DE CS. DE LA EDUCACIÓNPEDAGOGÍA EN MÚSICA, LICENCIATURA EN EDUCACIÓN </v>
      </c>
    </row>
    <row r="1845" spans="1:14" x14ac:dyDescent="0.25">
      <c r="A1845">
        <v>20025</v>
      </c>
      <c r="B1845" t="s">
        <v>852</v>
      </c>
      <c r="C1845" t="s">
        <v>834</v>
      </c>
      <c r="D1845">
        <v>20</v>
      </c>
      <c r="E1845">
        <v>30</v>
      </c>
      <c r="F1845">
        <v>20</v>
      </c>
      <c r="G1845">
        <v>20</v>
      </c>
      <c r="H1845" t="s">
        <v>58</v>
      </c>
      <c r="J1845">
        <v>10</v>
      </c>
      <c r="K1845" t="s">
        <v>58</v>
      </c>
      <c r="L1845" t="s">
        <v>126</v>
      </c>
      <c r="M1845" t="s">
        <v>2</v>
      </c>
      <c r="N1845" t="str">
        <f>_xlfn.CONCAT(Ponderaciones[[#This Row],[Universidad]],Ponderaciones[[#This Row],[Carrera]])</f>
        <v xml:space="preserve">UNIVERSIDAD METROPOLITANA DE CS. DE LA EDUCACIÓNPEDAGOGÍA EN QUÍMICA CON MENCIÓN CIENCIAS NATURALES, O INFORMÁTICA EDUCATIVA, O ESTADÍSTICA EDUCACIONAL, O EDUCACIÓN EN TECNOLOGÍA, O EDUCACIÓN EN ASTRONOMÍA, LICENCIATURA EN EDUCACIÓN EN QUÍMICA </v>
      </c>
    </row>
    <row r="1846" spans="1:14" x14ac:dyDescent="0.25">
      <c r="A1846">
        <v>20099</v>
      </c>
      <c r="B1846" t="s">
        <v>338</v>
      </c>
      <c r="C1846" t="s">
        <v>834</v>
      </c>
      <c r="D1846">
        <v>25</v>
      </c>
      <c r="E1846">
        <v>30</v>
      </c>
      <c r="F1846">
        <v>25</v>
      </c>
      <c r="G1846">
        <v>10</v>
      </c>
      <c r="H1846">
        <v>10</v>
      </c>
      <c r="I1846" t="s">
        <v>47</v>
      </c>
      <c r="J1846">
        <v>10</v>
      </c>
      <c r="K1846" t="s">
        <v>58</v>
      </c>
      <c r="L1846" t="s">
        <v>58</v>
      </c>
      <c r="M1846" t="s">
        <v>2</v>
      </c>
      <c r="N1846" t="str">
        <f>_xlfn.CONCAT(Ponderaciones[[#This Row],[Universidad]],Ponderaciones[[#This Row],[Carrera]])</f>
        <v xml:space="preserve">UNIVERSIDAD METROPOLITANA DE CS. DE LA EDUCACIÓNPSICOLOGÍA, LICENCIATURA EN PSICOLOGÍA </v>
      </c>
    </row>
    <row r="1847" spans="1:14" x14ac:dyDescent="0.25">
      <c r="A1847">
        <v>20100</v>
      </c>
      <c r="B1847" t="s">
        <v>853</v>
      </c>
      <c r="D1847">
        <v>25</v>
      </c>
      <c r="E1847">
        <v>30</v>
      </c>
      <c r="F1847">
        <v>25</v>
      </c>
      <c r="G1847">
        <v>10</v>
      </c>
      <c r="H1847" t="s">
        <v>58</v>
      </c>
      <c r="J1847">
        <v>10</v>
      </c>
      <c r="K1847" t="s">
        <v>58</v>
      </c>
      <c r="L1847" t="s">
        <v>58</v>
      </c>
      <c r="M1847" t="s">
        <v>2</v>
      </c>
      <c r="N1847" t="str">
        <f>_xlfn.CONCAT(Ponderaciones[[#This Row],[Universidad]],Ponderaciones[[#This Row],[Carrera]])</f>
        <v xml:space="preserve">UNIVERSIDAD METROPOLITANA DE CS. DE LA EDUCACIÓNTERAPIA OCUPACIONAL, LICENCIATURA EN CIENCIAS DE LA OCUPACIÓN HUMANA </v>
      </c>
    </row>
    <row r="1848" spans="1:14" x14ac:dyDescent="0.25">
      <c r="A1848">
        <v>50218</v>
      </c>
      <c r="B1848" t="s">
        <v>233</v>
      </c>
      <c r="C1848" t="s">
        <v>607</v>
      </c>
      <c r="D1848">
        <v>10</v>
      </c>
      <c r="E1848">
        <v>30</v>
      </c>
      <c r="F1848">
        <v>30</v>
      </c>
      <c r="G1848">
        <v>20</v>
      </c>
      <c r="H1848">
        <v>10</v>
      </c>
      <c r="I1848" t="s">
        <v>47</v>
      </c>
      <c r="J1848">
        <v>10</v>
      </c>
      <c r="K1848" t="s">
        <v>58</v>
      </c>
      <c r="L1848" t="s">
        <v>58</v>
      </c>
      <c r="M1848" t="s">
        <v>40</v>
      </c>
      <c r="N1848" t="str">
        <f>_xlfn.CONCAT(Ponderaciones[[#This Row],[Universidad]],Ponderaciones[[#This Row],[Carrera]])</f>
        <v>UNIVERSIDAD SAN SEBASTIÁNADMINISTRACIÓN EN ECOTURISMO</v>
      </c>
    </row>
    <row r="1849" spans="1:14" x14ac:dyDescent="0.25">
      <c r="A1849">
        <v>50918</v>
      </c>
      <c r="B1849" t="s">
        <v>233</v>
      </c>
      <c r="C1849" t="s">
        <v>57</v>
      </c>
      <c r="D1849">
        <v>10</v>
      </c>
      <c r="E1849">
        <v>30</v>
      </c>
      <c r="F1849">
        <v>30</v>
      </c>
      <c r="G1849">
        <v>20</v>
      </c>
      <c r="H1849">
        <v>10</v>
      </c>
      <c r="I1849" t="s">
        <v>47</v>
      </c>
      <c r="J1849">
        <v>10</v>
      </c>
      <c r="K1849" t="s">
        <v>58</v>
      </c>
      <c r="L1849" t="s">
        <v>58</v>
      </c>
      <c r="M1849" t="s">
        <v>40</v>
      </c>
      <c r="N1849" t="str">
        <f>_xlfn.CONCAT(Ponderaciones[[#This Row],[Universidad]],Ponderaciones[[#This Row],[Carrera]])</f>
        <v>UNIVERSIDAD SAN SEBASTIÁNADMINISTRACIÓN EN ECOTURISMO</v>
      </c>
    </row>
    <row r="1850" spans="1:14" x14ac:dyDescent="0.25">
      <c r="A1850">
        <v>50132</v>
      </c>
      <c r="B1850" t="s">
        <v>59</v>
      </c>
      <c r="C1850" t="s">
        <v>235</v>
      </c>
      <c r="D1850">
        <v>10</v>
      </c>
      <c r="E1850">
        <v>10</v>
      </c>
      <c r="F1850">
        <v>40</v>
      </c>
      <c r="G1850">
        <v>10</v>
      </c>
      <c r="H1850">
        <v>30</v>
      </c>
      <c r="I1850" t="s">
        <v>47</v>
      </c>
      <c r="J1850">
        <v>30</v>
      </c>
      <c r="K1850" t="s">
        <v>58</v>
      </c>
      <c r="L1850" t="s">
        <v>58</v>
      </c>
      <c r="M1850" t="s">
        <v>40</v>
      </c>
      <c r="N1850" t="str">
        <f>_xlfn.CONCAT(Ponderaciones[[#This Row],[Universidad]],Ponderaciones[[#This Row],[Carrera]])</f>
        <v>UNIVERSIDAD SAN SEBASTIÁNADMINISTRACIÓN PÚBLICA</v>
      </c>
    </row>
    <row r="1851" spans="1:14" x14ac:dyDescent="0.25">
      <c r="A1851">
        <v>50232</v>
      </c>
      <c r="B1851" t="s">
        <v>59</v>
      </c>
      <c r="C1851" t="s">
        <v>607</v>
      </c>
      <c r="D1851">
        <v>10</v>
      </c>
      <c r="E1851">
        <v>20</v>
      </c>
      <c r="F1851">
        <v>30</v>
      </c>
      <c r="G1851">
        <v>10</v>
      </c>
      <c r="H1851">
        <v>30</v>
      </c>
      <c r="I1851" t="s">
        <v>47</v>
      </c>
      <c r="J1851">
        <v>30</v>
      </c>
      <c r="K1851" t="s">
        <v>58</v>
      </c>
      <c r="L1851" t="s">
        <v>58</v>
      </c>
      <c r="M1851" t="s">
        <v>40</v>
      </c>
      <c r="N1851" t="str">
        <f>_xlfn.CONCAT(Ponderaciones[[#This Row],[Universidad]],Ponderaciones[[#This Row],[Carrera]])</f>
        <v>UNIVERSIDAD SAN SEBASTIÁNADMINISTRACIÓN PÚBLICA</v>
      </c>
    </row>
    <row r="1852" spans="1:14" x14ac:dyDescent="0.25">
      <c r="A1852">
        <v>50832</v>
      </c>
      <c r="B1852" t="s">
        <v>59</v>
      </c>
      <c r="C1852" t="s">
        <v>57</v>
      </c>
      <c r="D1852">
        <v>10</v>
      </c>
      <c r="E1852">
        <v>20</v>
      </c>
      <c r="F1852">
        <v>30</v>
      </c>
      <c r="G1852">
        <v>10</v>
      </c>
      <c r="H1852">
        <v>30</v>
      </c>
      <c r="I1852" t="s">
        <v>47</v>
      </c>
      <c r="J1852">
        <v>30</v>
      </c>
      <c r="K1852" t="s">
        <v>58</v>
      </c>
      <c r="L1852" t="s">
        <v>58</v>
      </c>
      <c r="M1852" t="s">
        <v>40</v>
      </c>
      <c r="N1852" t="str">
        <f>_xlfn.CONCAT(Ponderaciones[[#This Row],[Universidad]],Ponderaciones[[#This Row],[Carrera]])</f>
        <v>UNIVERSIDAD SAN SEBASTIÁNADMINISTRACIÓN PÚBLICA</v>
      </c>
    </row>
    <row r="1853" spans="1:14" x14ac:dyDescent="0.25">
      <c r="A1853">
        <v>50135</v>
      </c>
      <c r="B1853" t="s">
        <v>118</v>
      </c>
      <c r="C1853" t="s">
        <v>235</v>
      </c>
      <c r="D1853">
        <v>10</v>
      </c>
      <c r="E1853">
        <v>25</v>
      </c>
      <c r="F1853">
        <v>35</v>
      </c>
      <c r="G1853">
        <v>20</v>
      </c>
      <c r="H1853">
        <v>10</v>
      </c>
      <c r="I1853" t="s">
        <v>47</v>
      </c>
      <c r="J1853">
        <v>10</v>
      </c>
      <c r="K1853" t="s">
        <v>58</v>
      </c>
      <c r="L1853" t="s">
        <v>58</v>
      </c>
      <c r="M1853" t="s">
        <v>40</v>
      </c>
      <c r="N1853" t="str">
        <f>_xlfn.CONCAT(Ponderaciones[[#This Row],[Universidad]],Ponderaciones[[#This Row],[Carrera]])</f>
        <v>UNIVERSIDAD SAN SEBASTIÁNANIMACIÓN DIGITAL</v>
      </c>
    </row>
    <row r="1854" spans="1:14" x14ac:dyDescent="0.25">
      <c r="A1854">
        <v>50835</v>
      </c>
      <c r="B1854" t="s">
        <v>118</v>
      </c>
      <c r="C1854" t="s">
        <v>57</v>
      </c>
      <c r="D1854">
        <v>10</v>
      </c>
      <c r="E1854">
        <v>25</v>
      </c>
      <c r="F1854">
        <v>35</v>
      </c>
      <c r="G1854">
        <v>20</v>
      </c>
      <c r="H1854">
        <v>10</v>
      </c>
      <c r="I1854" t="s">
        <v>47</v>
      </c>
      <c r="J1854">
        <v>10</v>
      </c>
      <c r="K1854" t="s">
        <v>58</v>
      </c>
      <c r="L1854" t="s">
        <v>58</v>
      </c>
      <c r="M1854" t="s">
        <v>40</v>
      </c>
      <c r="N1854" t="str">
        <f>_xlfn.CONCAT(Ponderaciones[[#This Row],[Universidad]],Ponderaciones[[#This Row],[Carrera]])</f>
        <v>UNIVERSIDAD SAN SEBASTIÁNANIMACIÓN DIGITAL</v>
      </c>
    </row>
    <row r="1855" spans="1:14" x14ac:dyDescent="0.25">
      <c r="A1855">
        <v>50101</v>
      </c>
      <c r="B1855" t="s">
        <v>62</v>
      </c>
      <c r="C1855" t="s">
        <v>235</v>
      </c>
      <c r="D1855">
        <v>10</v>
      </c>
      <c r="E1855">
        <v>20</v>
      </c>
      <c r="F1855">
        <v>30</v>
      </c>
      <c r="G1855">
        <v>30</v>
      </c>
      <c r="H1855">
        <v>10</v>
      </c>
      <c r="I1855" t="s">
        <v>47</v>
      </c>
      <c r="J1855">
        <v>10</v>
      </c>
      <c r="K1855" t="s">
        <v>58</v>
      </c>
      <c r="L1855" t="s">
        <v>58</v>
      </c>
      <c r="M1855" t="s">
        <v>40</v>
      </c>
      <c r="N1855" t="str">
        <f>_xlfn.CONCAT(Ponderaciones[[#This Row],[Universidad]],Ponderaciones[[#This Row],[Carrera]])</f>
        <v>UNIVERSIDAD SAN SEBASTIÁNARQUITECTURA</v>
      </c>
    </row>
    <row r="1856" spans="1:14" x14ac:dyDescent="0.25">
      <c r="A1856">
        <v>50201</v>
      </c>
      <c r="B1856" t="s">
        <v>62</v>
      </c>
      <c r="C1856" t="s">
        <v>607</v>
      </c>
      <c r="D1856">
        <v>10</v>
      </c>
      <c r="E1856">
        <v>20</v>
      </c>
      <c r="F1856">
        <v>30</v>
      </c>
      <c r="G1856">
        <v>30</v>
      </c>
      <c r="H1856">
        <v>10</v>
      </c>
      <c r="I1856" t="s">
        <v>47</v>
      </c>
      <c r="J1856">
        <v>10</v>
      </c>
      <c r="K1856" t="s">
        <v>58</v>
      </c>
      <c r="L1856" t="s">
        <v>58</v>
      </c>
      <c r="M1856" t="s">
        <v>40</v>
      </c>
      <c r="N1856" t="str">
        <f>_xlfn.CONCAT(Ponderaciones[[#This Row],[Universidad]],Ponderaciones[[#This Row],[Carrera]])</f>
        <v>UNIVERSIDAD SAN SEBASTIÁNARQUITECTURA</v>
      </c>
    </row>
    <row r="1857" spans="1:14" x14ac:dyDescent="0.25">
      <c r="A1857">
        <v>50501</v>
      </c>
      <c r="B1857" t="s">
        <v>62</v>
      </c>
      <c r="C1857" t="s">
        <v>854</v>
      </c>
      <c r="D1857">
        <v>10</v>
      </c>
      <c r="E1857">
        <v>20</v>
      </c>
      <c r="F1857">
        <v>30</v>
      </c>
      <c r="G1857">
        <v>30</v>
      </c>
      <c r="H1857">
        <v>10</v>
      </c>
      <c r="I1857" t="s">
        <v>47</v>
      </c>
      <c r="J1857">
        <v>10</v>
      </c>
      <c r="K1857" t="s">
        <v>58</v>
      </c>
      <c r="L1857" t="s">
        <v>58</v>
      </c>
      <c r="M1857" t="s">
        <v>40</v>
      </c>
      <c r="N1857" t="str">
        <f>_xlfn.CONCAT(Ponderaciones[[#This Row],[Universidad]],Ponderaciones[[#This Row],[Carrera]])</f>
        <v>UNIVERSIDAD SAN SEBASTIÁNARQUITECTURA</v>
      </c>
    </row>
    <row r="1858" spans="1:14" x14ac:dyDescent="0.25">
      <c r="A1858">
        <v>50801</v>
      </c>
      <c r="B1858" t="s">
        <v>62</v>
      </c>
      <c r="C1858" t="s">
        <v>57</v>
      </c>
      <c r="D1858">
        <v>10</v>
      </c>
      <c r="E1858">
        <v>15</v>
      </c>
      <c r="F1858">
        <v>35</v>
      </c>
      <c r="G1858">
        <v>30</v>
      </c>
      <c r="H1858">
        <v>10</v>
      </c>
      <c r="I1858" t="s">
        <v>47</v>
      </c>
      <c r="J1858">
        <v>10</v>
      </c>
      <c r="K1858" t="s">
        <v>58</v>
      </c>
      <c r="L1858" t="s">
        <v>58</v>
      </c>
      <c r="M1858" t="s">
        <v>40</v>
      </c>
      <c r="N1858" t="str">
        <f>_xlfn.CONCAT(Ponderaciones[[#This Row],[Universidad]],Ponderaciones[[#This Row],[Carrera]])</f>
        <v>UNIVERSIDAD SAN SEBASTIÁNARQUITECTURA</v>
      </c>
    </row>
    <row r="1859" spans="1:14" x14ac:dyDescent="0.25">
      <c r="A1859">
        <v>50119</v>
      </c>
      <c r="B1859" t="s">
        <v>238</v>
      </c>
      <c r="C1859" t="s">
        <v>235</v>
      </c>
      <c r="D1859">
        <v>20</v>
      </c>
      <c r="E1859">
        <v>25</v>
      </c>
      <c r="F1859">
        <v>15</v>
      </c>
      <c r="G1859">
        <v>30</v>
      </c>
      <c r="H1859">
        <v>10</v>
      </c>
      <c r="I1859" t="s">
        <v>47</v>
      </c>
      <c r="J1859">
        <v>10</v>
      </c>
      <c r="K1859" t="s">
        <v>58</v>
      </c>
      <c r="L1859" t="s">
        <v>58</v>
      </c>
      <c r="M1859" t="s">
        <v>40</v>
      </c>
      <c r="N1859" t="str">
        <f>_xlfn.CONCAT(Ponderaciones[[#This Row],[Universidad]],Ponderaciones[[#This Row],[Carrera]])</f>
        <v>UNIVERSIDAD SAN SEBASTIÁNBACHILLERATO EN CIENCIAS DE LA SALUD</v>
      </c>
    </row>
    <row r="1860" spans="1:14" x14ac:dyDescent="0.25">
      <c r="A1860">
        <v>50219</v>
      </c>
      <c r="B1860" t="s">
        <v>238</v>
      </c>
      <c r="C1860" t="s">
        <v>607</v>
      </c>
      <c r="D1860">
        <v>20</v>
      </c>
      <c r="E1860">
        <v>25</v>
      </c>
      <c r="F1860">
        <v>15</v>
      </c>
      <c r="G1860">
        <v>30</v>
      </c>
      <c r="H1860">
        <v>10</v>
      </c>
      <c r="I1860" t="s">
        <v>47</v>
      </c>
      <c r="J1860">
        <v>10</v>
      </c>
      <c r="K1860" t="s">
        <v>58</v>
      </c>
      <c r="L1860" t="s">
        <v>58</v>
      </c>
      <c r="M1860" t="s">
        <v>40</v>
      </c>
      <c r="N1860" t="str">
        <f>_xlfn.CONCAT(Ponderaciones[[#This Row],[Universidad]],Ponderaciones[[#This Row],[Carrera]])</f>
        <v>UNIVERSIDAD SAN SEBASTIÁNBACHILLERATO EN CIENCIAS DE LA SALUD</v>
      </c>
    </row>
    <row r="1861" spans="1:14" x14ac:dyDescent="0.25">
      <c r="A1861">
        <v>50519</v>
      </c>
      <c r="B1861" t="s">
        <v>238</v>
      </c>
      <c r="C1861" t="s">
        <v>854</v>
      </c>
      <c r="D1861">
        <v>20</v>
      </c>
      <c r="E1861">
        <v>25</v>
      </c>
      <c r="F1861">
        <v>20</v>
      </c>
      <c r="G1861">
        <v>25</v>
      </c>
      <c r="H1861">
        <v>10</v>
      </c>
      <c r="I1861" t="s">
        <v>47</v>
      </c>
      <c r="J1861">
        <v>10</v>
      </c>
      <c r="K1861" t="s">
        <v>58</v>
      </c>
      <c r="L1861" t="s">
        <v>58</v>
      </c>
      <c r="M1861" t="s">
        <v>40</v>
      </c>
      <c r="N1861" t="str">
        <f>_xlfn.CONCAT(Ponderaciones[[#This Row],[Universidad]],Ponderaciones[[#This Row],[Carrera]])</f>
        <v>UNIVERSIDAD SAN SEBASTIÁNBACHILLERATO EN CIENCIAS DE LA SALUD</v>
      </c>
    </row>
    <row r="1862" spans="1:14" x14ac:dyDescent="0.25">
      <c r="A1862">
        <v>50919</v>
      </c>
      <c r="B1862" t="s">
        <v>238</v>
      </c>
      <c r="C1862" t="s">
        <v>57</v>
      </c>
      <c r="D1862">
        <v>20</v>
      </c>
      <c r="E1862">
        <v>20</v>
      </c>
      <c r="F1862">
        <v>20</v>
      </c>
      <c r="G1862">
        <v>30</v>
      </c>
      <c r="H1862">
        <v>10</v>
      </c>
      <c r="I1862" t="s">
        <v>47</v>
      </c>
      <c r="J1862">
        <v>10</v>
      </c>
      <c r="K1862" t="s">
        <v>58</v>
      </c>
      <c r="L1862" t="s">
        <v>58</v>
      </c>
      <c r="M1862" t="s">
        <v>40</v>
      </c>
      <c r="N1862" t="str">
        <f>_xlfn.CONCAT(Ponderaciones[[#This Row],[Universidad]],Ponderaciones[[#This Row],[Carrera]])</f>
        <v>UNIVERSIDAD SAN SEBASTIÁNBACHILLERATO EN CIENCIAS DE LA SALUD</v>
      </c>
    </row>
    <row r="1863" spans="1:14" x14ac:dyDescent="0.25">
      <c r="A1863">
        <v>50920</v>
      </c>
      <c r="B1863" t="s">
        <v>67</v>
      </c>
      <c r="C1863" t="s">
        <v>57</v>
      </c>
      <c r="D1863">
        <v>20</v>
      </c>
      <c r="E1863">
        <v>20</v>
      </c>
      <c r="F1863">
        <v>25</v>
      </c>
      <c r="G1863">
        <v>25</v>
      </c>
      <c r="H1863">
        <v>10</v>
      </c>
      <c r="I1863" t="s">
        <v>47</v>
      </c>
      <c r="J1863">
        <v>10</v>
      </c>
      <c r="K1863" t="s">
        <v>58</v>
      </c>
      <c r="L1863" t="s">
        <v>58</v>
      </c>
      <c r="M1863" t="s">
        <v>40</v>
      </c>
      <c r="N1863" t="str">
        <f>_xlfn.CONCAT(Ponderaciones[[#This Row],[Universidad]],Ponderaciones[[#This Row],[Carrera]])</f>
        <v>UNIVERSIDAD SAN SEBASTIÁNBIOQUÍMICA</v>
      </c>
    </row>
    <row r="1864" spans="1:14" x14ac:dyDescent="0.25">
      <c r="A1864">
        <v>50102</v>
      </c>
      <c r="B1864" t="s">
        <v>73</v>
      </c>
      <c r="C1864" t="s">
        <v>235</v>
      </c>
      <c r="D1864">
        <v>10</v>
      </c>
      <c r="E1864">
        <v>20</v>
      </c>
      <c r="F1864">
        <v>40</v>
      </c>
      <c r="G1864">
        <v>10</v>
      </c>
      <c r="H1864">
        <v>20</v>
      </c>
      <c r="I1864" t="s">
        <v>47</v>
      </c>
      <c r="J1864">
        <v>20</v>
      </c>
      <c r="K1864" t="s">
        <v>58</v>
      </c>
      <c r="L1864" t="s">
        <v>58</v>
      </c>
      <c r="M1864" t="s">
        <v>40</v>
      </c>
      <c r="N1864" t="str">
        <f>_xlfn.CONCAT(Ponderaciones[[#This Row],[Universidad]],Ponderaciones[[#This Row],[Carrera]])</f>
        <v>UNIVERSIDAD SAN SEBASTIÁNDERECHO</v>
      </c>
    </row>
    <row r="1865" spans="1:14" x14ac:dyDescent="0.25">
      <c r="A1865">
        <v>50202</v>
      </c>
      <c r="B1865" t="s">
        <v>73</v>
      </c>
      <c r="C1865" t="s">
        <v>607</v>
      </c>
      <c r="D1865">
        <v>10</v>
      </c>
      <c r="E1865">
        <v>20</v>
      </c>
      <c r="F1865">
        <v>40</v>
      </c>
      <c r="G1865">
        <v>10</v>
      </c>
      <c r="H1865">
        <v>20</v>
      </c>
      <c r="I1865" t="s">
        <v>47</v>
      </c>
      <c r="J1865">
        <v>20</v>
      </c>
      <c r="K1865" t="s">
        <v>58</v>
      </c>
      <c r="L1865" t="s">
        <v>58</v>
      </c>
      <c r="M1865" t="s">
        <v>40</v>
      </c>
      <c r="N1865" t="str">
        <f>_xlfn.CONCAT(Ponderaciones[[#This Row],[Universidad]],Ponderaciones[[#This Row],[Carrera]])</f>
        <v>UNIVERSIDAD SAN SEBASTIÁNDERECHO</v>
      </c>
    </row>
    <row r="1866" spans="1:14" x14ac:dyDescent="0.25">
      <c r="A1866">
        <v>50502</v>
      </c>
      <c r="B1866" t="s">
        <v>73</v>
      </c>
      <c r="C1866" t="s">
        <v>854</v>
      </c>
      <c r="D1866">
        <v>10</v>
      </c>
      <c r="E1866">
        <v>20</v>
      </c>
      <c r="F1866">
        <v>40</v>
      </c>
      <c r="G1866">
        <v>10</v>
      </c>
      <c r="H1866">
        <v>20</v>
      </c>
      <c r="I1866" t="s">
        <v>47</v>
      </c>
      <c r="J1866">
        <v>20</v>
      </c>
      <c r="K1866" t="s">
        <v>58</v>
      </c>
      <c r="L1866" t="s">
        <v>58</v>
      </c>
      <c r="M1866" t="s">
        <v>40</v>
      </c>
      <c r="N1866" t="str">
        <f>_xlfn.CONCAT(Ponderaciones[[#This Row],[Universidad]],Ponderaciones[[#This Row],[Carrera]])</f>
        <v>UNIVERSIDAD SAN SEBASTIÁNDERECHO</v>
      </c>
    </row>
    <row r="1867" spans="1:14" x14ac:dyDescent="0.25">
      <c r="A1867">
        <v>50802</v>
      </c>
      <c r="B1867" t="s">
        <v>73</v>
      </c>
      <c r="C1867" t="s">
        <v>57</v>
      </c>
      <c r="D1867">
        <v>10</v>
      </c>
      <c r="E1867">
        <v>20</v>
      </c>
      <c r="F1867">
        <v>40</v>
      </c>
      <c r="G1867">
        <v>10</v>
      </c>
      <c r="H1867">
        <v>20</v>
      </c>
      <c r="I1867" t="s">
        <v>47</v>
      </c>
      <c r="J1867">
        <v>20</v>
      </c>
      <c r="K1867" t="s">
        <v>58</v>
      </c>
      <c r="L1867" t="s">
        <v>58</v>
      </c>
      <c r="M1867" t="s">
        <v>40</v>
      </c>
      <c r="N1867" t="str">
        <f>_xlfn.CONCAT(Ponderaciones[[#This Row],[Universidad]],Ponderaciones[[#This Row],[Carrera]])</f>
        <v>UNIVERSIDAD SAN SEBASTIÁNDERECHO</v>
      </c>
    </row>
    <row r="1868" spans="1:14" x14ac:dyDescent="0.25">
      <c r="A1868">
        <v>50121</v>
      </c>
      <c r="B1868" t="s">
        <v>75</v>
      </c>
      <c r="C1868" t="s">
        <v>235</v>
      </c>
      <c r="D1868">
        <v>10</v>
      </c>
      <c r="E1868">
        <v>20</v>
      </c>
      <c r="F1868">
        <v>40</v>
      </c>
      <c r="G1868">
        <v>20</v>
      </c>
      <c r="H1868">
        <v>10</v>
      </c>
      <c r="I1868" t="s">
        <v>47</v>
      </c>
      <c r="J1868">
        <v>10</v>
      </c>
      <c r="K1868" t="s">
        <v>58</v>
      </c>
      <c r="L1868" t="s">
        <v>58</v>
      </c>
      <c r="M1868" t="s">
        <v>40</v>
      </c>
      <c r="N1868" t="str">
        <f>_xlfn.CONCAT(Ponderaciones[[#This Row],[Universidad]],Ponderaciones[[#This Row],[Carrera]])</f>
        <v>UNIVERSIDAD SAN SEBASTIÁNENFERMERÍA</v>
      </c>
    </row>
    <row r="1869" spans="1:14" x14ac:dyDescent="0.25">
      <c r="A1869">
        <v>50221</v>
      </c>
      <c r="B1869" t="s">
        <v>75</v>
      </c>
      <c r="C1869" t="s">
        <v>607</v>
      </c>
      <c r="D1869">
        <v>10</v>
      </c>
      <c r="E1869">
        <v>30</v>
      </c>
      <c r="F1869">
        <v>30</v>
      </c>
      <c r="G1869">
        <v>20</v>
      </c>
      <c r="H1869">
        <v>10</v>
      </c>
      <c r="I1869" t="s">
        <v>47</v>
      </c>
      <c r="J1869">
        <v>10</v>
      </c>
      <c r="K1869" t="s">
        <v>58</v>
      </c>
      <c r="L1869" t="s">
        <v>58</v>
      </c>
      <c r="M1869" t="s">
        <v>40</v>
      </c>
      <c r="N1869" t="str">
        <f>_xlfn.CONCAT(Ponderaciones[[#This Row],[Universidad]],Ponderaciones[[#This Row],[Carrera]])</f>
        <v>UNIVERSIDAD SAN SEBASTIÁNENFERMERÍA</v>
      </c>
    </row>
    <row r="1870" spans="1:14" x14ac:dyDescent="0.25">
      <c r="A1870">
        <v>50521</v>
      </c>
      <c r="B1870" t="s">
        <v>75</v>
      </c>
      <c r="C1870" t="s">
        <v>854</v>
      </c>
      <c r="D1870">
        <v>10</v>
      </c>
      <c r="E1870">
        <v>30</v>
      </c>
      <c r="F1870">
        <v>30</v>
      </c>
      <c r="G1870">
        <v>20</v>
      </c>
      <c r="H1870">
        <v>10</v>
      </c>
      <c r="I1870" t="s">
        <v>47</v>
      </c>
      <c r="J1870">
        <v>10</v>
      </c>
      <c r="K1870" t="s">
        <v>58</v>
      </c>
      <c r="L1870" t="s">
        <v>58</v>
      </c>
      <c r="M1870" t="s">
        <v>40</v>
      </c>
      <c r="N1870" t="str">
        <f>_xlfn.CONCAT(Ponderaciones[[#This Row],[Universidad]],Ponderaciones[[#This Row],[Carrera]])</f>
        <v>UNIVERSIDAD SAN SEBASTIÁNENFERMERÍA</v>
      </c>
    </row>
    <row r="1871" spans="1:14" x14ac:dyDescent="0.25">
      <c r="A1871">
        <v>50921</v>
      </c>
      <c r="B1871" t="s">
        <v>75</v>
      </c>
      <c r="C1871" t="s">
        <v>57</v>
      </c>
      <c r="D1871">
        <v>10</v>
      </c>
      <c r="E1871">
        <v>20</v>
      </c>
      <c r="F1871">
        <v>40</v>
      </c>
      <c r="G1871">
        <v>20</v>
      </c>
      <c r="H1871">
        <v>10</v>
      </c>
      <c r="I1871" t="s">
        <v>47</v>
      </c>
      <c r="J1871">
        <v>10</v>
      </c>
      <c r="K1871" t="s">
        <v>58</v>
      </c>
      <c r="L1871" t="s">
        <v>58</v>
      </c>
      <c r="M1871" t="s">
        <v>40</v>
      </c>
      <c r="N1871" t="str">
        <f>_xlfn.CONCAT(Ponderaciones[[#This Row],[Universidad]],Ponderaciones[[#This Row],[Carrera]])</f>
        <v>UNIVERSIDAD SAN SEBASTIÁNENFERMERÍA</v>
      </c>
    </row>
    <row r="1872" spans="1:14" x14ac:dyDescent="0.25">
      <c r="A1872">
        <v>50122</v>
      </c>
      <c r="B1872" t="s">
        <v>79</v>
      </c>
      <c r="C1872" t="s">
        <v>235</v>
      </c>
      <c r="D1872">
        <v>20</v>
      </c>
      <c r="E1872">
        <v>30</v>
      </c>
      <c r="F1872">
        <v>30</v>
      </c>
      <c r="G1872">
        <v>10</v>
      </c>
      <c r="H1872">
        <v>10</v>
      </c>
      <c r="I1872" t="s">
        <v>47</v>
      </c>
      <c r="J1872">
        <v>10</v>
      </c>
      <c r="K1872" t="s">
        <v>58</v>
      </c>
      <c r="L1872" t="s">
        <v>58</v>
      </c>
      <c r="M1872" t="s">
        <v>40</v>
      </c>
      <c r="N1872" t="str">
        <f>_xlfn.CONCAT(Ponderaciones[[#This Row],[Universidad]],Ponderaciones[[#This Row],[Carrera]])</f>
        <v>UNIVERSIDAD SAN SEBASTIÁNFONOAUDIOLOGÍA</v>
      </c>
    </row>
    <row r="1873" spans="1:14" x14ac:dyDescent="0.25">
      <c r="A1873">
        <v>50222</v>
      </c>
      <c r="B1873" t="s">
        <v>79</v>
      </c>
      <c r="C1873" t="s">
        <v>607</v>
      </c>
      <c r="D1873">
        <v>20</v>
      </c>
      <c r="E1873">
        <v>30</v>
      </c>
      <c r="F1873">
        <v>30</v>
      </c>
      <c r="G1873">
        <v>10</v>
      </c>
      <c r="H1873">
        <v>10</v>
      </c>
      <c r="I1873" t="s">
        <v>47</v>
      </c>
      <c r="J1873">
        <v>10</v>
      </c>
      <c r="K1873" t="s">
        <v>58</v>
      </c>
      <c r="L1873" t="s">
        <v>58</v>
      </c>
      <c r="M1873" t="s">
        <v>40</v>
      </c>
      <c r="N1873" t="str">
        <f>_xlfn.CONCAT(Ponderaciones[[#This Row],[Universidad]],Ponderaciones[[#This Row],[Carrera]])</f>
        <v>UNIVERSIDAD SAN SEBASTIÁNFONOAUDIOLOGÍA</v>
      </c>
    </row>
    <row r="1874" spans="1:14" x14ac:dyDescent="0.25">
      <c r="A1874">
        <v>50522</v>
      </c>
      <c r="B1874" t="s">
        <v>79</v>
      </c>
      <c r="C1874" t="s">
        <v>854</v>
      </c>
      <c r="D1874">
        <v>20</v>
      </c>
      <c r="E1874">
        <v>30</v>
      </c>
      <c r="F1874">
        <v>30</v>
      </c>
      <c r="G1874">
        <v>10</v>
      </c>
      <c r="H1874">
        <v>10</v>
      </c>
      <c r="I1874" t="s">
        <v>47</v>
      </c>
      <c r="J1874">
        <v>10</v>
      </c>
      <c r="K1874" t="s">
        <v>58</v>
      </c>
      <c r="L1874" t="s">
        <v>58</v>
      </c>
      <c r="M1874" t="s">
        <v>40</v>
      </c>
      <c r="N1874" t="str">
        <f>_xlfn.CONCAT(Ponderaciones[[#This Row],[Universidad]],Ponderaciones[[#This Row],[Carrera]])</f>
        <v>UNIVERSIDAD SAN SEBASTIÁNFONOAUDIOLOGÍA</v>
      </c>
    </row>
    <row r="1875" spans="1:14" x14ac:dyDescent="0.25">
      <c r="A1875">
        <v>50922</v>
      </c>
      <c r="B1875" t="s">
        <v>79</v>
      </c>
      <c r="C1875" t="s">
        <v>57</v>
      </c>
      <c r="D1875">
        <v>20</v>
      </c>
      <c r="E1875">
        <v>30</v>
      </c>
      <c r="F1875">
        <v>30</v>
      </c>
      <c r="G1875">
        <v>10</v>
      </c>
      <c r="H1875">
        <v>10</v>
      </c>
      <c r="I1875" t="s">
        <v>47</v>
      </c>
      <c r="J1875">
        <v>10</v>
      </c>
      <c r="K1875" t="s">
        <v>58</v>
      </c>
      <c r="L1875" t="s">
        <v>58</v>
      </c>
      <c r="M1875" t="s">
        <v>40</v>
      </c>
      <c r="N1875" t="str">
        <f>_xlfn.CONCAT(Ponderaciones[[#This Row],[Universidad]],Ponderaciones[[#This Row],[Carrera]])</f>
        <v>UNIVERSIDAD SAN SEBASTIÁNFONOAUDIOLOGÍA</v>
      </c>
    </row>
    <row r="1876" spans="1:14" x14ac:dyDescent="0.25">
      <c r="A1876">
        <v>50142</v>
      </c>
      <c r="B1876" t="s">
        <v>246</v>
      </c>
      <c r="C1876" t="s">
        <v>235</v>
      </c>
      <c r="D1876">
        <v>10</v>
      </c>
      <c r="E1876">
        <v>25</v>
      </c>
      <c r="F1876">
        <v>20</v>
      </c>
      <c r="G1876">
        <v>30</v>
      </c>
      <c r="H1876">
        <v>10</v>
      </c>
      <c r="I1876" t="s">
        <v>47</v>
      </c>
      <c r="J1876">
        <v>10</v>
      </c>
      <c r="K1876">
        <v>5</v>
      </c>
      <c r="L1876" t="s">
        <v>58</v>
      </c>
      <c r="M1876" t="s">
        <v>40</v>
      </c>
      <c r="N1876" t="str">
        <f>_xlfn.CONCAT(Ponderaciones[[#This Row],[Universidad]],Ponderaciones[[#This Row],[Carrera]])</f>
        <v>UNIVERSIDAD SAN SEBASTIÁNGEOLOGÍA</v>
      </c>
    </row>
    <row r="1877" spans="1:14" x14ac:dyDescent="0.25">
      <c r="A1877">
        <v>50842</v>
      </c>
      <c r="B1877" t="s">
        <v>246</v>
      </c>
      <c r="C1877" t="s">
        <v>57</v>
      </c>
      <c r="D1877">
        <v>10</v>
      </c>
      <c r="E1877">
        <v>25</v>
      </c>
      <c r="F1877">
        <v>20</v>
      </c>
      <c r="G1877">
        <v>30</v>
      </c>
      <c r="H1877">
        <v>10</v>
      </c>
      <c r="I1877" t="s">
        <v>47</v>
      </c>
      <c r="J1877">
        <v>10</v>
      </c>
      <c r="K1877">
        <v>5</v>
      </c>
      <c r="L1877" t="s">
        <v>58</v>
      </c>
      <c r="M1877" t="s">
        <v>40</v>
      </c>
      <c r="N1877" t="str">
        <f>_xlfn.CONCAT(Ponderaciones[[#This Row],[Universidad]],Ponderaciones[[#This Row],[Carrera]])</f>
        <v>UNIVERSIDAD SAN SEBASTIÁNGEOLOGÍA</v>
      </c>
    </row>
    <row r="1878" spans="1:14" x14ac:dyDescent="0.25">
      <c r="A1878">
        <v>50104</v>
      </c>
      <c r="B1878" t="s">
        <v>129</v>
      </c>
      <c r="C1878" t="s">
        <v>235</v>
      </c>
      <c r="D1878">
        <v>10</v>
      </c>
      <c r="E1878">
        <v>20</v>
      </c>
      <c r="F1878">
        <v>20</v>
      </c>
      <c r="G1878">
        <v>35</v>
      </c>
      <c r="H1878">
        <v>10</v>
      </c>
      <c r="I1878" t="s">
        <v>47</v>
      </c>
      <c r="J1878">
        <v>10</v>
      </c>
      <c r="K1878">
        <v>5</v>
      </c>
      <c r="L1878" t="s">
        <v>58</v>
      </c>
      <c r="M1878" t="s">
        <v>40</v>
      </c>
      <c r="N1878" t="str">
        <f>_xlfn.CONCAT(Ponderaciones[[#This Row],[Universidad]],Ponderaciones[[#This Row],[Carrera]])</f>
        <v>UNIVERSIDAD SAN SEBASTIÁNINGENIERÍA CIVIL</v>
      </c>
    </row>
    <row r="1879" spans="1:14" x14ac:dyDescent="0.25">
      <c r="A1879">
        <v>50804</v>
      </c>
      <c r="B1879" t="s">
        <v>129</v>
      </c>
      <c r="C1879" t="s">
        <v>57</v>
      </c>
      <c r="D1879">
        <v>10</v>
      </c>
      <c r="E1879">
        <v>10</v>
      </c>
      <c r="F1879">
        <v>20</v>
      </c>
      <c r="G1879">
        <v>45</v>
      </c>
      <c r="H1879">
        <v>10</v>
      </c>
      <c r="I1879" t="s">
        <v>47</v>
      </c>
      <c r="J1879">
        <v>10</v>
      </c>
      <c r="K1879">
        <v>5</v>
      </c>
      <c r="L1879" t="s">
        <v>58</v>
      </c>
      <c r="M1879" t="s">
        <v>40</v>
      </c>
      <c r="N1879" t="str">
        <f>_xlfn.CONCAT(Ponderaciones[[#This Row],[Universidad]],Ponderaciones[[#This Row],[Carrera]])</f>
        <v>UNIVERSIDAD SAN SEBASTIÁNINGENIERÍA CIVIL</v>
      </c>
    </row>
    <row r="1880" spans="1:14" x14ac:dyDescent="0.25">
      <c r="A1880">
        <v>50105</v>
      </c>
      <c r="B1880" t="s">
        <v>248</v>
      </c>
      <c r="C1880" t="s">
        <v>235</v>
      </c>
      <c r="D1880">
        <v>10</v>
      </c>
      <c r="E1880">
        <v>25</v>
      </c>
      <c r="F1880">
        <v>10</v>
      </c>
      <c r="G1880">
        <v>40</v>
      </c>
      <c r="H1880">
        <v>10</v>
      </c>
      <c r="I1880" t="s">
        <v>47</v>
      </c>
      <c r="J1880">
        <v>10</v>
      </c>
      <c r="K1880">
        <v>5</v>
      </c>
      <c r="L1880" t="s">
        <v>58</v>
      </c>
      <c r="M1880" t="s">
        <v>40</v>
      </c>
      <c r="N1880" t="str">
        <f>_xlfn.CONCAT(Ponderaciones[[#This Row],[Universidad]],Ponderaciones[[#This Row],[Carrera]])</f>
        <v>UNIVERSIDAD SAN SEBASTIÁNINGENIERÍA CIVIL EN MINAS</v>
      </c>
    </row>
    <row r="1881" spans="1:14" x14ac:dyDescent="0.25">
      <c r="A1881">
        <v>50805</v>
      </c>
      <c r="B1881" t="s">
        <v>248</v>
      </c>
      <c r="C1881" t="s">
        <v>57</v>
      </c>
      <c r="D1881">
        <v>10</v>
      </c>
      <c r="E1881">
        <v>25</v>
      </c>
      <c r="F1881">
        <v>10</v>
      </c>
      <c r="G1881">
        <v>40</v>
      </c>
      <c r="H1881">
        <v>10</v>
      </c>
      <c r="I1881" t="s">
        <v>47</v>
      </c>
      <c r="J1881">
        <v>10</v>
      </c>
      <c r="K1881">
        <v>5</v>
      </c>
      <c r="L1881" t="s">
        <v>58</v>
      </c>
      <c r="M1881" t="s">
        <v>40</v>
      </c>
      <c r="N1881" t="str">
        <f>_xlfn.CONCAT(Ponderaciones[[#This Row],[Universidad]],Ponderaciones[[#This Row],[Carrera]])</f>
        <v>UNIVERSIDAD SAN SEBASTIÁNINGENIERÍA CIVIL EN MINAS</v>
      </c>
    </row>
    <row r="1882" spans="1:14" x14ac:dyDescent="0.25">
      <c r="A1882">
        <v>50106</v>
      </c>
      <c r="B1882" t="s">
        <v>201</v>
      </c>
      <c r="C1882" t="s">
        <v>235</v>
      </c>
      <c r="D1882">
        <v>10</v>
      </c>
      <c r="E1882">
        <v>25</v>
      </c>
      <c r="F1882">
        <v>15</v>
      </c>
      <c r="G1882">
        <v>35</v>
      </c>
      <c r="H1882">
        <v>10</v>
      </c>
      <c r="I1882" t="s">
        <v>47</v>
      </c>
      <c r="J1882">
        <v>10</v>
      </c>
      <c r="K1882">
        <v>5</v>
      </c>
      <c r="L1882" t="s">
        <v>58</v>
      </c>
      <c r="M1882" t="s">
        <v>40</v>
      </c>
      <c r="N1882" t="str">
        <f>_xlfn.CONCAT(Ponderaciones[[#This Row],[Universidad]],Ponderaciones[[#This Row],[Carrera]])</f>
        <v>UNIVERSIDAD SAN SEBASTIÁNINGENIERÍA CIVIL INDUSTRIAL</v>
      </c>
    </row>
    <row r="1883" spans="1:14" x14ac:dyDescent="0.25">
      <c r="A1883">
        <v>50206</v>
      </c>
      <c r="B1883" t="s">
        <v>201</v>
      </c>
      <c r="C1883" t="s">
        <v>607</v>
      </c>
      <c r="D1883">
        <v>10</v>
      </c>
      <c r="E1883">
        <v>25</v>
      </c>
      <c r="F1883">
        <v>15</v>
      </c>
      <c r="G1883">
        <v>35</v>
      </c>
      <c r="H1883">
        <v>10</v>
      </c>
      <c r="I1883" t="s">
        <v>47</v>
      </c>
      <c r="J1883">
        <v>10</v>
      </c>
      <c r="K1883">
        <v>5</v>
      </c>
      <c r="L1883" t="s">
        <v>58</v>
      </c>
      <c r="M1883" t="s">
        <v>40</v>
      </c>
      <c r="N1883" t="str">
        <f>_xlfn.CONCAT(Ponderaciones[[#This Row],[Universidad]],Ponderaciones[[#This Row],[Carrera]])</f>
        <v>UNIVERSIDAD SAN SEBASTIÁNINGENIERÍA CIVIL INDUSTRIAL</v>
      </c>
    </row>
    <row r="1884" spans="1:14" x14ac:dyDescent="0.25">
      <c r="A1884">
        <v>50506</v>
      </c>
      <c r="B1884" t="s">
        <v>201</v>
      </c>
      <c r="C1884" t="s">
        <v>854</v>
      </c>
      <c r="D1884">
        <v>10</v>
      </c>
      <c r="E1884">
        <v>25</v>
      </c>
      <c r="F1884">
        <v>15</v>
      </c>
      <c r="G1884">
        <v>35</v>
      </c>
      <c r="H1884">
        <v>10</v>
      </c>
      <c r="I1884" t="s">
        <v>47</v>
      </c>
      <c r="J1884">
        <v>10</v>
      </c>
      <c r="K1884">
        <v>5</v>
      </c>
      <c r="L1884" t="s">
        <v>58</v>
      </c>
      <c r="M1884" t="s">
        <v>40</v>
      </c>
      <c r="N1884" t="str">
        <f>_xlfn.CONCAT(Ponderaciones[[#This Row],[Universidad]],Ponderaciones[[#This Row],[Carrera]])</f>
        <v>UNIVERSIDAD SAN SEBASTIÁNINGENIERÍA CIVIL INDUSTRIAL</v>
      </c>
    </row>
    <row r="1885" spans="1:14" x14ac:dyDescent="0.25">
      <c r="A1885">
        <v>50806</v>
      </c>
      <c r="B1885" t="s">
        <v>201</v>
      </c>
      <c r="C1885" t="s">
        <v>57</v>
      </c>
      <c r="D1885">
        <v>10</v>
      </c>
      <c r="E1885">
        <v>25</v>
      </c>
      <c r="F1885">
        <v>15</v>
      </c>
      <c r="G1885">
        <v>35</v>
      </c>
      <c r="H1885">
        <v>10</v>
      </c>
      <c r="I1885" t="s">
        <v>47</v>
      </c>
      <c r="J1885">
        <v>10</v>
      </c>
      <c r="K1885">
        <v>5</v>
      </c>
      <c r="L1885" t="s">
        <v>58</v>
      </c>
      <c r="M1885" t="s">
        <v>40</v>
      </c>
      <c r="N1885" t="str">
        <f>_xlfn.CONCAT(Ponderaciones[[#This Row],[Universidad]],Ponderaciones[[#This Row],[Carrera]])</f>
        <v>UNIVERSIDAD SAN SEBASTIÁNINGENIERÍA CIVIL INDUSTRIAL</v>
      </c>
    </row>
    <row r="1886" spans="1:14" x14ac:dyDescent="0.25">
      <c r="A1886">
        <v>50107</v>
      </c>
      <c r="B1886" t="s">
        <v>139</v>
      </c>
      <c r="C1886" t="s">
        <v>235</v>
      </c>
      <c r="D1886">
        <v>10</v>
      </c>
      <c r="E1886">
        <v>25</v>
      </c>
      <c r="F1886">
        <v>10</v>
      </c>
      <c r="G1886">
        <v>40</v>
      </c>
      <c r="H1886">
        <v>10</v>
      </c>
      <c r="I1886" t="s">
        <v>47</v>
      </c>
      <c r="J1886">
        <v>10</v>
      </c>
      <c r="K1886">
        <v>5</v>
      </c>
      <c r="L1886" t="s">
        <v>58</v>
      </c>
      <c r="M1886" t="s">
        <v>40</v>
      </c>
      <c r="N1886" t="str">
        <f>_xlfn.CONCAT(Ponderaciones[[#This Row],[Universidad]],Ponderaciones[[#This Row],[Carrera]])</f>
        <v>UNIVERSIDAD SAN SEBASTIÁNINGENIERÍA CIVIL INFORMÁTICA</v>
      </c>
    </row>
    <row r="1887" spans="1:14" x14ac:dyDescent="0.25">
      <c r="A1887">
        <v>50207</v>
      </c>
      <c r="B1887" t="s">
        <v>139</v>
      </c>
      <c r="C1887" t="s">
        <v>607</v>
      </c>
      <c r="D1887">
        <v>10</v>
      </c>
      <c r="E1887">
        <v>25</v>
      </c>
      <c r="F1887">
        <v>10</v>
      </c>
      <c r="G1887">
        <v>40</v>
      </c>
      <c r="H1887">
        <v>10</v>
      </c>
      <c r="I1887" t="s">
        <v>47</v>
      </c>
      <c r="J1887">
        <v>10</v>
      </c>
      <c r="K1887">
        <v>5</v>
      </c>
      <c r="L1887" t="s">
        <v>58</v>
      </c>
      <c r="M1887" t="s">
        <v>40</v>
      </c>
      <c r="N1887" t="str">
        <f>_xlfn.CONCAT(Ponderaciones[[#This Row],[Universidad]],Ponderaciones[[#This Row],[Carrera]])</f>
        <v>UNIVERSIDAD SAN SEBASTIÁNINGENIERÍA CIVIL INFORMÁTICA</v>
      </c>
    </row>
    <row r="1888" spans="1:14" x14ac:dyDescent="0.25">
      <c r="A1888">
        <v>50507</v>
      </c>
      <c r="B1888" t="s">
        <v>139</v>
      </c>
      <c r="C1888" t="s">
        <v>854</v>
      </c>
      <c r="D1888">
        <v>10</v>
      </c>
      <c r="E1888">
        <v>25</v>
      </c>
      <c r="F1888">
        <v>10</v>
      </c>
      <c r="G1888">
        <v>40</v>
      </c>
      <c r="H1888">
        <v>10</v>
      </c>
      <c r="I1888" t="s">
        <v>47</v>
      </c>
      <c r="J1888">
        <v>10</v>
      </c>
      <c r="K1888">
        <v>5</v>
      </c>
      <c r="L1888" t="s">
        <v>58</v>
      </c>
      <c r="M1888" t="s">
        <v>40</v>
      </c>
      <c r="N1888" t="str">
        <f>_xlfn.CONCAT(Ponderaciones[[#This Row],[Universidad]],Ponderaciones[[#This Row],[Carrera]])</f>
        <v>UNIVERSIDAD SAN SEBASTIÁNINGENIERÍA CIVIL INFORMÁTICA</v>
      </c>
    </row>
    <row r="1889" spans="1:14" x14ac:dyDescent="0.25">
      <c r="A1889">
        <v>50807</v>
      </c>
      <c r="B1889" t="s">
        <v>139</v>
      </c>
      <c r="C1889" t="s">
        <v>57</v>
      </c>
      <c r="D1889">
        <v>10</v>
      </c>
      <c r="E1889">
        <v>25</v>
      </c>
      <c r="F1889">
        <v>10</v>
      </c>
      <c r="G1889">
        <v>40</v>
      </c>
      <c r="H1889">
        <v>10</v>
      </c>
      <c r="I1889" t="s">
        <v>47</v>
      </c>
      <c r="J1889">
        <v>10</v>
      </c>
      <c r="K1889">
        <v>5</v>
      </c>
      <c r="L1889" t="s">
        <v>58</v>
      </c>
      <c r="M1889" t="s">
        <v>40</v>
      </c>
      <c r="N1889" t="str">
        <f>_xlfn.CONCAT(Ponderaciones[[#This Row],[Universidad]],Ponderaciones[[#This Row],[Carrera]])</f>
        <v>UNIVERSIDAD SAN SEBASTIÁNINGENIERÍA CIVIL INFORMÁTICA</v>
      </c>
    </row>
    <row r="1890" spans="1:14" x14ac:dyDescent="0.25">
      <c r="A1890">
        <v>50108</v>
      </c>
      <c r="B1890" t="s">
        <v>83</v>
      </c>
      <c r="C1890" t="s">
        <v>235</v>
      </c>
      <c r="D1890">
        <v>20</v>
      </c>
      <c r="E1890">
        <v>25</v>
      </c>
      <c r="F1890">
        <v>15</v>
      </c>
      <c r="G1890">
        <v>30</v>
      </c>
      <c r="H1890">
        <v>10</v>
      </c>
      <c r="I1890" t="s">
        <v>47</v>
      </c>
      <c r="J1890">
        <v>10</v>
      </c>
      <c r="K1890" t="s">
        <v>58</v>
      </c>
      <c r="L1890" t="s">
        <v>58</v>
      </c>
      <c r="M1890" t="s">
        <v>40</v>
      </c>
      <c r="N1890" t="str">
        <f>_xlfn.CONCAT(Ponderaciones[[#This Row],[Universidad]],Ponderaciones[[#This Row],[Carrera]])</f>
        <v>UNIVERSIDAD SAN SEBASTIÁNINGENIERÍA COMERCIAL</v>
      </c>
    </row>
    <row r="1891" spans="1:14" x14ac:dyDescent="0.25">
      <c r="A1891">
        <v>50208</v>
      </c>
      <c r="B1891" t="s">
        <v>83</v>
      </c>
      <c r="C1891" t="s">
        <v>607</v>
      </c>
      <c r="D1891">
        <v>20</v>
      </c>
      <c r="E1891">
        <v>25</v>
      </c>
      <c r="F1891">
        <v>15</v>
      </c>
      <c r="G1891">
        <v>30</v>
      </c>
      <c r="H1891">
        <v>10</v>
      </c>
      <c r="I1891" t="s">
        <v>47</v>
      </c>
      <c r="J1891">
        <v>10</v>
      </c>
      <c r="K1891" t="s">
        <v>58</v>
      </c>
      <c r="L1891" t="s">
        <v>58</v>
      </c>
      <c r="M1891" t="s">
        <v>40</v>
      </c>
      <c r="N1891" t="str">
        <f>_xlfn.CONCAT(Ponderaciones[[#This Row],[Universidad]],Ponderaciones[[#This Row],[Carrera]])</f>
        <v>UNIVERSIDAD SAN SEBASTIÁNINGENIERÍA COMERCIAL</v>
      </c>
    </row>
    <row r="1892" spans="1:14" x14ac:dyDescent="0.25">
      <c r="A1892">
        <v>50508</v>
      </c>
      <c r="B1892" t="s">
        <v>83</v>
      </c>
      <c r="C1892" t="s">
        <v>854</v>
      </c>
      <c r="D1892">
        <v>20</v>
      </c>
      <c r="E1892">
        <v>25</v>
      </c>
      <c r="F1892">
        <v>15</v>
      </c>
      <c r="G1892">
        <v>30</v>
      </c>
      <c r="H1892">
        <v>10</v>
      </c>
      <c r="I1892" t="s">
        <v>47</v>
      </c>
      <c r="J1892">
        <v>10</v>
      </c>
      <c r="K1892" t="s">
        <v>58</v>
      </c>
      <c r="L1892" t="s">
        <v>58</v>
      </c>
      <c r="M1892" t="s">
        <v>40</v>
      </c>
      <c r="N1892" t="str">
        <f>_xlfn.CONCAT(Ponderaciones[[#This Row],[Universidad]],Ponderaciones[[#This Row],[Carrera]])</f>
        <v>UNIVERSIDAD SAN SEBASTIÁNINGENIERÍA COMERCIAL</v>
      </c>
    </row>
    <row r="1893" spans="1:14" x14ac:dyDescent="0.25">
      <c r="A1893">
        <v>50808</v>
      </c>
      <c r="B1893" t="s">
        <v>83</v>
      </c>
      <c r="C1893" t="s">
        <v>57</v>
      </c>
      <c r="D1893">
        <v>20</v>
      </c>
      <c r="E1893">
        <v>25</v>
      </c>
      <c r="F1893">
        <v>15</v>
      </c>
      <c r="G1893">
        <v>30</v>
      </c>
      <c r="H1893">
        <v>10</v>
      </c>
      <c r="I1893" t="s">
        <v>47</v>
      </c>
      <c r="J1893">
        <v>10</v>
      </c>
      <c r="K1893" t="s">
        <v>58</v>
      </c>
      <c r="L1893" t="s">
        <v>58</v>
      </c>
      <c r="M1893" t="s">
        <v>40</v>
      </c>
      <c r="N1893" t="str">
        <f>_xlfn.CONCAT(Ponderaciones[[#This Row],[Universidad]],Ponderaciones[[#This Row],[Carrera]])</f>
        <v>UNIVERSIDAD SAN SEBASTIÁNINGENIERÍA COMERCIAL</v>
      </c>
    </row>
    <row r="1894" spans="1:14" x14ac:dyDescent="0.25">
      <c r="A1894">
        <v>50124</v>
      </c>
      <c r="B1894" t="s">
        <v>85</v>
      </c>
      <c r="C1894" t="s">
        <v>235</v>
      </c>
      <c r="D1894">
        <v>15</v>
      </c>
      <c r="E1894">
        <v>20</v>
      </c>
      <c r="F1894">
        <v>35</v>
      </c>
      <c r="G1894">
        <v>20</v>
      </c>
      <c r="H1894">
        <v>10</v>
      </c>
      <c r="I1894" t="s">
        <v>47</v>
      </c>
      <c r="J1894">
        <v>10</v>
      </c>
      <c r="K1894" t="s">
        <v>58</v>
      </c>
      <c r="L1894" t="s">
        <v>58</v>
      </c>
      <c r="M1894" t="s">
        <v>40</v>
      </c>
      <c r="N1894" t="str">
        <f>_xlfn.CONCAT(Ponderaciones[[#This Row],[Universidad]],Ponderaciones[[#This Row],[Carrera]])</f>
        <v>UNIVERSIDAD SAN SEBASTIÁNKINESIOLOGÍA</v>
      </c>
    </row>
    <row r="1895" spans="1:14" x14ac:dyDescent="0.25">
      <c r="A1895">
        <v>50224</v>
      </c>
      <c r="B1895" t="s">
        <v>85</v>
      </c>
      <c r="C1895" t="s">
        <v>607</v>
      </c>
      <c r="D1895">
        <v>15</v>
      </c>
      <c r="E1895">
        <v>20</v>
      </c>
      <c r="F1895">
        <v>35</v>
      </c>
      <c r="G1895">
        <v>20</v>
      </c>
      <c r="H1895">
        <v>10</v>
      </c>
      <c r="I1895" t="s">
        <v>47</v>
      </c>
      <c r="J1895">
        <v>10</v>
      </c>
      <c r="K1895" t="s">
        <v>58</v>
      </c>
      <c r="L1895" t="s">
        <v>58</v>
      </c>
      <c r="M1895" t="s">
        <v>40</v>
      </c>
      <c r="N1895" t="str">
        <f>_xlfn.CONCAT(Ponderaciones[[#This Row],[Universidad]],Ponderaciones[[#This Row],[Carrera]])</f>
        <v>UNIVERSIDAD SAN SEBASTIÁNKINESIOLOGÍA</v>
      </c>
    </row>
    <row r="1896" spans="1:14" x14ac:dyDescent="0.25">
      <c r="A1896">
        <v>50524</v>
      </c>
      <c r="B1896" t="s">
        <v>85</v>
      </c>
      <c r="C1896" t="s">
        <v>854</v>
      </c>
      <c r="D1896">
        <v>15</v>
      </c>
      <c r="E1896">
        <v>20</v>
      </c>
      <c r="F1896">
        <v>35</v>
      </c>
      <c r="G1896">
        <v>20</v>
      </c>
      <c r="H1896">
        <v>10</v>
      </c>
      <c r="I1896" t="s">
        <v>47</v>
      </c>
      <c r="J1896">
        <v>10</v>
      </c>
      <c r="K1896" t="s">
        <v>58</v>
      </c>
      <c r="L1896" t="s">
        <v>58</v>
      </c>
      <c r="M1896" t="s">
        <v>40</v>
      </c>
      <c r="N1896" t="str">
        <f>_xlfn.CONCAT(Ponderaciones[[#This Row],[Universidad]],Ponderaciones[[#This Row],[Carrera]])</f>
        <v>UNIVERSIDAD SAN SEBASTIÁNKINESIOLOGÍA</v>
      </c>
    </row>
    <row r="1897" spans="1:14" x14ac:dyDescent="0.25">
      <c r="A1897">
        <v>50924</v>
      </c>
      <c r="B1897" t="s">
        <v>352</v>
      </c>
      <c r="C1897" t="s">
        <v>57</v>
      </c>
      <c r="D1897">
        <v>15</v>
      </c>
      <c r="E1897">
        <v>20</v>
      </c>
      <c r="F1897">
        <v>35</v>
      </c>
      <c r="G1897">
        <v>20</v>
      </c>
      <c r="H1897">
        <v>10</v>
      </c>
      <c r="I1897" t="s">
        <v>47</v>
      </c>
      <c r="J1897">
        <v>10</v>
      </c>
      <c r="K1897" t="s">
        <v>58</v>
      </c>
      <c r="L1897" t="s">
        <v>58</v>
      </c>
      <c r="M1897" t="s">
        <v>40</v>
      </c>
      <c r="N1897" t="str">
        <f>_xlfn.CONCAT(Ponderaciones[[#This Row],[Universidad]],Ponderaciones[[#This Row],[Carrera]])</f>
        <v xml:space="preserve">UNIVERSIDAD SAN SEBASTIÁNKINESIOLOGÍA </v>
      </c>
    </row>
    <row r="1898" spans="1:14" x14ac:dyDescent="0.25">
      <c r="A1898">
        <v>50939</v>
      </c>
      <c r="B1898" t="s">
        <v>855</v>
      </c>
      <c r="C1898" t="s">
        <v>57</v>
      </c>
      <c r="D1898">
        <v>10</v>
      </c>
      <c r="E1898">
        <v>10</v>
      </c>
      <c r="F1898">
        <v>40</v>
      </c>
      <c r="G1898">
        <v>30</v>
      </c>
      <c r="H1898">
        <v>10</v>
      </c>
      <c r="I1898" t="s">
        <v>47</v>
      </c>
      <c r="J1898">
        <v>10</v>
      </c>
      <c r="K1898" t="s">
        <v>58</v>
      </c>
      <c r="L1898" t="s">
        <v>58</v>
      </c>
      <c r="M1898" t="s">
        <v>40</v>
      </c>
      <c r="N1898" t="str">
        <f>_xlfn.CONCAT(Ponderaciones[[#This Row],[Universidad]],Ponderaciones[[#This Row],[Carrera]])</f>
        <v>UNIVERSIDAD SAN SEBASTIÁNLICENCIATURA EN ARTE Y CONSERVACIÓN DEL PATRIMONIO</v>
      </c>
    </row>
    <row r="1899" spans="1:14" x14ac:dyDescent="0.25">
      <c r="A1899">
        <v>50932</v>
      </c>
      <c r="B1899" t="s">
        <v>586</v>
      </c>
      <c r="C1899" t="s">
        <v>57</v>
      </c>
      <c r="D1899">
        <v>10</v>
      </c>
      <c r="E1899">
        <v>20</v>
      </c>
      <c r="F1899">
        <v>30</v>
      </c>
      <c r="G1899">
        <v>30</v>
      </c>
      <c r="H1899">
        <v>10</v>
      </c>
      <c r="I1899" t="s">
        <v>47</v>
      </c>
      <c r="J1899">
        <v>10</v>
      </c>
      <c r="K1899" t="s">
        <v>58</v>
      </c>
      <c r="L1899" t="s">
        <v>58</v>
      </c>
      <c r="M1899" t="s">
        <v>40</v>
      </c>
      <c r="N1899" t="str">
        <f>_xlfn.CONCAT(Ponderaciones[[#This Row],[Universidad]],Ponderaciones[[#This Row],[Carrera]])</f>
        <v>UNIVERSIDAD SAN SEBASTIÁNLICENCIATURA EN CIENCIAS DE LA ACTIVIDAD FÍSICA</v>
      </c>
    </row>
    <row r="1900" spans="1:14" x14ac:dyDescent="0.25">
      <c r="A1900">
        <v>50125</v>
      </c>
      <c r="B1900" t="s">
        <v>93</v>
      </c>
      <c r="C1900" t="s">
        <v>235</v>
      </c>
      <c r="D1900">
        <v>10</v>
      </c>
      <c r="E1900">
        <v>30</v>
      </c>
      <c r="F1900">
        <v>20</v>
      </c>
      <c r="G1900">
        <v>30</v>
      </c>
      <c r="H1900" t="s">
        <v>58</v>
      </c>
      <c r="J1900">
        <v>10</v>
      </c>
      <c r="K1900" t="s">
        <v>58</v>
      </c>
      <c r="L1900" t="s">
        <v>58</v>
      </c>
      <c r="M1900" t="s">
        <v>40</v>
      </c>
      <c r="N1900" t="str">
        <f>_xlfn.CONCAT(Ponderaciones[[#This Row],[Universidad]],Ponderaciones[[#This Row],[Carrera]])</f>
        <v>UNIVERSIDAD SAN SEBASTIÁNMEDICINA</v>
      </c>
    </row>
    <row r="1901" spans="1:14" x14ac:dyDescent="0.25">
      <c r="A1901">
        <v>50225</v>
      </c>
      <c r="B1901" t="s">
        <v>93</v>
      </c>
      <c r="C1901" t="s">
        <v>607</v>
      </c>
      <c r="D1901">
        <v>10</v>
      </c>
      <c r="E1901">
        <v>30</v>
      </c>
      <c r="F1901">
        <v>20</v>
      </c>
      <c r="G1901">
        <v>30</v>
      </c>
      <c r="H1901" t="s">
        <v>58</v>
      </c>
      <c r="J1901">
        <v>10</v>
      </c>
      <c r="K1901" t="s">
        <v>58</v>
      </c>
      <c r="L1901" t="s">
        <v>58</v>
      </c>
      <c r="M1901" t="s">
        <v>40</v>
      </c>
      <c r="N1901" t="str">
        <f>_xlfn.CONCAT(Ponderaciones[[#This Row],[Universidad]],Ponderaciones[[#This Row],[Carrera]])</f>
        <v>UNIVERSIDAD SAN SEBASTIÁNMEDICINA</v>
      </c>
    </row>
    <row r="1902" spans="1:14" x14ac:dyDescent="0.25">
      <c r="A1902">
        <v>50525</v>
      </c>
      <c r="B1902" t="s">
        <v>93</v>
      </c>
      <c r="C1902" t="s">
        <v>854</v>
      </c>
      <c r="D1902">
        <v>10</v>
      </c>
      <c r="E1902">
        <v>20</v>
      </c>
      <c r="F1902">
        <v>15</v>
      </c>
      <c r="G1902">
        <v>40</v>
      </c>
      <c r="H1902" t="s">
        <v>58</v>
      </c>
      <c r="J1902">
        <v>15</v>
      </c>
      <c r="K1902" t="s">
        <v>58</v>
      </c>
      <c r="L1902" t="s">
        <v>58</v>
      </c>
      <c r="M1902" t="s">
        <v>40</v>
      </c>
      <c r="N1902" t="str">
        <f>_xlfn.CONCAT(Ponderaciones[[#This Row],[Universidad]],Ponderaciones[[#This Row],[Carrera]])</f>
        <v>UNIVERSIDAD SAN SEBASTIÁNMEDICINA</v>
      </c>
    </row>
    <row r="1903" spans="1:14" x14ac:dyDescent="0.25">
      <c r="A1903">
        <v>50925</v>
      </c>
      <c r="B1903" t="s">
        <v>93</v>
      </c>
      <c r="C1903" t="s">
        <v>57</v>
      </c>
      <c r="D1903">
        <v>10</v>
      </c>
      <c r="E1903">
        <v>10</v>
      </c>
      <c r="F1903">
        <v>30</v>
      </c>
      <c r="G1903">
        <v>40</v>
      </c>
      <c r="H1903" t="s">
        <v>58</v>
      </c>
      <c r="J1903">
        <v>10</v>
      </c>
      <c r="K1903" t="s">
        <v>58</v>
      </c>
      <c r="L1903" t="s">
        <v>58</v>
      </c>
      <c r="M1903" t="s">
        <v>40</v>
      </c>
      <c r="N1903" t="str">
        <f>_xlfn.CONCAT(Ponderaciones[[#This Row],[Universidad]],Ponderaciones[[#This Row],[Carrera]])</f>
        <v>UNIVERSIDAD SAN SEBASTIÁNMEDICINA</v>
      </c>
    </row>
    <row r="1904" spans="1:14" x14ac:dyDescent="0.25">
      <c r="A1904">
        <v>50133</v>
      </c>
      <c r="B1904" t="s">
        <v>94</v>
      </c>
      <c r="C1904" t="s">
        <v>235</v>
      </c>
      <c r="D1904">
        <v>10</v>
      </c>
      <c r="E1904">
        <v>20</v>
      </c>
      <c r="F1904">
        <v>30</v>
      </c>
      <c r="G1904">
        <v>20</v>
      </c>
      <c r="H1904">
        <v>20</v>
      </c>
      <c r="I1904" t="s">
        <v>47</v>
      </c>
      <c r="J1904">
        <v>20</v>
      </c>
      <c r="K1904" t="s">
        <v>58</v>
      </c>
      <c r="L1904" t="s">
        <v>58</v>
      </c>
      <c r="M1904" t="s">
        <v>40</v>
      </c>
      <c r="N1904" t="str">
        <f>_xlfn.CONCAT(Ponderaciones[[#This Row],[Universidad]],Ponderaciones[[#This Row],[Carrera]])</f>
        <v>UNIVERSIDAD SAN SEBASTIÁNMEDICINA VETERINARIA</v>
      </c>
    </row>
    <row r="1905" spans="1:14" x14ac:dyDescent="0.25">
      <c r="A1905">
        <v>50233</v>
      </c>
      <c r="B1905" t="s">
        <v>94</v>
      </c>
      <c r="C1905" t="s">
        <v>607</v>
      </c>
      <c r="D1905">
        <v>10</v>
      </c>
      <c r="E1905">
        <v>40</v>
      </c>
      <c r="F1905">
        <v>25</v>
      </c>
      <c r="G1905">
        <v>15</v>
      </c>
      <c r="H1905">
        <v>10</v>
      </c>
      <c r="I1905" t="s">
        <v>47</v>
      </c>
      <c r="J1905">
        <v>10</v>
      </c>
      <c r="K1905" t="s">
        <v>58</v>
      </c>
      <c r="L1905" t="s">
        <v>58</v>
      </c>
      <c r="M1905" t="s">
        <v>40</v>
      </c>
      <c r="N1905" t="str">
        <f>_xlfn.CONCAT(Ponderaciones[[#This Row],[Universidad]],Ponderaciones[[#This Row],[Carrera]])</f>
        <v>UNIVERSIDAD SAN SEBASTIÁNMEDICINA VETERINARIA</v>
      </c>
    </row>
    <row r="1906" spans="1:14" x14ac:dyDescent="0.25">
      <c r="A1906">
        <v>50533</v>
      </c>
      <c r="B1906" t="s">
        <v>94</v>
      </c>
      <c r="C1906" t="s">
        <v>854</v>
      </c>
      <c r="D1906">
        <v>10</v>
      </c>
      <c r="E1906">
        <v>20</v>
      </c>
      <c r="F1906">
        <v>35</v>
      </c>
      <c r="G1906">
        <v>25</v>
      </c>
      <c r="H1906">
        <v>10</v>
      </c>
      <c r="I1906" t="s">
        <v>47</v>
      </c>
      <c r="J1906">
        <v>10</v>
      </c>
      <c r="K1906" t="s">
        <v>58</v>
      </c>
      <c r="L1906" t="s">
        <v>58</v>
      </c>
      <c r="M1906" t="s">
        <v>40</v>
      </c>
      <c r="N1906" t="str">
        <f>_xlfn.CONCAT(Ponderaciones[[#This Row],[Universidad]],Ponderaciones[[#This Row],[Carrera]])</f>
        <v>UNIVERSIDAD SAN SEBASTIÁNMEDICINA VETERINARIA</v>
      </c>
    </row>
    <row r="1907" spans="1:14" x14ac:dyDescent="0.25">
      <c r="A1907">
        <v>50833</v>
      </c>
      <c r="B1907" t="s">
        <v>94</v>
      </c>
      <c r="C1907" t="s">
        <v>57</v>
      </c>
      <c r="D1907">
        <v>10</v>
      </c>
      <c r="E1907">
        <v>20</v>
      </c>
      <c r="F1907">
        <v>35</v>
      </c>
      <c r="G1907">
        <v>25</v>
      </c>
      <c r="H1907">
        <v>10</v>
      </c>
      <c r="I1907" t="s">
        <v>47</v>
      </c>
      <c r="J1907">
        <v>10</v>
      </c>
      <c r="K1907" t="s">
        <v>58</v>
      </c>
      <c r="L1907" t="s">
        <v>58</v>
      </c>
      <c r="M1907" t="s">
        <v>40</v>
      </c>
      <c r="N1907" t="str">
        <f>_xlfn.CONCAT(Ponderaciones[[#This Row],[Universidad]],Ponderaciones[[#This Row],[Carrera]])</f>
        <v>UNIVERSIDAD SAN SEBASTIÁNMEDICINA VETERINARIA</v>
      </c>
    </row>
    <row r="1908" spans="1:14" x14ac:dyDescent="0.25">
      <c r="A1908">
        <v>50126</v>
      </c>
      <c r="B1908" t="s">
        <v>95</v>
      </c>
      <c r="C1908" t="s">
        <v>235</v>
      </c>
      <c r="D1908">
        <v>15</v>
      </c>
      <c r="E1908">
        <v>30</v>
      </c>
      <c r="F1908">
        <v>35</v>
      </c>
      <c r="G1908">
        <v>10</v>
      </c>
      <c r="H1908">
        <v>10</v>
      </c>
      <c r="I1908" t="s">
        <v>47</v>
      </c>
      <c r="J1908">
        <v>10</v>
      </c>
      <c r="K1908" t="s">
        <v>58</v>
      </c>
      <c r="L1908" t="s">
        <v>58</v>
      </c>
      <c r="M1908" t="s">
        <v>40</v>
      </c>
      <c r="N1908" t="str">
        <f>_xlfn.CONCAT(Ponderaciones[[#This Row],[Universidad]],Ponderaciones[[#This Row],[Carrera]])</f>
        <v>UNIVERSIDAD SAN SEBASTIÁNNUTRICIÓN Y DIETÉTICA</v>
      </c>
    </row>
    <row r="1909" spans="1:14" x14ac:dyDescent="0.25">
      <c r="A1909">
        <v>50226</v>
      </c>
      <c r="B1909" t="s">
        <v>95</v>
      </c>
      <c r="C1909" t="s">
        <v>607</v>
      </c>
      <c r="D1909">
        <v>15</v>
      </c>
      <c r="E1909">
        <v>30</v>
      </c>
      <c r="F1909">
        <v>35</v>
      </c>
      <c r="G1909">
        <v>10</v>
      </c>
      <c r="H1909">
        <v>10</v>
      </c>
      <c r="I1909" t="s">
        <v>47</v>
      </c>
      <c r="J1909">
        <v>10</v>
      </c>
      <c r="K1909" t="s">
        <v>58</v>
      </c>
      <c r="L1909" t="s">
        <v>58</v>
      </c>
      <c r="M1909" t="s">
        <v>40</v>
      </c>
      <c r="N1909" t="str">
        <f>_xlfn.CONCAT(Ponderaciones[[#This Row],[Universidad]],Ponderaciones[[#This Row],[Carrera]])</f>
        <v>UNIVERSIDAD SAN SEBASTIÁNNUTRICIÓN Y DIETÉTICA</v>
      </c>
    </row>
    <row r="1910" spans="1:14" x14ac:dyDescent="0.25">
      <c r="A1910">
        <v>50526</v>
      </c>
      <c r="B1910" t="s">
        <v>95</v>
      </c>
      <c r="C1910" t="s">
        <v>854</v>
      </c>
      <c r="D1910">
        <v>15</v>
      </c>
      <c r="E1910">
        <v>30</v>
      </c>
      <c r="F1910">
        <v>35</v>
      </c>
      <c r="G1910">
        <v>10</v>
      </c>
      <c r="H1910">
        <v>10</v>
      </c>
      <c r="I1910" t="s">
        <v>47</v>
      </c>
      <c r="J1910">
        <v>10</v>
      </c>
      <c r="K1910" t="s">
        <v>58</v>
      </c>
      <c r="L1910" t="s">
        <v>58</v>
      </c>
      <c r="M1910" t="s">
        <v>40</v>
      </c>
      <c r="N1910" t="str">
        <f>_xlfn.CONCAT(Ponderaciones[[#This Row],[Universidad]],Ponderaciones[[#This Row],[Carrera]])</f>
        <v>UNIVERSIDAD SAN SEBASTIÁNNUTRICIÓN Y DIETÉTICA</v>
      </c>
    </row>
    <row r="1911" spans="1:14" x14ac:dyDescent="0.25">
      <c r="A1911">
        <v>50926</v>
      </c>
      <c r="B1911" t="s">
        <v>95</v>
      </c>
      <c r="C1911" t="s">
        <v>57</v>
      </c>
      <c r="D1911">
        <v>15</v>
      </c>
      <c r="E1911">
        <v>30</v>
      </c>
      <c r="F1911">
        <v>35</v>
      </c>
      <c r="G1911">
        <v>10</v>
      </c>
      <c r="H1911">
        <v>10</v>
      </c>
      <c r="I1911" t="s">
        <v>47</v>
      </c>
      <c r="J1911">
        <v>10</v>
      </c>
      <c r="K1911" t="s">
        <v>58</v>
      </c>
      <c r="L1911" t="s">
        <v>58</v>
      </c>
      <c r="M1911" t="s">
        <v>40</v>
      </c>
      <c r="N1911" t="str">
        <f>_xlfn.CONCAT(Ponderaciones[[#This Row],[Universidad]],Ponderaciones[[#This Row],[Carrera]])</f>
        <v>UNIVERSIDAD SAN SEBASTIÁNNUTRICIÓN Y DIETÉTICA</v>
      </c>
    </row>
    <row r="1912" spans="1:14" x14ac:dyDescent="0.25">
      <c r="A1912">
        <v>50127</v>
      </c>
      <c r="B1912" t="s">
        <v>189</v>
      </c>
      <c r="C1912" t="s">
        <v>235</v>
      </c>
      <c r="D1912">
        <v>10</v>
      </c>
      <c r="E1912">
        <v>10</v>
      </c>
      <c r="F1912">
        <v>35</v>
      </c>
      <c r="G1912">
        <v>35</v>
      </c>
      <c r="H1912">
        <v>10</v>
      </c>
      <c r="I1912" t="s">
        <v>47</v>
      </c>
      <c r="J1912">
        <v>10</v>
      </c>
      <c r="K1912" t="s">
        <v>58</v>
      </c>
      <c r="L1912" t="s">
        <v>58</v>
      </c>
      <c r="M1912" t="s">
        <v>40</v>
      </c>
      <c r="N1912" t="str">
        <f>_xlfn.CONCAT(Ponderaciones[[#This Row],[Universidad]],Ponderaciones[[#This Row],[Carrera]])</f>
        <v>UNIVERSIDAD SAN SEBASTIÁNOBSTETRICIA</v>
      </c>
    </row>
    <row r="1913" spans="1:14" x14ac:dyDescent="0.25">
      <c r="A1913">
        <v>50227</v>
      </c>
      <c r="B1913" t="s">
        <v>189</v>
      </c>
      <c r="C1913" t="s">
        <v>607</v>
      </c>
      <c r="D1913">
        <v>10</v>
      </c>
      <c r="E1913">
        <v>25</v>
      </c>
      <c r="F1913">
        <v>35</v>
      </c>
      <c r="G1913">
        <v>20</v>
      </c>
      <c r="H1913">
        <v>10</v>
      </c>
      <c r="I1913" t="s">
        <v>47</v>
      </c>
      <c r="J1913">
        <v>10</v>
      </c>
      <c r="K1913" t="s">
        <v>58</v>
      </c>
      <c r="L1913" t="s">
        <v>58</v>
      </c>
      <c r="M1913" t="s">
        <v>40</v>
      </c>
      <c r="N1913" t="str">
        <f>_xlfn.CONCAT(Ponderaciones[[#This Row],[Universidad]],Ponderaciones[[#This Row],[Carrera]])</f>
        <v>UNIVERSIDAD SAN SEBASTIÁNOBSTETRICIA</v>
      </c>
    </row>
    <row r="1914" spans="1:14" x14ac:dyDescent="0.25">
      <c r="A1914">
        <v>50527</v>
      </c>
      <c r="B1914" t="s">
        <v>189</v>
      </c>
      <c r="C1914" t="s">
        <v>854</v>
      </c>
      <c r="D1914">
        <v>10</v>
      </c>
      <c r="E1914">
        <v>30</v>
      </c>
      <c r="F1914">
        <v>30</v>
      </c>
      <c r="G1914">
        <v>20</v>
      </c>
      <c r="H1914">
        <v>10</v>
      </c>
      <c r="I1914" t="s">
        <v>47</v>
      </c>
      <c r="J1914">
        <v>10</v>
      </c>
      <c r="K1914" t="s">
        <v>58</v>
      </c>
      <c r="L1914" t="s">
        <v>58</v>
      </c>
      <c r="M1914" t="s">
        <v>40</v>
      </c>
      <c r="N1914" t="str">
        <f>_xlfn.CONCAT(Ponderaciones[[#This Row],[Universidad]],Ponderaciones[[#This Row],[Carrera]])</f>
        <v>UNIVERSIDAD SAN SEBASTIÁNOBSTETRICIA</v>
      </c>
    </row>
    <row r="1915" spans="1:14" x14ac:dyDescent="0.25">
      <c r="A1915">
        <v>50927</v>
      </c>
      <c r="B1915" t="s">
        <v>189</v>
      </c>
      <c r="C1915" t="s">
        <v>57</v>
      </c>
      <c r="D1915">
        <v>10</v>
      </c>
      <c r="E1915">
        <v>15</v>
      </c>
      <c r="F1915">
        <v>35</v>
      </c>
      <c r="G1915">
        <v>30</v>
      </c>
      <c r="H1915">
        <v>10</v>
      </c>
      <c r="I1915" t="s">
        <v>47</v>
      </c>
      <c r="J1915">
        <v>10</v>
      </c>
      <c r="K1915" t="s">
        <v>58</v>
      </c>
      <c r="L1915" t="s">
        <v>58</v>
      </c>
      <c r="M1915" t="s">
        <v>40</v>
      </c>
      <c r="N1915" t="str">
        <f>_xlfn.CONCAT(Ponderaciones[[#This Row],[Universidad]],Ponderaciones[[#This Row],[Carrera]])</f>
        <v>UNIVERSIDAD SAN SEBASTIÁNOBSTETRICIA</v>
      </c>
    </row>
    <row r="1916" spans="1:14" x14ac:dyDescent="0.25">
      <c r="A1916">
        <v>50110</v>
      </c>
      <c r="B1916" t="s">
        <v>96</v>
      </c>
      <c r="C1916" t="s">
        <v>235</v>
      </c>
      <c r="D1916">
        <v>20</v>
      </c>
      <c r="E1916">
        <v>20</v>
      </c>
      <c r="F1916">
        <v>20</v>
      </c>
      <c r="G1916">
        <v>30</v>
      </c>
      <c r="H1916">
        <v>10</v>
      </c>
      <c r="I1916" t="s">
        <v>47</v>
      </c>
      <c r="J1916">
        <v>10</v>
      </c>
      <c r="K1916" t="s">
        <v>58</v>
      </c>
      <c r="L1916" t="s">
        <v>58</v>
      </c>
      <c r="M1916" t="s">
        <v>40</v>
      </c>
      <c r="N1916" t="str">
        <f>_xlfn.CONCAT(Ponderaciones[[#This Row],[Universidad]],Ponderaciones[[#This Row],[Carrera]])</f>
        <v>UNIVERSIDAD SAN SEBASTIÁNODONTOLOGÍA</v>
      </c>
    </row>
    <row r="1917" spans="1:14" x14ac:dyDescent="0.25">
      <c r="A1917">
        <v>50210</v>
      </c>
      <c r="B1917" t="s">
        <v>96</v>
      </c>
      <c r="C1917" t="s">
        <v>607</v>
      </c>
      <c r="D1917">
        <v>20</v>
      </c>
      <c r="E1917">
        <v>20</v>
      </c>
      <c r="F1917">
        <v>20</v>
      </c>
      <c r="G1917">
        <v>30</v>
      </c>
      <c r="H1917">
        <v>10</v>
      </c>
      <c r="I1917" t="s">
        <v>47</v>
      </c>
      <c r="J1917">
        <v>10</v>
      </c>
      <c r="K1917" t="s">
        <v>58</v>
      </c>
      <c r="L1917" t="s">
        <v>58</v>
      </c>
      <c r="M1917" t="s">
        <v>40</v>
      </c>
      <c r="N1917" t="str">
        <f>_xlfn.CONCAT(Ponderaciones[[#This Row],[Universidad]],Ponderaciones[[#This Row],[Carrera]])</f>
        <v>UNIVERSIDAD SAN SEBASTIÁNODONTOLOGÍA</v>
      </c>
    </row>
    <row r="1918" spans="1:14" x14ac:dyDescent="0.25">
      <c r="A1918">
        <v>50510</v>
      </c>
      <c r="B1918" t="s">
        <v>96</v>
      </c>
      <c r="C1918" t="s">
        <v>854</v>
      </c>
      <c r="D1918">
        <v>20</v>
      </c>
      <c r="E1918">
        <v>20</v>
      </c>
      <c r="F1918">
        <v>20</v>
      </c>
      <c r="G1918">
        <v>30</v>
      </c>
      <c r="H1918">
        <v>10</v>
      </c>
      <c r="I1918" t="s">
        <v>47</v>
      </c>
      <c r="J1918">
        <v>10</v>
      </c>
      <c r="K1918" t="s">
        <v>58</v>
      </c>
      <c r="L1918" t="s">
        <v>58</v>
      </c>
      <c r="M1918" t="s">
        <v>40</v>
      </c>
      <c r="N1918" t="str">
        <f>_xlfn.CONCAT(Ponderaciones[[#This Row],[Universidad]],Ponderaciones[[#This Row],[Carrera]])</f>
        <v>UNIVERSIDAD SAN SEBASTIÁNODONTOLOGÍA</v>
      </c>
    </row>
    <row r="1919" spans="1:14" x14ac:dyDescent="0.25">
      <c r="A1919">
        <v>50810</v>
      </c>
      <c r="B1919" t="s">
        <v>96</v>
      </c>
      <c r="C1919" t="s">
        <v>57</v>
      </c>
      <c r="D1919">
        <v>10</v>
      </c>
      <c r="E1919">
        <v>10</v>
      </c>
      <c r="F1919">
        <v>40</v>
      </c>
      <c r="G1919">
        <v>30</v>
      </c>
      <c r="H1919">
        <v>10</v>
      </c>
      <c r="I1919" t="s">
        <v>47</v>
      </c>
      <c r="J1919">
        <v>10</v>
      </c>
      <c r="K1919" t="s">
        <v>58</v>
      </c>
      <c r="L1919" t="s">
        <v>58</v>
      </c>
      <c r="M1919" t="s">
        <v>40</v>
      </c>
      <c r="N1919" t="str">
        <f>_xlfn.CONCAT(Ponderaciones[[#This Row],[Universidad]],Ponderaciones[[#This Row],[Carrera]])</f>
        <v>UNIVERSIDAD SAN SEBASTIÁNODONTOLOGÍA</v>
      </c>
    </row>
    <row r="1920" spans="1:14" x14ac:dyDescent="0.25">
      <c r="A1920">
        <v>50811</v>
      </c>
      <c r="B1920" t="s">
        <v>356</v>
      </c>
      <c r="C1920" t="s">
        <v>57</v>
      </c>
      <c r="D1920">
        <v>20</v>
      </c>
      <c r="E1920">
        <v>25</v>
      </c>
      <c r="F1920">
        <v>30</v>
      </c>
      <c r="G1920">
        <v>15</v>
      </c>
      <c r="H1920">
        <v>10</v>
      </c>
      <c r="I1920" t="s">
        <v>47</v>
      </c>
      <c r="J1920">
        <v>10</v>
      </c>
      <c r="K1920" t="s">
        <v>58</v>
      </c>
      <c r="L1920" t="s">
        <v>126</v>
      </c>
      <c r="M1920" t="s">
        <v>40</v>
      </c>
      <c r="N1920" t="str">
        <f>_xlfn.CONCAT(Ponderaciones[[#This Row],[Universidad]],Ponderaciones[[#This Row],[Carrera]])</f>
        <v>UNIVERSIDAD SAN SEBASTIÁNPEDAGOGÍA EN EDUCACIÓN BÁSICA</v>
      </c>
    </row>
    <row r="1921" spans="1:14" x14ac:dyDescent="0.25">
      <c r="A1921">
        <v>50112</v>
      </c>
      <c r="B1921" t="s">
        <v>380</v>
      </c>
      <c r="C1921" t="s">
        <v>235</v>
      </c>
      <c r="D1921">
        <v>20</v>
      </c>
      <c r="E1921">
        <v>30</v>
      </c>
      <c r="F1921">
        <v>25</v>
      </c>
      <c r="G1921">
        <v>15</v>
      </c>
      <c r="H1921">
        <v>10</v>
      </c>
      <c r="I1921" t="s">
        <v>47</v>
      </c>
      <c r="J1921">
        <v>10</v>
      </c>
      <c r="K1921" t="s">
        <v>58</v>
      </c>
      <c r="L1921" t="s">
        <v>126</v>
      </c>
      <c r="M1921" t="s">
        <v>40</v>
      </c>
      <c r="N1921" t="str">
        <f>_xlfn.CONCAT(Ponderaciones[[#This Row],[Universidad]],Ponderaciones[[#This Row],[Carrera]])</f>
        <v>UNIVERSIDAD SAN SEBASTIÁNPEDAGOGÍA EN EDUCACIÓN DIFERENCIAL</v>
      </c>
    </row>
    <row r="1922" spans="1:14" x14ac:dyDescent="0.25">
      <c r="A1922">
        <v>50812</v>
      </c>
      <c r="B1922" t="s">
        <v>380</v>
      </c>
      <c r="C1922" t="s">
        <v>57</v>
      </c>
      <c r="D1922">
        <v>20</v>
      </c>
      <c r="E1922">
        <v>30</v>
      </c>
      <c r="F1922">
        <v>25</v>
      </c>
      <c r="G1922">
        <v>15</v>
      </c>
      <c r="H1922">
        <v>10</v>
      </c>
      <c r="I1922" t="s">
        <v>47</v>
      </c>
      <c r="J1922">
        <v>10</v>
      </c>
      <c r="K1922" t="s">
        <v>58</v>
      </c>
      <c r="L1922" t="s">
        <v>126</v>
      </c>
      <c r="M1922" t="s">
        <v>40</v>
      </c>
      <c r="N1922" t="str">
        <f>_xlfn.CONCAT(Ponderaciones[[#This Row],[Universidad]],Ponderaciones[[#This Row],[Carrera]])</f>
        <v>UNIVERSIDAD SAN SEBASTIÁNPEDAGOGÍA EN EDUCACIÓN DIFERENCIAL</v>
      </c>
    </row>
    <row r="1923" spans="1:14" x14ac:dyDescent="0.25">
      <c r="A1923">
        <v>50115</v>
      </c>
      <c r="B1923" t="s">
        <v>168</v>
      </c>
      <c r="C1923" t="s">
        <v>235</v>
      </c>
      <c r="D1923">
        <v>20</v>
      </c>
      <c r="E1923">
        <v>30</v>
      </c>
      <c r="F1923">
        <v>25</v>
      </c>
      <c r="G1923">
        <v>15</v>
      </c>
      <c r="H1923">
        <v>10</v>
      </c>
      <c r="I1923" t="s">
        <v>47</v>
      </c>
      <c r="J1923">
        <v>10</v>
      </c>
      <c r="K1923" t="s">
        <v>58</v>
      </c>
      <c r="L1923" t="s">
        <v>126</v>
      </c>
      <c r="M1923" t="s">
        <v>40</v>
      </c>
      <c r="N1923" t="str">
        <f>_xlfn.CONCAT(Ponderaciones[[#This Row],[Universidad]],Ponderaciones[[#This Row],[Carrera]])</f>
        <v>UNIVERSIDAD SAN SEBASTIÁNPEDAGOGÍA EN INGLÉS</v>
      </c>
    </row>
    <row r="1924" spans="1:14" x14ac:dyDescent="0.25">
      <c r="A1924">
        <v>50215</v>
      </c>
      <c r="B1924" t="s">
        <v>168</v>
      </c>
      <c r="C1924" t="s">
        <v>607</v>
      </c>
      <c r="D1924">
        <v>20</v>
      </c>
      <c r="E1924">
        <v>30</v>
      </c>
      <c r="F1924">
        <v>25</v>
      </c>
      <c r="G1924">
        <v>15</v>
      </c>
      <c r="H1924">
        <v>10</v>
      </c>
      <c r="I1924" t="s">
        <v>47</v>
      </c>
      <c r="J1924">
        <v>10</v>
      </c>
      <c r="K1924" t="s">
        <v>58</v>
      </c>
      <c r="L1924" t="s">
        <v>126</v>
      </c>
      <c r="M1924" t="s">
        <v>40</v>
      </c>
      <c r="N1924" t="str">
        <f>_xlfn.CONCAT(Ponderaciones[[#This Row],[Universidad]],Ponderaciones[[#This Row],[Carrera]])</f>
        <v>UNIVERSIDAD SAN SEBASTIÁNPEDAGOGÍA EN INGLÉS</v>
      </c>
    </row>
    <row r="1925" spans="1:14" x14ac:dyDescent="0.25">
      <c r="A1925">
        <v>50815</v>
      </c>
      <c r="B1925" t="s">
        <v>168</v>
      </c>
      <c r="C1925" t="s">
        <v>57</v>
      </c>
      <c r="D1925">
        <v>20</v>
      </c>
      <c r="E1925">
        <v>30</v>
      </c>
      <c r="F1925">
        <v>25</v>
      </c>
      <c r="G1925">
        <v>15</v>
      </c>
      <c r="H1925">
        <v>10</v>
      </c>
      <c r="I1925" t="s">
        <v>47</v>
      </c>
      <c r="J1925">
        <v>10</v>
      </c>
      <c r="K1925" t="s">
        <v>58</v>
      </c>
      <c r="L1925" t="s">
        <v>126</v>
      </c>
      <c r="M1925" t="s">
        <v>40</v>
      </c>
      <c r="N1925" t="str">
        <f>_xlfn.CONCAT(Ponderaciones[[#This Row],[Universidad]],Ponderaciones[[#This Row],[Carrera]])</f>
        <v>UNIVERSIDAD SAN SEBASTIÁNPEDAGOGÍA EN INGLÉS</v>
      </c>
    </row>
    <row r="1926" spans="1:14" x14ac:dyDescent="0.25">
      <c r="A1926">
        <v>50128</v>
      </c>
      <c r="B1926" t="s">
        <v>108</v>
      </c>
      <c r="C1926" t="s">
        <v>235</v>
      </c>
      <c r="D1926">
        <v>10</v>
      </c>
      <c r="E1926">
        <v>20</v>
      </c>
      <c r="F1926">
        <v>40</v>
      </c>
      <c r="G1926">
        <v>20</v>
      </c>
      <c r="H1926">
        <v>10</v>
      </c>
      <c r="I1926" t="s">
        <v>47</v>
      </c>
      <c r="J1926">
        <v>10</v>
      </c>
      <c r="K1926" t="s">
        <v>58</v>
      </c>
      <c r="L1926" t="s">
        <v>58</v>
      </c>
      <c r="M1926" t="s">
        <v>40</v>
      </c>
      <c r="N1926" t="str">
        <f>_xlfn.CONCAT(Ponderaciones[[#This Row],[Universidad]],Ponderaciones[[#This Row],[Carrera]])</f>
        <v>UNIVERSIDAD SAN SEBASTIÁNPSICOLOGÍA</v>
      </c>
    </row>
    <row r="1927" spans="1:14" x14ac:dyDescent="0.25">
      <c r="A1927">
        <v>50228</v>
      </c>
      <c r="B1927" t="s">
        <v>108</v>
      </c>
      <c r="C1927" t="s">
        <v>607</v>
      </c>
      <c r="D1927">
        <v>10</v>
      </c>
      <c r="E1927">
        <v>25</v>
      </c>
      <c r="F1927">
        <v>40</v>
      </c>
      <c r="G1927">
        <v>15</v>
      </c>
      <c r="H1927">
        <v>10</v>
      </c>
      <c r="I1927" t="s">
        <v>47</v>
      </c>
      <c r="J1927">
        <v>10</v>
      </c>
      <c r="K1927" t="s">
        <v>58</v>
      </c>
      <c r="L1927" t="s">
        <v>58</v>
      </c>
      <c r="M1927" t="s">
        <v>40</v>
      </c>
      <c r="N1927" t="str">
        <f>_xlfn.CONCAT(Ponderaciones[[#This Row],[Universidad]],Ponderaciones[[#This Row],[Carrera]])</f>
        <v>UNIVERSIDAD SAN SEBASTIÁNPSICOLOGÍA</v>
      </c>
    </row>
    <row r="1928" spans="1:14" x14ac:dyDescent="0.25">
      <c r="A1928">
        <v>50528</v>
      </c>
      <c r="B1928" t="s">
        <v>108</v>
      </c>
      <c r="C1928" t="s">
        <v>854</v>
      </c>
      <c r="D1928">
        <v>10</v>
      </c>
      <c r="E1928">
        <v>25</v>
      </c>
      <c r="F1928">
        <v>40</v>
      </c>
      <c r="G1928">
        <v>15</v>
      </c>
      <c r="H1928">
        <v>10</v>
      </c>
      <c r="I1928" t="s">
        <v>47</v>
      </c>
      <c r="J1928">
        <v>10</v>
      </c>
      <c r="K1928" t="s">
        <v>58</v>
      </c>
      <c r="L1928" t="s">
        <v>58</v>
      </c>
      <c r="M1928" t="s">
        <v>40</v>
      </c>
      <c r="N1928" t="str">
        <f>_xlfn.CONCAT(Ponderaciones[[#This Row],[Universidad]],Ponderaciones[[#This Row],[Carrera]])</f>
        <v>UNIVERSIDAD SAN SEBASTIÁNPSICOLOGÍA</v>
      </c>
    </row>
    <row r="1929" spans="1:14" x14ac:dyDescent="0.25">
      <c r="A1929">
        <v>50928</v>
      </c>
      <c r="B1929" t="s">
        <v>108</v>
      </c>
      <c r="C1929" t="s">
        <v>57</v>
      </c>
      <c r="D1929">
        <v>10</v>
      </c>
      <c r="E1929">
        <v>10</v>
      </c>
      <c r="F1929">
        <v>50</v>
      </c>
      <c r="G1929">
        <v>20</v>
      </c>
      <c r="H1929">
        <v>10</v>
      </c>
      <c r="I1929" t="s">
        <v>47</v>
      </c>
      <c r="J1929">
        <v>10</v>
      </c>
      <c r="K1929" t="s">
        <v>58</v>
      </c>
      <c r="L1929" t="s">
        <v>58</v>
      </c>
      <c r="M1929" t="s">
        <v>40</v>
      </c>
      <c r="N1929" t="str">
        <f>_xlfn.CONCAT(Ponderaciones[[#This Row],[Universidad]],Ponderaciones[[#This Row],[Carrera]])</f>
        <v>UNIVERSIDAD SAN SEBASTIÁNPSICOLOGÍA</v>
      </c>
    </row>
    <row r="1930" spans="1:14" x14ac:dyDescent="0.25">
      <c r="A1930">
        <v>50129</v>
      </c>
      <c r="B1930" t="s">
        <v>110</v>
      </c>
      <c r="C1930" t="s">
        <v>235</v>
      </c>
      <c r="D1930">
        <v>10</v>
      </c>
      <c r="E1930">
        <v>25</v>
      </c>
      <c r="F1930">
        <v>25</v>
      </c>
      <c r="G1930">
        <v>30</v>
      </c>
      <c r="H1930">
        <v>10</v>
      </c>
      <c r="I1930" t="s">
        <v>47</v>
      </c>
      <c r="J1930">
        <v>10</v>
      </c>
      <c r="K1930" t="s">
        <v>58</v>
      </c>
      <c r="L1930" t="s">
        <v>58</v>
      </c>
      <c r="M1930" t="s">
        <v>40</v>
      </c>
      <c r="N1930" t="str">
        <f>_xlfn.CONCAT(Ponderaciones[[#This Row],[Universidad]],Ponderaciones[[#This Row],[Carrera]])</f>
        <v>UNIVERSIDAD SAN SEBASTIÁNQUÍMICA Y FARMACIA</v>
      </c>
    </row>
    <row r="1931" spans="1:14" x14ac:dyDescent="0.25">
      <c r="A1931">
        <v>50229</v>
      </c>
      <c r="B1931" t="s">
        <v>110</v>
      </c>
      <c r="C1931" t="s">
        <v>607</v>
      </c>
      <c r="D1931">
        <v>10</v>
      </c>
      <c r="E1931">
        <v>25</v>
      </c>
      <c r="F1931">
        <v>25</v>
      </c>
      <c r="G1931">
        <v>30</v>
      </c>
      <c r="H1931">
        <v>10</v>
      </c>
      <c r="I1931" t="s">
        <v>47</v>
      </c>
      <c r="J1931">
        <v>10</v>
      </c>
      <c r="K1931" t="s">
        <v>58</v>
      </c>
      <c r="L1931" t="s">
        <v>58</v>
      </c>
      <c r="M1931" t="s">
        <v>40</v>
      </c>
      <c r="N1931" t="str">
        <f>_xlfn.CONCAT(Ponderaciones[[#This Row],[Universidad]],Ponderaciones[[#This Row],[Carrera]])</f>
        <v>UNIVERSIDAD SAN SEBASTIÁNQUÍMICA Y FARMACIA</v>
      </c>
    </row>
    <row r="1932" spans="1:14" x14ac:dyDescent="0.25">
      <c r="A1932">
        <v>50529</v>
      </c>
      <c r="B1932" t="s">
        <v>110</v>
      </c>
      <c r="C1932" t="s">
        <v>854</v>
      </c>
      <c r="D1932">
        <v>10</v>
      </c>
      <c r="E1932">
        <v>25</v>
      </c>
      <c r="F1932">
        <v>25</v>
      </c>
      <c r="G1932">
        <v>30</v>
      </c>
      <c r="H1932">
        <v>10</v>
      </c>
      <c r="I1932" t="s">
        <v>47</v>
      </c>
      <c r="J1932">
        <v>10</v>
      </c>
      <c r="K1932" t="s">
        <v>58</v>
      </c>
      <c r="L1932" t="s">
        <v>58</v>
      </c>
      <c r="M1932" t="s">
        <v>40</v>
      </c>
      <c r="N1932" t="str">
        <f>_xlfn.CONCAT(Ponderaciones[[#This Row],[Universidad]],Ponderaciones[[#This Row],[Carrera]])</f>
        <v>UNIVERSIDAD SAN SEBASTIÁNQUÍMICA Y FARMACIA</v>
      </c>
    </row>
    <row r="1933" spans="1:14" x14ac:dyDescent="0.25">
      <c r="A1933">
        <v>50929</v>
      </c>
      <c r="B1933" t="s">
        <v>110</v>
      </c>
      <c r="C1933" t="s">
        <v>57</v>
      </c>
      <c r="D1933">
        <v>10</v>
      </c>
      <c r="E1933">
        <v>25</v>
      </c>
      <c r="F1933">
        <v>25</v>
      </c>
      <c r="G1933">
        <v>30</v>
      </c>
      <c r="H1933">
        <v>10</v>
      </c>
      <c r="I1933" t="s">
        <v>47</v>
      </c>
      <c r="J1933">
        <v>10</v>
      </c>
      <c r="K1933" t="s">
        <v>58</v>
      </c>
      <c r="L1933" t="s">
        <v>58</v>
      </c>
      <c r="M1933" t="s">
        <v>40</v>
      </c>
      <c r="N1933" t="str">
        <f>_xlfn.CONCAT(Ponderaciones[[#This Row],[Universidad]],Ponderaciones[[#This Row],[Carrera]])</f>
        <v>UNIVERSIDAD SAN SEBASTIÁNQUÍMICA Y FARMACIA</v>
      </c>
    </row>
    <row r="1934" spans="1:14" x14ac:dyDescent="0.25">
      <c r="A1934">
        <v>50130</v>
      </c>
      <c r="B1934" t="s">
        <v>191</v>
      </c>
      <c r="C1934" t="s">
        <v>235</v>
      </c>
      <c r="D1934">
        <v>10</v>
      </c>
      <c r="E1934">
        <v>20</v>
      </c>
      <c r="F1934">
        <v>30</v>
      </c>
      <c r="G1934">
        <v>25</v>
      </c>
      <c r="H1934">
        <v>15</v>
      </c>
      <c r="I1934" t="s">
        <v>47</v>
      </c>
      <c r="J1934">
        <v>15</v>
      </c>
      <c r="K1934" t="s">
        <v>58</v>
      </c>
      <c r="L1934" t="s">
        <v>58</v>
      </c>
      <c r="M1934" t="s">
        <v>40</v>
      </c>
      <c r="N1934" t="str">
        <f>_xlfn.CONCAT(Ponderaciones[[#This Row],[Universidad]],Ponderaciones[[#This Row],[Carrera]])</f>
        <v>UNIVERSIDAD SAN SEBASTIÁNTECNOLOGÍA MÉDICA</v>
      </c>
    </row>
    <row r="1935" spans="1:14" x14ac:dyDescent="0.25">
      <c r="A1935">
        <v>50230</v>
      </c>
      <c r="B1935" t="s">
        <v>191</v>
      </c>
      <c r="C1935" t="s">
        <v>607</v>
      </c>
      <c r="D1935">
        <v>10</v>
      </c>
      <c r="E1935">
        <v>20</v>
      </c>
      <c r="F1935">
        <v>30</v>
      </c>
      <c r="G1935">
        <v>25</v>
      </c>
      <c r="H1935">
        <v>15</v>
      </c>
      <c r="I1935" t="s">
        <v>47</v>
      </c>
      <c r="J1935">
        <v>15</v>
      </c>
      <c r="K1935" t="s">
        <v>58</v>
      </c>
      <c r="L1935" t="s">
        <v>58</v>
      </c>
      <c r="M1935" t="s">
        <v>40</v>
      </c>
      <c r="N1935" t="str">
        <f>_xlfn.CONCAT(Ponderaciones[[#This Row],[Universidad]],Ponderaciones[[#This Row],[Carrera]])</f>
        <v>UNIVERSIDAD SAN SEBASTIÁNTECNOLOGÍA MÉDICA</v>
      </c>
    </row>
    <row r="1936" spans="1:14" x14ac:dyDescent="0.25">
      <c r="A1936">
        <v>50530</v>
      </c>
      <c r="B1936" t="s">
        <v>191</v>
      </c>
      <c r="C1936" t="s">
        <v>854</v>
      </c>
      <c r="D1936">
        <v>10</v>
      </c>
      <c r="E1936">
        <v>20</v>
      </c>
      <c r="F1936">
        <v>30</v>
      </c>
      <c r="G1936">
        <v>25</v>
      </c>
      <c r="H1936">
        <v>15</v>
      </c>
      <c r="I1936" t="s">
        <v>47</v>
      </c>
      <c r="J1936">
        <v>15</v>
      </c>
      <c r="K1936" t="s">
        <v>58</v>
      </c>
      <c r="L1936" t="s">
        <v>58</v>
      </c>
      <c r="M1936" t="s">
        <v>40</v>
      </c>
      <c r="N1936" t="str">
        <f>_xlfn.CONCAT(Ponderaciones[[#This Row],[Universidad]],Ponderaciones[[#This Row],[Carrera]])</f>
        <v>UNIVERSIDAD SAN SEBASTIÁNTECNOLOGÍA MÉDICA</v>
      </c>
    </row>
    <row r="1937" spans="1:14" x14ac:dyDescent="0.25">
      <c r="A1937">
        <v>50930</v>
      </c>
      <c r="B1937" t="s">
        <v>191</v>
      </c>
      <c r="C1937" t="s">
        <v>57</v>
      </c>
      <c r="D1937">
        <v>10</v>
      </c>
      <c r="E1937">
        <v>20</v>
      </c>
      <c r="F1937">
        <v>30</v>
      </c>
      <c r="G1937">
        <v>25</v>
      </c>
      <c r="H1937">
        <v>15</v>
      </c>
      <c r="I1937" t="s">
        <v>47</v>
      </c>
      <c r="J1937">
        <v>15</v>
      </c>
      <c r="K1937" t="s">
        <v>58</v>
      </c>
      <c r="L1937" t="s">
        <v>58</v>
      </c>
      <c r="M1937" t="s">
        <v>40</v>
      </c>
      <c r="N1937" t="str">
        <f>_xlfn.CONCAT(Ponderaciones[[#This Row],[Universidad]],Ponderaciones[[#This Row],[Carrera]])</f>
        <v>UNIVERSIDAD SAN SEBASTIÁNTECNOLOGÍA MÉDICA</v>
      </c>
    </row>
    <row r="1938" spans="1:14" x14ac:dyDescent="0.25">
      <c r="A1938">
        <v>50131</v>
      </c>
      <c r="B1938" t="s">
        <v>113</v>
      </c>
      <c r="C1938" t="s">
        <v>235</v>
      </c>
      <c r="D1938">
        <v>10</v>
      </c>
      <c r="E1938">
        <v>30</v>
      </c>
      <c r="F1938">
        <v>30</v>
      </c>
      <c r="G1938">
        <v>20</v>
      </c>
      <c r="H1938">
        <v>10</v>
      </c>
      <c r="I1938" t="s">
        <v>47</v>
      </c>
      <c r="J1938">
        <v>10</v>
      </c>
      <c r="K1938" t="s">
        <v>58</v>
      </c>
      <c r="L1938" t="s">
        <v>58</v>
      </c>
      <c r="M1938" t="s">
        <v>40</v>
      </c>
      <c r="N1938" t="str">
        <f>_xlfn.CONCAT(Ponderaciones[[#This Row],[Universidad]],Ponderaciones[[#This Row],[Carrera]])</f>
        <v>UNIVERSIDAD SAN SEBASTIÁNTERAPIA OCUPACIONAL</v>
      </c>
    </row>
    <row r="1939" spans="1:14" x14ac:dyDescent="0.25">
      <c r="A1939">
        <v>50231</v>
      </c>
      <c r="B1939" t="s">
        <v>113</v>
      </c>
      <c r="C1939" t="s">
        <v>607</v>
      </c>
      <c r="D1939">
        <v>10</v>
      </c>
      <c r="E1939">
        <v>30</v>
      </c>
      <c r="F1939">
        <v>30</v>
      </c>
      <c r="G1939">
        <v>20</v>
      </c>
      <c r="H1939">
        <v>10</v>
      </c>
      <c r="I1939" t="s">
        <v>47</v>
      </c>
      <c r="J1939">
        <v>10</v>
      </c>
      <c r="K1939" t="s">
        <v>58</v>
      </c>
      <c r="L1939" t="s">
        <v>58</v>
      </c>
      <c r="M1939" t="s">
        <v>40</v>
      </c>
      <c r="N1939" t="str">
        <f>_xlfn.CONCAT(Ponderaciones[[#This Row],[Universidad]],Ponderaciones[[#This Row],[Carrera]])</f>
        <v>UNIVERSIDAD SAN SEBASTIÁNTERAPIA OCUPACIONAL</v>
      </c>
    </row>
    <row r="1940" spans="1:14" x14ac:dyDescent="0.25">
      <c r="A1940">
        <v>50531</v>
      </c>
      <c r="B1940" t="s">
        <v>113</v>
      </c>
      <c r="C1940" t="s">
        <v>854</v>
      </c>
      <c r="D1940">
        <v>10</v>
      </c>
      <c r="E1940">
        <v>30</v>
      </c>
      <c r="F1940">
        <v>30</v>
      </c>
      <c r="G1940">
        <v>20</v>
      </c>
      <c r="H1940">
        <v>10</v>
      </c>
      <c r="I1940" t="s">
        <v>47</v>
      </c>
      <c r="J1940">
        <v>10</v>
      </c>
      <c r="K1940" t="s">
        <v>58</v>
      </c>
      <c r="L1940" t="s">
        <v>58</v>
      </c>
      <c r="M1940" t="s">
        <v>40</v>
      </c>
      <c r="N1940" t="str">
        <f>_xlfn.CONCAT(Ponderaciones[[#This Row],[Universidad]],Ponderaciones[[#This Row],[Carrera]])</f>
        <v>UNIVERSIDAD SAN SEBASTIÁNTERAPIA OCUPACIONAL</v>
      </c>
    </row>
    <row r="1941" spans="1:14" x14ac:dyDescent="0.25">
      <c r="A1941">
        <v>50931</v>
      </c>
      <c r="B1941" t="s">
        <v>113</v>
      </c>
      <c r="C1941" t="s">
        <v>57</v>
      </c>
      <c r="D1941">
        <v>10</v>
      </c>
      <c r="E1941">
        <v>30</v>
      </c>
      <c r="F1941">
        <v>30</v>
      </c>
      <c r="G1941">
        <v>20</v>
      </c>
      <c r="H1941">
        <v>10</v>
      </c>
      <c r="I1941" t="s">
        <v>47</v>
      </c>
      <c r="J1941">
        <v>10</v>
      </c>
      <c r="K1941" t="s">
        <v>58</v>
      </c>
      <c r="L1941" t="s">
        <v>58</v>
      </c>
      <c r="M1941" t="s">
        <v>40</v>
      </c>
      <c r="N1941" t="str">
        <f>_xlfn.CONCAT(Ponderaciones[[#This Row],[Universidad]],Ponderaciones[[#This Row],[Carrera]])</f>
        <v>UNIVERSIDAD SAN SEBASTIÁNTERAPIA OCUPACIONAL</v>
      </c>
    </row>
    <row r="1942" spans="1:14" x14ac:dyDescent="0.25">
      <c r="A1942">
        <v>55001</v>
      </c>
      <c r="B1942" t="s">
        <v>116</v>
      </c>
      <c r="C1942" t="s">
        <v>57</v>
      </c>
      <c r="D1942">
        <v>10</v>
      </c>
      <c r="E1942">
        <v>10</v>
      </c>
      <c r="F1942">
        <v>30</v>
      </c>
      <c r="G1942">
        <v>40</v>
      </c>
      <c r="H1942">
        <v>10</v>
      </c>
      <c r="I1942" t="s">
        <v>47</v>
      </c>
      <c r="J1942">
        <v>10</v>
      </c>
      <c r="K1942" t="s">
        <v>58</v>
      </c>
      <c r="L1942" t="s">
        <v>58</v>
      </c>
      <c r="M1942" t="s">
        <v>856</v>
      </c>
      <c r="N1942" t="str">
        <f>_xlfn.CONCAT(Ponderaciones[[#This Row],[Universidad]],Ponderaciones[[#This Row],[Carrera]])</f>
        <v>UNIVERSIDAD SANTO TOMÁSAGRONOMÍA</v>
      </c>
    </row>
    <row r="1943" spans="1:14" x14ac:dyDescent="0.25">
      <c r="A1943">
        <v>55127</v>
      </c>
      <c r="B1943" t="s">
        <v>116</v>
      </c>
      <c r="C1943" t="s">
        <v>347</v>
      </c>
      <c r="D1943">
        <v>10</v>
      </c>
      <c r="E1943">
        <v>10</v>
      </c>
      <c r="F1943">
        <v>30</v>
      </c>
      <c r="G1943">
        <v>40</v>
      </c>
      <c r="H1943">
        <v>10</v>
      </c>
      <c r="I1943" t="s">
        <v>47</v>
      </c>
      <c r="J1943">
        <v>10</v>
      </c>
      <c r="K1943" t="s">
        <v>58</v>
      </c>
      <c r="L1943" t="s">
        <v>58</v>
      </c>
      <c r="M1943" t="s">
        <v>856</v>
      </c>
      <c r="N1943" t="str">
        <f>_xlfn.CONCAT(Ponderaciones[[#This Row],[Universidad]],Ponderaciones[[#This Row],[Carrera]])</f>
        <v>UNIVERSIDAD SANTO TOMÁSAGRONOMÍA</v>
      </c>
    </row>
    <row r="1944" spans="1:14" x14ac:dyDescent="0.25">
      <c r="A1944">
        <v>55090</v>
      </c>
      <c r="B1944" t="s">
        <v>560</v>
      </c>
      <c r="C1944" t="s">
        <v>57</v>
      </c>
      <c r="D1944">
        <v>20</v>
      </c>
      <c r="E1944">
        <v>30</v>
      </c>
      <c r="F1944">
        <v>10</v>
      </c>
      <c r="G1944">
        <v>20</v>
      </c>
      <c r="H1944">
        <v>20</v>
      </c>
      <c r="I1944" t="s">
        <v>47</v>
      </c>
      <c r="J1944">
        <v>20</v>
      </c>
      <c r="K1944" t="s">
        <v>58</v>
      </c>
      <c r="L1944" t="s">
        <v>58</v>
      </c>
      <c r="M1944" t="s">
        <v>856</v>
      </c>
      <c r="N1944" t="str">
        <f>_xlfn.CONCAT(Ponderaciones[[#This Row],[Universidad]],Ponderaciones[[#This Row],[Carrera]])</f>
        <v>UNIVERSIDAD SANTO TOMÁSBIOTECNOLOGÍA</v>
      </c>
    </row>
    <row r="1945" spans="1:14" x14ac:dyDescent="0.25">
      <c r="A1945">
        <v>55004</v>
      </c>
      <c r="B1945" t="s">
        <v>857</v>
      </c>
      <c r="C1945" t="s">
        <v>57</v>
      </c>
      <c r="D1945">
        <v>10</v>
      </c>
      <c r="E1945">
        <v>10</v>
      </c>
      <c r="F1945">
        <v>35</v>
      </c>
      <c r="G1945">
        <v>35</v>
      </c>
      <c r="H1945">
        <v>10</v>
      </c>
      <c r="I1945" t="s">
        <v>47</v>
      </c>
      <c r="J1945">
        <v>10</v>
      </c>
      <c r="K1945" t="s">
        <v>58</v>
      </c>
      <c r="L1945" t="s">
        <v>58</v>
      </c>
      <c r="M1945" t="s">
        <v>856</v>
      </c>
      <c r="N1945" t="str">
        <f>_xlfn.CONCAT(Ponderaciones[[#This Row],[Universidad]],Ponderaciones[[#This Row],[Carrera]])</f>
        <v>UNIVERSIDAD SANTO TOMÁSCIENCIAS DEL DEPORTE Y ACTIVIDAD FÍSICA</v>
      </c>
    </row>
    <row r="1946" spans="1:14" x14ac:dyDescent="0.25">
      <c r="A1946">
        <v>55116</v>
      </c>
      <c r="B1946" t="s">
        <v>857</v>
      </c>
      <c r="C1946" t="s">
        <v>347</v>
      </c>
      <c r="D1946">
        <v>10</v>
      </c>
      <c r="E1946">
        <v>10</v>
      </c>
      <c r="F1946">
        <v>35</v>
      </c>
      <c r="G1946">
        <v>35</v>
      </c>
      <c r="H1946">
        <v>10</v>
      </c>
      <c r="I1946" t="s">
        <v>47</v>
      </c>
      <c r="J1946">
        <v>10</v>
      </c>
      <c r="K1946" t="s">
        <v>58</v>
      </c>
      <c r="L1946" t="s">
        <v>58</v>
      </c>
      <c r="M1946" t="s">
        <v>856</v>
      </c>
      <c r="N1946" t="str">
        <f>_xlfn.CONCAT(Ponderaciones[[#This Row],[Universidad]],Ponderaciones[[#This Row],[Carrera]])</f>
        <v>UNIVERSIDAD SANTO TOMÁSCIENCIAS DEL DEPORTE Y ACTIVIDAD FÍSICA</v>
      </c>
    </row>
    <row r="1947" spans="1:14" x14ac:dyDescent="0.25">
      <c r="A1947">
        <v>55091</v>
      </c>
      <c r="B1947" t="s">
        <v>216</v>
      </c>
      <c r="C1947" t="s">
        <v>57</v>
      </c>
      <c r="D1947">
        <v>20</v>
      </c>
      <c r="E1947">
        <v>30</v>
      </c>
      <c r="F1947">
        <v>10</v>
      </c>
      <c r="G1947">
        <v>30</v>
      </c>
      <c r="H1947">
        <v>10</v>
      </c>
      <c r="I1947" t="s">
        <v>47</v>
      </c>
      <c r="J1947">
        <v>10</v>
      </c>
      <c r="K1947" t="s">
        <v>58</v>
      </c>
      <c r="L1947" t="s">
        <v>58</v>
      </c>
      <c r="M1947" t="s">
        <v>856</v>
      </c>
      <c r="N1947" t="str">
        <f>_xlfn.CONCAT(Ponderaciones[[#This Row],[Universidad]],Ponderaciones[[#This Row],[Carrera]])</f>
        <v>UNIVERSIDAD SANTO TOMÁSCONTADOR PÚBLICO Y AUDITOR</v>
      </c>
    </row>
    <row r="1948" spans="1:14" x14ac:dyDescent="0.25">
      <c r="A1948">
        <v>55005</v>
      </c>
      <c r="B1948" t="s">
        <v>73</v>
      </c>
      <c r="C1948" t="s">
        <v>458</v>
      </c>
      <c r="D1948">
        <v>10</v>
      </c>
      <c r="E1948">
        <v>10</v>
      </c>
      <c r="F1948">
        <v>40</v>
      </c>
      <c r="G1948">
        <v>20</v>
      </c>
      <c r="H1948">
        <v>20</v>
      </c>
      <c r="I1948" t="s">
        <v>47</v>
      </c>
      <c r="J1948">
        <v>20</v>
      </c>
      <c r="K1948" t="s">
        <v>58</v>
      </c>
      <c r="L1948" t="s">
        <v>58</v>
      </c>
      <c r="M1948" t="s">
        <v>856</v>
      </c>
      <c r="N1948" t="str">
        <f>_xlfn.CONCAT(Ponderaciones[[#This Row],[Universidad]],Ponderaciones[[#This Row],[Carrera]])</f>
        <v>UNIVERSIDAD SANTO TOMÁSDERECHO</v>
      </c>
    </row>
    <row r="1949" spans="1:14" x14ac:dyDescent="0.25">
      <c r="A1949">
        <v>55006</v>
      </c>
      <c r="B1949" t="s">
        <v>73</v>
      </c>
      <c r="C1949" t="s">
        <v>271</v>
      </c>
      <c r="D1949">
        <v>10</v>
      </c>
      <c r="E1949">
        <v>10</v>
      </c>
      <c r="F1949">
        <v>40</v>
      </c>
      <c r="G1949">
        <v>20</v>
      </c>
      <c r="H1949">
        <v>20</v>
      </c>
      <c r="I1949" t="s">
        <v>47</v>
      </c>
      <c r="J1949">
        <v>20</v>
      </c>
      <c r="K1949" t="s">
        <v>58</v>
      </c>
      <c r="L1949" t="s">
        <v>58</v>
      </c>
      <c r="M1949" t="s">
        <v>856</v>
      </c>
      <c r="N1949" t="str">
        <f>_xlfn.CONCAT(Ponderaciones[[#This Row],[Universidad]],Ponderaciones[[#This Row],[Carrera]])</f>
        <v>UNIVERSIDAD SANTO TOMÁSDERECHO</v>
      </c>
    </row>
    <row r="1950" spans="1:14" x14ac:dyDescent="0.25">
      <c r="A1950">
        <v>55007</v>
      </c>
      <c r="B1950" t="s">
        <v>73</v>
      </c>
      <c r="C1950" t="s">
        <v>451</v>
      </c>
      <c r="D1950">
        <v>10</v>
      </c>
      <c r="E1950">
        <v>10</v>
      </c>
      <c r="F1950">
        <v>40</v>
      </c>
      <c r="G1950">
        <v>20</v>
      </c>
      <c r="H1950">
        <v>20</v>
      </c>
      <c r="I1950" t="s">
        <v>47</v>
      </c>
      <c r="J1950">
        <v>20</v>
      </c>
      <c r="K1950" t="s">
        <v>58</v>
      </c>
      <c r="L1950" t="s">
        <v>58</v>
      </c>
      <c r="M1950" t="s">
        <v>856</v>
      </c>
      <c r="N1950" t="str">
        <f>_xlfn.CONCAT(Ponderaciones[[#This Row],[Universidad]],Ponderaciones[[#This Row],[Carrera]])</f>
        <v>UNIVERSIDAD SANTO TOMÁSDERECHO</v>
      </c>
    </row>
    <row r="1951" spans="1:14" x14ac:dyDescent="0.25">
      <c r="A1951">
        <v>55008</v>
      </c>
      <c r="B1951" t="s">
        <v>73</v>
      </c>
      <c r="C1951" t="s">
        <v>523</v>
      </c>
      <c r="D1951">
        <v>10</v>
      </c>
      <c r="E1951">
        <v>10</v>
      </c>
      <c r="F1951">
        <v>40</v>
      </c>
      <c r="G1951">
        <v>20</v>
      </c>
      <c r="H1951">
        <v>20</v>
      </c>
      <c r="I1951" t="s">
        <v>47</v>
      </c>
      <c r="J1951">
        <v>20</v>
      </c>
      <c r="K1951" t="s">
        <v>58</v>
      </c>
      <c r="L1951" t="s">
        <v>58</v>
      </c>
      <c r="M1951" t="s">
        <v>856</v>
      </c>
      <c r="N1951" t="str">
        <f>_xlfn.CONCAT(Ponderaciones[[#This Row],[Universidad]],Ponderaciones[[#This Row],[Carrera]])</f>
        <v>UNIVERSIDAD SANTO TOMÁSDERECHO</v>
      </c>
    </row>
    <row r="1952" spans="1:14" x14ac:dyDescent="0.25">
      <c r="A1952">
        <v>55009</v>
      </c>
      <c r="B1952" t="s">
        <v>73</v>
      </c>
      <c r="C1952" t="s">
        <v>57</v>
      </c>
      <c r="D1952">
        <v>10</v>
      </c>
      <c r="E1952">
        <v>10</v>
      </c>
      <c r="F1952">
        <v>40</v>
      </c>
      <c r="G1952">
        <v>20</v>
      </c>
      <c r="H1952">
        <v>20</v>
      </c>
      <c r="I1952" t="s">
        <v>47</v>
      </c>
      <c r="J1952">
        <v>20</v>
      </c>
      <c r="K1952" t="s">
        <v>58</v>
      </c>
      <c r="L1952" t="s">
        <v>58</v>
      </c>
      <c r="M1952" t="s">
        <v>856</v>
      </c>
      <c r="N1952" t="str">
        <f>_xlfn.CONCAT(Ponderaciones[[#This Row],[Universidad]],Ponderaciones[[#This Row],[Carrera]])</f>
        <v>UNIVERSIDAD SANTO TOMÁSDERECHO</v>
      </c>
    </row>
    <row r="1953" spans="1:14" x14ac:dyDescent="0.25">
      <c r="A1953">
        <v>55010</v>
      </c>
      <c r="B1953" t="s">
        <v>73</v>
      </c>
      <c r="C1953" t="s">
        <v>347</v>
      </c>
      <c r="D1953">
        <v>10</v>
      </c>
      <c r="E1953">
        <v>10</v>
      </c>
      <c r="F1953">
        <v>40</v>
      </c>
      <c r="G1953">
        <v>20</v>
      </c>
      <c r="H1953">
        <v>20</v>
      </c>
      <c r="I1953" t="s">
        <v>47</v>
      </c>
      <c r="J1953">
        <v>20</v>
      </c>
      <c r="K1953" t="s">
        <v>58</v>
      </c>
      <c r="L1953" t="s">
        <v>58</v>
      </c>
      <c r="M1953" t="s">
        <v>856</v>
      </c>
      <c r="N1953" t="str">
        <f>_xlfn.CONCAT(Ponderaciones[[#This Row],[Universidad]],Ponderaciones[[#This Row],[Carrera]])</f>
        <v>UNIVERSIDAD SANTO TOMÁSDERECHO</v>
      </c>
    </row>
    <row r="1954" spans="1:14" x14ac:dyDescent="0.25">
      <c r="A1954">
        <v>55011</v>
      </c>
      <c r="B1954" t="s">
        <v>73</v>
      </c>
      <c r="C1954" t="s">
        <v>119</v>
      </c>
      <c r="D1954">
        <v>10</v>
      </c>
      <c r="E1954">
        <v>10</v>
      </c>
      <c r="F1954">
        <v>40</v>
      </c>
      <c r="G1954">
        <v>20</v>
      </c>
      <c r="H1954">
        <v>20</v>
      </c>
      <c r="I1954" t="s">
        <v>47</v>
      </c>
      <c r="J1954">
        <v>20</v>
      </c>
      <c r="K1954" t="s">
        <v>58</v>
      </c>
      <c r="L1954" t="s">
        <v>58</v>
      </c>
      <c r="M1954" t="s">
        <v>856</v>
      </c>
      <c r="N1954" t="str">
        <f>_xlfn.CONCAT(Ponderaciones[[#This Row],[Universidad]],Ponderaciones[[#This Row],[Carrera]])</f>
        <v>UNIVERSIDAD SANTO TOMÁSDERECHO</v>
      </c>
    </row>
    <row r="1955" spans="1:14" x14ac:dyDescent="0.25">
      <c r="A1955">
        <v>55092</v>
      </c>
      <c r="B1955" t="s">
        <v>73</v>
      </c>
      <c r="C1955" t="s">
        <v>235</v>
      </c>
      <c r="D1955">
        <v>10</v>
      </c>
      <c r="E1955">
        <v>10</v>
      </c>
      <c r="F1955">
        <v>40</v>
      </c>
      <c r="G1955">
        <v>20</v>
      </c>
      <c r="H1955">
        <v>20</v>
      </c>
      <c r="I1955" t="s">
        <v>47</v>
      </c>
      <c r="J1955">
        <v>20</v>
      </c>
      <c r="K1955" t="s">
        <v>58</v>
      </c>
      <c r="L1955" t="s">
        <v>58</v>
      </c>
      <c r="M1955" t="s">
        <v>856</v>
      </c>
      <c r="N1955" t="str">
        <f>_xlfn.CONCAT(Ponderaciones[[#This Row],[Universidad]],Ponderaciones[[#This Row],[Carrera]])</f>
        <v>UNIVERSIDAD SANTO TOMÁSDERECHO</v>
      </c>
    </row>
    <row r="1956" spans="1:14" x14ac:dyDescent="0.25">
      <c r="A1956">
        <v>55114</v>
      </c>
      <c r="B1956" t="s">
        <v>73</v>
      </c>
      <c r="C1956" t="s">
        <v>607</v>
      </c>
      <c r="D1956">
        <v>10</v>
      </c>
      <c r="E1956">
        <v>10</v>
      </c>
      <c r="F1956">
        <v>40</v>
      </c>
      <c r="G1956">
        <v>20</v>
      </c>
      <c r="H1956">
        <v>20</v>
      </c>
      <c r="I1956" t="s">
        <v>47</v>
      </c>
      <c r="J1956">
        <v>20</v>
      </c>
      <c r="K1956" t="s">
        <v>58</v>
      </c>
      <c r="L1956" t="s">
        <v>58</v>
      </c>
      <c r="M1956" t="s">
        <v>856</v>
      </c>
      <c r="N1956" t="str">
        <f>_xlfn.CONCAT(Ponderaciones[[#This Row],[Universidad]],Ponderaciones[[#This Row],[Carrera]])</f>
        <v>UNIVERSIDAD SANTO TOMÁSDERECHO</v>
      </c>
    </row>
    <row r="1957" spans="1:14" x14ac:dyDescent="0.25">
      <c r="A1957">
        <v>55115</v>
      </c>
      <c r="B1957" t="s">
        <v>73</v>
      </c>
      <c r="C1957" t="s">
        <v>854</v>
      </c>
      <c r="D1957">
        <v>10</v>
      </c>
      <c r="E1957">
        <v>10</v>
      </c>
      <c r="F1957">
        <v>40</v>
      </c>
      <c r="G1957">
        <v>20</v>
      </c>
      <c r="H1957">
        <v>20</v>
      </c>
      <c r="I1957" t="s">
        <v>47</v>
      </c>
      <c r="J1957">
        <v>20</v>
      </c>
      <c r="K1957" t="s">
        <v>58</v>
      </c>
      <c r="L1957" t="s">
        <v>58</v>
      </c>
      <c r="M1957" t="s">
        <v>856</v>
      </c>
      <c r="N1957" t="str">
        <f>_xlfn.CONCAT(Ponderaciones[[#This Row],[Universidad]],Ponderaciones[[#This Row],[Carrera]])</f>
        <v>UNIVERSIDAD SANTO TOMÁSDERECHO</v>
      </c>
    </row>
    <row r="1958" spans="1:14" x14ac:dyDescent="0.25">
      <c r="A1958">
        <v>55122</v>
      </c>
      <c r="B1958" t="s">
        <v>73</v>
      </c>
      <c r="C1958" t="s">
        <v>348</v>
      </c>
      <c r="D1958">
        <v>10</v>
      </c>
      <c r="E1958">
        <v>10</v>
      </c>
      <c r="F1958">
        <v>40</v>
      </c>
      <c r="G1958">
        <v>20</v>
      </c>
      <c r="H1958">
        <v>20</v>
      </c>
      <c r="I1958" t="s">
        <v>47</v>
      </c>
      <c r="J1958">
        <v>20</v>
      </c>
      <c r="K1958" t="s">
        <v>58</v>
      </c>
      <c r="L1958" t="s">
        <v>58</v>
      </c>
      <c r="M1958" t="s">
        <v>856</v>
      </c>
      <c r="N1958" t="str">
        <f>_xlfn.CONCAT(Ponderaciones[[#This Row],[Universidad]],Ponderaciones[[#This Row],[Carrera]])</f>
        <v>UNIVERSIDAD SANTO TOMÁSDERECHO</v>
      </c>
    </row>
    <row r="1959" spans="1:14" x14ac:dyDescent="0.25">
      <c r="A1959">
        <v>55093</v>
      </c>
      <c r="B1959" t="s">
        <v>858</v>
      </c>
      <c r="C1959" t="s">
        <v>451</v>
      </c>
      <c r="D1959">
        <v>10</v>
      </c>
      <c r="E1959">
        <v>30</v>
      </c>
      <c r="F1959">
        <v>25</v>
      </c>
      <c r="G1959">
        <v>25</v>
      </c>
      <c r="H1959">
        <v>10</v>
      </c>
      <c r="I1959" t="s">
        <v>47</v>
      </c>
      <c r="J1959">
        <v>10</v>
      </c>
      <c r="K1959" t="s">
        <v>58</v>
      </c>
      <c r="L1959" t="s">
        <v>126</v>
      </c>
      <c r="M1959" t="s">
        <v>856</v>
      </c>
      <c r="N1959" t="str">
        <f>_xlfn.CONCAT(Ponderaciones[[#This Row],[Universidad]],Ponderaciones[[#This Row],[Carrera]])</f>
        <v>UNIVERSIDAD SANTO TOMÁSEDUCACIÓN DIFERENCIAL</v>
      </c>
    </row>
    <row r="1960" spans="1:14" x14ac:dyDescent="0.25">
      <c r="A1960">
        <v>55094</v>
      </c>
      <c r="B1960" t="s">
        <v>858</v>
      </c>
      <c r="C1960" t="s">
        <v>57</v>
      </c>
      <c r="D1960">
        <v>10</v>
      </c>
      <c r="E1960">
        <v>30</v>
      </c>
      <c r="F1960">
        <v>25</v>
      </c>
      <c r="G1960">
        <v>25</v>
      </c>
      <c r="H1960">
        <v>10</v>
      </c>
      <c r="I1960" t="s">
        <v>47</v>
      </c>
      <c r="J1960">
        <v>10</v>
      </c>
      <c r="K1960" t="s">
        <v>58</v>
      </c>
      <c r="L1960" t="s">
        <v>126</v>
      </c>
      <c r="M1960" t="s">
        <v>856</v>
      </c>
      <c r="N1960" t="str">
        <f>_xlfn.CONCAT(Ponderaciones[[#This Row],[Universidad]],Ponderaciones[[#This Row],[Carrera]])</f>
        <v>UNIVERSIDAD SANTO TOMÁSEDUCACIÓN DIFERENCIAL</v>
      </c>
    </row>
    <row r="1961" spans="1:14" x14ac:dyDescent="0.25">
      <c r="A1961">
        <v>55012</v>
      </c>
      <c r="B1961" t="s">
        <v>75</v>
      </c>
      <c r="C1961" t="s">
        <v>458</v>
      </c>
      <c r="D1961">
        <v>10</v>
      </c>
      <c r="E1961">
        <v>10</v>
      </c>
      <c r="F1961">
        <v>35</v>
      </c>
      <c r="G1961">
        <v>35</v>
      </c>
      <c r="H1961">
        <v>10</v>
      </c>
      <c r="I1961" t="s">
        <v>47</v>
      </c>
      <c r="J1961">
        <v>10</v>
      </c>
      <c r="K1961" t="s">
        <v>58</v>
      </c>
      <c r="L1961" t="s">
        <v>58</v>
      </c>
      <c r="M1961" t="s">
        <v>856</v>
      </c>
      <c r="N1961" t="str">
        <f>_xlfn.CONCAT(Ponderaciones[[#This Row],[Universidad]],Ponderaciones[[#This Row],[Carrera]])</f>
        <v>UNIVERSIDAD SANTO TOMÁSENFERMERÍA</v>
      </c>
    </row>
    <row r="1962" spans="1:14" x14ac:dyDescent="0.25">
      <c r="A1962">
        <v>55013</v>
      </c>
      <c r="B1962" t="s">
        <v>75</v>
      </c>
      <c r="C1962" t="s">
        <v>743</v>
      </c>
      <c r="D1962">
        <v>10</v>
      </c>
      <c r="E1962">
        <v>10</v>
      </c>
      <c r="F1962">
        <v>35</v>
      </c>
      <c r="G1962">
        <v>35</v>
      </c>
      <c r="H1962">
        <v>10</v>
      </c>
      <c r="I1962" t="s">
        <v>47</v>
      </c>
      <c r="J1962">
        <v>10</v>
      </c>
      <c r="K1962" t="s">
        <v>58</v>
      </c>
      <c r="L1962" t="s">
        <v>58</v>
      </c>
      <c r="M1962" t="s">
        <v>856</v>
      </c>
      <c r="N1962" t="str">
        <f>_xlfn.CONCAT(Ponderaciones[[#This Row],[Universidad]],Ponderaciones[[#This Row],[Carrera]])</f>
        <v>UNIVERSIDAD SANTO TOMÁSENFERMERÍA</v>
      </c>
    </row>
    <row r="1963" spans="1:14" x14ac:dyDescent="0.25">
      <c r="A1963">
        <v>55014</v>
      </c>
      <c r="B1963" t="s">
        <v>75</v>
      </c>
      <c r="C1963" t="s">
        <v>235</v>
      </c>
      <c r="D1963">
        <v>10</v>
      </c>
      <c r="E1963">
        <v>10</v>
      </c>
      <c r="F1963">
        <v>35</v>
      </c>
      <c r="G1963">
        <v>35</v>
      </c>
      <c r="H1963">
        <v>10</v>
      </c>
      <c r="I1963" t="s">
        <v>47</v>
      </c>
      <c r="J1963">
        <v>10</v>
      </c>
      <c r="K1963" t="s">
        <v>58</v>
      </c>
      <c r="L1963" t="s">
        <v>58</v>
      </c>
      <c r="M1963" t="s">
        <v>856</v>
      </c>
      <c r="N1963" t="str">
        <f>_xlfn.CONCAT(Ponderaciones[[#This Row],[Universidad]],Ponderaciones[[#This Row],[Carrera]])</f>
        <v>UNIVERSIDAD SANTO TOMÁSENFERMERÍA</v>
      </c>
    </row>
    <row r="1964" spans="1:14" x14ac:dyDescent="0.25">
      <c r="A1964">
        <v>55015</v>
      </c>
      <c r="B1964" t="s">
        <v>75</v>
      </c>
      <c r="C1964" t="s">
        <v>271</v>
      </c>
      <c r="D1964">
        <v>10</v>
      </c>
      <c r="E1964">
        <v>10</v>
      </c>
      <c r="F1964">
        <v>35</v>
      </c>
      <c r="G1964">
        <v>35</v>
      </c>
      <c r="H1964">
        <v>10</v>
      </c>
      <c r="I1964" t="s">
        <v>47</v>
      </c>
      <c r="J1964">
        <v>10</v>
      </c>
      <c r="K1964" t="s">
        <v>58</v>
      </c>
      <c r="L1964" t="s">
        <v>58</v>
      </c>
      <c r="M1964" t="s">
        <v>856</v>
      </c>
      <c r="N1964" t="str">
        <f>_xlfn.CONCAT(Ponderaciones[[#This Row],[Universidad]],Ponderaciones[[#This Row],[Carrera]])</f>
        <v>UNIVERSIDAD SANTO TOMÁSENFERMERÍA</v>
      </c>
    </row>
    <row r="1965" spans="1:14" x14ac:dyDescent="0.25">
      <c r="A1965">
        <v>55016</v>
      </c>
      <c r="B1965" t="s">
        <v>75</v>
      </c>
      <c r="C1965" t="s">
        <v>451</v>
      </c>
      <c r="D1965">
        <v>10</v>
      </c>
      <c r="E1965">
        <v>10</v>
      </c>
      <c r="F1965">
        <v>35</v>
      </c>
      <c r="G1965">
        <v>35</v>
      </c>
      <c r="H1965">
        <v>10</v>
      </c>
      <c r="I1965" t="s">
        <v>47</v>
      </c>
      <c r="J1965">
        <v>10</v>
      </c>
      <c r="K1965" t="s">
        <v>58</v>
      </c>
      <c r="L1965" t="s">
        <v>58</v>
      </c>
      <c r="M1965" t="s">
        <v>856</v>
      </c>
      <c r="N1965" t="str">
        <f>_xlfn.CONCAT(Ponderaciones[[#This Row],[Universidad]],Ponderaciones[[#This Row],[Carrera]])</f>
        <v>UNIVERSIDAD SANTO TOMÁSENFERMERÍA</v>
      </c>
    </row>
    <row r="1966" spans="1:14" x14ac:dyDescent="0.25">
      <c r="A1966">
        <v>55017</v>
      </c>
      <c r="B1966" t="s">
        <v>75</v>
      </c>
      <c r="C1966" t="s">
        <v>523</v>
      </c>
      <c r="D1966">
        <v>10</v>
      </c>
      <c r="E1966">
        <v>10</v>
      </c>
      <c r="F1966">
        <v>35</v>
      </c>
      <c r="G1966">
        <v>35</v>
      </c>
      <c r="H1966">
        <v>10</v>
      </c>
      <c r="I1966" t="s">
        <v>47</v>
      </c>
      <c r="J1966">
        <v>10</v>
      </c>
      <c r="K1966" t="s">
        <v>58</v>
      </c>
      <c r="L1966" t="s">
        <v>58</v>
      </c>
      <c r="M1966" t="s">
        <v>856</v>
      </c>
      <c r="N1966" t="str">
        <f>_xlfn.CONCAT(Ponderaciones[[#This Row],[Universidad]],Ponderaciones[[#This Row],[Carrera]])</f>
        <v>UNIVERSIDAD SANTO TOMÁSENFERMERÍA</v>
      </c>
    </row>
    <row r="1967" spans="1:14" x14ac:dyDescent="0.25">
      <c r="A1967">
        <v>55019</v>
      </c>
      <c r="B1967" t="s">
        <v>75</v>
      </c>
      <c r="C1967" t="s">
        <v>607</v>
      </c>
      <c r="D1967">
        <v>10</v>
      </c>
      <c r="E1967">
        <v>10</v>
      </c>
      <c r="F1967">
        <v>35</v>
      </c>
      <c r="G1967">
        <v>35</v>
      </c>
      <c r="H1967">
        <v>10</v>
      </c>
      <c r="I1967" t="s">
        <v>47</v>
      </c>
      <c r="J1967">
        <v>10</v>
      </c>
      <c r="K1967" t="s">
        <v>58</v>
      </c>
      <c r="L1967" t="s">
        <v>58</v>
      </c>
      <c r="M1967" t="s">
        <v>856</v>
      </c>
      <c r="N1967" t="str">
        <f>_xlfn.CONCAT(Ponderaciones[[#This Row],[Universidad]],Ponderaciones[[#This Row],[Carrera]])</f>
        <v>UNIVERSIDAD SANTO TOMÁSENFERMERÍA</v>
      </c>
    </row>
    <row r="1968" spans="1:14" x14ac:dyDescent="0.25">
      <c r="A1968">
        <v>55020</v>
      </c>
      <c r="B1968" t="s">
        <v>75</v>
      </c>
      <c r="C1968" t="s">
        <v>57</v>
      </c>
      <c r="D1968">
        <v>10</v>
      </c>
      <c r="E1968">
        <v>10</v>
      </c>
      <c r="F1968">
        <v>35</v>
      </c>
      <c r="G1968">
        <v>35</v>
      </c>
      <c r="H1968">
        <v>10</v>
      </c>
      <c r="I1968" t="s">
        <v>47</v>
      </c>
      <c r="J1968">
        <v>10</v>
      </c>
      <c r="K1968" t="s">
        <v>58</v>
      </c>
      <c r="L1968" t="s">
        <v>58</v>
      </c>
      <c r="M1968" t="s">
        <v>856</v>
      </c>
      <c r="N1968" t="str">
        <f>_xlfn.CONCAT(Ponderaciones[[#This Row],[Universidad]],Ponderaciones[[#This Row],[Carrera]])</f>
        <v>UNIVERSIDAD SANTO TOMÁSENFERMERÍA</v>
      </c>
    </row>
    <row r="1969" spans="1:14" x14ac:dyDescent="0.25">
      <c r="A1969">
        <v>55021</v>
      </c>
      <c r="B1969" t="s">
        <v>75</v>
      </c>
      <c r="C1969" t="s">
        <v>347</v>
      </c>
      <c r="D1969">
        <v>10</v>
      </c>
      <c r="E1969">
        <v>10</v>
      </c>
      <c r="F1969">
        <v>35</v>
      </c>
      <c r="G1969">
        <v>35</v>
      </c>
      <c r="H1969">
        <v>10</v>
      </c>
      <c r="I1969" t="s">
        <v>47</v>
      </c>
      <c r="J1969">
        <v>10</v>
      </c>
      <c r="K1969" t="s">
        <v>58</v>
      </c>
      <c r="L1969" t="s">
        <v>58</v>
      </c>
      <c r="M1969" t="s">
        <v>856</v>
      </c>
      <c r="N1969" t="str">
        <f>_xlfn.CONCAT(Ponderaciones[[#This Row],[Universidad]],Ponderaciones[[#This Row],[Carrera]])</f>
        <v>UNIVERSIDAD SANTO TOMÁSENFERMERÍA</v>
      </c>
    </row>
    <row r="1970" spans="1:14" x14ac:dyDescent="0.25">
      <c r="A1970">
        <v>55022</v>
      </c>
      <c r="B1970" t="s">
        <v>75</v>
      </c>
      <c r="C1970" t="s">
        <v>348</v>
      </c>
      <c r="D1970">
        <v>10</v>
      </c>
      <c r="E1970">
        <v>10</v>
      </c>
      <c r="F1970">
        <v>35</v>
      </c>
      <c r="G1970">
        <v>35</v>
      </c>
      <c r="H1970">
        <v>10</v>
      </c>
      <c r="I1970" t="s">
        <v>47</v>
      </c>
      <c r="J1970">
        <v>10</v>
      </c>
      <c r="K1970" t="s">
        <v>58</v>
      </c>
      <c r="L1970" t="s">
        <v>58</v>
      </c>
      <c r="M1970" t="s">
        <v>856</v>
      </c>
      <c r="N1970" t="str">
        <f>_xlfn.CONCAT(Ponderaciones[[#This Row],[Universidad]],Ponderaciones[[#This Row],[Carrera]])</f>
        <v>UNIVERSIDAD SANTO TOMÁSENFERMERÍA</v>
      </c>
    </row>
    <row r="1971" spans="1:14" x14ac:dyDescent="0.25">
      <c r="A1971">
        <v>55023</v>
      </c>
      <c r="B1971" t="s">
        <v>75</v>
      </c>
      <c r="C1971" t="s">
        <v>854</v>
      </c>
      <c r="D1971">
        <v>10</v>
      </c>
      <c r="E1971">
        <v>10</v>
      </c>
      <c r="F1971">
        <v>35</v>
      </c>
      <c r="G1971">
        <v>35</v>
      </c>
      <c r="H1971">
        <v>10</v>
      </c>
      <c r="I1971" t="s">
        <v>47</v>
      </c>
      <c r="J1971">
        <v>10</v>
      </c>
      <c r="K1971" t="s">
        <v>58</v>
      </c>
      <c r="L1971" t="s">
        <v>58</v>
      </c>
      <c r="M1971" t="s">
        <v>856</v>
      </c>
      <c r="N1971" t="str">
        <f>_xlfn.CONCAT(Ponderaciones[[#This Row],[Universidad]],Ponderaciones[[#This Row],[Carrera]])</f>
        <v>UNIVERSIDAD SANTO TOMÁSENFERMERÍA</v>
      </c>
    </row>
    <row r="1972" spans="1:14" x14ac:dyDescent="0.25">
      <c r="A1972">
        <v>55024</v>
      </c>
      <c r="B1972" t="s">
        <v>75</v>
      </c>
      <c r="C1972" t="s">
        <v>119</v>
      </c>
      <c r="D1972">
        <v>10</v>
      </c>
      <c r="E1972">
        <v>10</v>
      </c>
      <c r="F1972">
        <v>35</v>
      </c>
      <c r="G1972">
        <v>35</v>
      </c>
      <c r="H1972">
        <v>10</v>
      </c>
      <c r="I1972" t="s">
        <v>47</v>
      </c>
      <c r="J1972">
        <v>10</v>
      </c>
      <c r="K1972" t="s">
        <v>58</v>
      </c>
      <c r="L1972" t="s">
        <v>58</v>
      </c>
      <c r="M1972" t="s">
        <v>856</v>
      </c>
      <c r="N1972" t="str">
        <f>_xlfn.CONCAT(Ponderaciones[[#This Row],[Universidad]],Ponderaciones[[#This Row],[Carrera]])</f>
        <v>UNIVERSIDAD SANTO TOMÁSENFERMERÍA</v>
      </c>
    </row>
    <row r="1973" spans="1:14" x14ac:dyDescent="0.25">
      <c r="A1973">
        <v>55026</v>
      </c>
      <c r="B1973" t="s">
        <v>79</v>
      </c>
      <c r="C1973" t="s">
        <v>347</v>
      </c>
      <c r="D1973">
        <v>10</v>
      </c>
      <c r="E1973">
        <v>10</v>
      </c>
      <c r="F1973">
        <v>35</v>
      </c>
      <c r="G1973">
        <v>35</v>
      </c>
      <c r="H1973">
        <v>10</v>
      </c>
      <c r="I1973" t="s">
        <v>47</v>
      </c>
      <c r="J1973">
        <v>10</v>
      </c>
      <c r="K1973" t="s">
        <v>58</v>
      </c>
      <c r="L1973" t="s">
        <v>58</v>
      </c>
      <c r="M1973" t="s">
        <v>856</v>
      </c>
      <c r="N1973" t="str">
        <f>_xlfn.CONCAT(Ponderaciones[[#This Row],[Universidad]],Ponderaciones[[#This Row],[Carrera]])</f>
        <v>UNIVERSIDAD SANTO TOMÁSFONOAUDIOLOGÍA</v>
      </c>
    </row>
    <row r="1974" spans="1:14" x14ac:dyDescent="0.25">
      <c r="A1974">
        <v>55095</v>
      </c>
      <c r="B1974" t="s">
        <v>79</v>
      </c>
      <c r="C1974" t="s">
        <v>57</v>
      </c>
      <c r="D1974">
        <v>10</v>
      </c>
      <c r="E1974">
        <v>10</v>
      </c>
      <c r="F1974">
        <v>35</v>
      </c>
      <c r="G1974">
        <v>35</v>
      </c>
      <c r="H1974">
        <v>10</v>
      </c>
      <c r="I1974" t="s">
        <v>47</v>
      </c>
      <c r="J1974">
        <v>10</v>
      </c>
      <c r="K1974" t="s">
        <v>58</v>
      </c>
      <c r="L1974" t="s">
        <v>58</v>
      </c>
      <c r="M1974" t="s">
        <v>856</v>
      </c>
      <c r="N1974" t="str">
        <f>_xlfn.CONCAT(Ponderaciones[[#This Row],[Universidad]],Ponderaciones[[#This Row],[Carrera]])</f>
        <v>UNIVERSIDAD SANTO TOMÁSFONOAUDIOLOGÍA</v>
      </c>
    </row>
    <row r="1975" spans="1:14" x14ac:dyDescent="0.25">
      <c r="A1975">
        <v>55097</v>
      </c>
      <c r="B1975" t="s">
        <v>79</v>
      </c>
      <c r="C1975" t="s">
        <v>235</v>
      </c>
      <c r="D1975">
        <v>10</v>
      </c>
      <c r="E1975">
        <v>10</v>
      </c>
      <c r="F1975">
        <v>35</v>
      </c>
      <c r="G1975">
        <v>35</v>
      </c>
      <c r="H1975">
        <v>10</v>
      </c>
      <c r="I1975" t="s">
        <v>47</v>
      </c>
      <c r="J1975">
        <v>10</v>
      </c>
      <c r="K1975" t="s">
        <v>58</v>
      </c>
      <c r="L1975" t="s">
        <v>58</v>
      </c>
      <c r="M1975" t="s">
        <v>856</v>
      </c>
      <c r="N1975" t="str">
        <f>_xlfn.CONCAT(Ponderaciones[[#This Row],[Universidad]],Ponderaciones[[#This Row],[Carrera]])</f>
        <v>UNIVERSIDAD SANTO TOMÁSFONOAUDIOLOGÍA</v>
      </c>
    </row>
    <row r="1976" spans="1:14" x14ac:dyDescent="0.25">
      <c r="A1976">
        <v>55118</v>
      </c>
      <c r="B1976" t="s">
        <v>79</v>
      </c>
      <c r="C1976" t="s">
        <v>119</v>
      </c>
      <c r="D1976">
        <v>10</v>
      </c>
      <c r="E1976">
        <v>10</v>
      </c>
      <c r="F1976">
        <v>35</v>
      </c>
      <c r="G1976">
        <v>35</v>
      </c>
      <c r="H1976">
        <v>10</v>
      </c>
      <c r="I1976" t="s">
        <v>47</v>
      </c>
      <c r="J1976">
        <v>10</v>
      </c>
      <c r="K1976" t="s">
        <v>58</v>
      </c>
      <c r="L1976" t="s">
        <v>58</v>
      </c>
      <c r="M1976" t="s">
        <v>856</v>
      </c>
      <c r="N1976" t="str">
        <f>_xlfn.CONCAT(Ponderaciones[[#This Row],[Universidad]],Ponderaciones[[#This Row],[Carrera]])</f>
        <v>UNIVERSIDAD SANTO TOMÁSFONOAUDIOLOGÍA</v>
      </c>
    </row>
    <row r="1977" spans="1:14" x14ac:dyDescent="0.25">
      <c r="A1977">
        <v>55089</v>
      </c>
      <c r="B1977" t="s">
        <v>246</v>
      </c>
      <c r="C1977" t="s">
        <v>57</v>
      </c>
      <c r="D1977">
        <v>10</v>
      </c>
      <c r="E1977">
        <v>20</v>
      </c>
      <c r="F1977">
        <v>10</v>
      </c>
      <c r="G1977">
        <v>50</v>
      </c>
      <c r="H1977">
        <v>10</v>
      </c>
      <c r="I1977" t="s">
        <v>47</v>
      </c>
      <c r="J1977">
        <v>10</v>
      </c>
      <c r="K1977" t="s">
        <v>58</v>
      </c>
      <c r="L1977" t="s">
        <v>58</v>
      </c>
      <c r="M1977" t="s">
        <v>856</v>
      </c>
      <c r="N1977" t="str">
        <f>_xlfn.CONCAT(Ponderaciones[[#This Row],[Universidad]],Ponderaciones[[#This Row],[Carrera]])</f>
        <v>UNIVERSIDAD SANTO TOMÁSGEOLOGÍA</v>
      </c>
    </row>
    <row r="1978" spans="1:14" x14ac:dyDescent="0.25">
      <c r="A1978">
        <v>55124</v>
      </c>
      <c r="B1978" t="s">
        <v>246</v>
      </c>
      <c r="C1978" t="s">
        <v>451</v>
      </c>
      <c r="D1978">
        <v>10</v>
      </c>
      <c r="E1978">
        <v>20</v>
      </c>
      <c r="F1978">
        <v>10</v>
      </c>
      <c r="G1978">
        <v>50</v>
      </c>
      <c r="H1978">
        <v>10</v>
      </c>
      <c r="I1978" t="s">
        <v>47</v>
      </c>
      <c r="J1978">
        <v>10</v>
      </c>
      <c r="K1978" t="s">
        <v>58</v>
      </c>
      <c r="L1978" t="s">
        <v>58</v>
      </c>
      <c r="M1978" t="s">
        <v>856</v>
      </c>
      <c r="N1978" t="str">
        <f>_xlfn.CONCAT(Ponderaciones[[#This Row],[Universidad]],Ponderaciones[[#This Row],[Carrera]])</f>
        <v>UNIVERSIDAD SANTO TOMÁSGEOLOGÍA</v>
      </c>
    </row>
    <row r="1979" spans="1:14" x14ac:dyDescent="0.25">
      <c r="A1979">
        <v>55099</v>
      </c>
      <c r="B1979" t="s">
        <v>248</v>
      </c>
      <c r="C1979" t="s">
        <v>57</v>
      </c>
      <c r="D1979">
        <v>10</v>
      </c>
      <c r="E1979">
        <v>10</v>
      </c>
      <c r="F1979">
        <v>10</v>
      </c>
      <c r="G1979">
        <v>50</v>
      </c>
      <c r="H1979">
        <v>10</v>
      </c>
      <c r="I1979" t="s">
        <v>47</v>
      </c>
      <c r="J1979">
        <v>10</v>
      </c>
      <c r="K1979">
        <v>10</v>
      </c>
      <c r="L1979" t="s">
        <v>58</v>
      </c>
      <c r="M1979" t="s">
        <v>856</v>
      </c>
      <c r="N1979" t="str">
        <f>_xlfn.CONCAT(Ponderaciones[[#This Row],[Universidad]],Ponderaciones[[#This Row],[Carrera]])</f>
        <v>UNIVERSIDAD SANTO TOMÁSINGENIERÍA CIVIL EN MINAS</v>
      </c>
    </row>
    <row r="1980" spans="1:14" x14ac:dyDescent="0.25">
      <c r="A1980">
        <v>55125</v>
      </c>
      <c r="B1980" t="s">
        <v>248</v>
      </c>
      <c r="C1980" t="s">
        <v>451</v>
      </c>
      <c r="D1980">
        <v>10</v>
      </c>
      <c r="E1980">
        <v>10</v>
      </c>
      <c r="F1980">
        <v>10</v>
      </c>
      <c r="G1980">
        <v>50</v>
      </c>
      <c r="H1980">
        <v>10</v>
      </c>
      <c r="I1980" t="s">
        <v>47</v>
      </c>
      <c r="J1980">
        <v>10</v>
      </c>
      <c r="K1980">
        <v>10</v>
      </c>
      <c r="L1980" t="s">
        <v>58</v>
      </c>
      <c r="M1980" t="s">
        <v>856</v>
      </c>
      <c r="N1980" t="str">
        <f>_xlfn.CONCAT(Ponderaciones[[#This Row],[Universidad]],Ponderaciones[[#This Row],[Carrera]])</f>
        <v>UNIVERSIDAD SANTO TOMÁSINGENIERÍA CIVIL EN MINAS</v>
      </c>
    </row>
    <row r="1981" spans="1:14" x14ac:dyDescent="0.25">
      <c r="A1981">
        <v>55088</v>
      </c>
      <c r="B1981" t="s">
        <v>201</v>
      </c>
      <c r="C1981" t="s">
        <v>57</v>
      </c>
      <c r="D1981">
        <v>10</v>
      </c>
      <c r="E1981">
        <v>10</v>
      </c>
      <c r="F1981">
        <v>10</v>
      </c>
      <c r="G1981">
        <v>50</v>
      </c>
      <c r="H1981">
        <v>10</v>
      </c>
      <c r="I1981" t="s">
        <v>47</v>
      </c>
      <c r="J1981">
        <v>10</v>
      </c>
      <c r="K1981">
        <v>10</v>
      </c>
      <c r="L1981" t="s">
        <v>58</v>
      </c>
      <c r="M1981" t="s">
        <v>856</v>
      </c>
      <c r="N1981" t="str">
        <f>_xlfn.CONCAT(Ponderaciones[[#This Row],[Universidad]],Ponderaciones[[#This Row],[Carrera]])</f>
        <v>UNIVERSIDAD SANTO TOMÁSINGENIERÍA CIVIL INDUSTRIAL</v>
      </c>
    </row>
    <row r="1982" spans="1:14" x14ac:dyDescent="0.25">
      <c r="A1982">
        <v>55119</v>
      </c>
      <c r="B1982" t="s">
        <v>138</v>
      </c>
      <c r="C1982" t="s">
        <v>235</v>
      </c>
      <c r="D1982">
        <v>10</v>
      </c>
      <c r="E1982">
        <v>10</v>
      </c>
      <c r="F1982">
        <v>10</v>
      </c>
      <c r="G1982">
        <v>50</v>
      </c>
      <c r="H1982">
        <v>10</v>
      </c>
      <c r="I1982" t="s">
        <v>47</v>
      </c>
      <c r="J1982">
        <v>10</v>
      </c>
      <c r="K1982">
        <v>10</v>
      </c>
      <c r="L1982" t="s">
        <v>58</v>
      </c>
      <c r="M1982" t="s">
        <v>856</v>
      </c>
      <c r="N1982" t="str">
        <f>_xlfn.CONCAT(Ponderaciones[[#This Row],[Universidad]],Ponderaciones[[#This Row],[Carrera]])</f>
        <v xml:space="preserve">UNIVERSIDAD SANTO TOMÁSINGENIERÍA CIVIL INDUSTRIAL </v>
      </c>
    </row>
    <row r="1983" spans="1:14" x14ac:dyDescent="0.25">
      <c r="A1983">
        <v>55120</v>
      </c>
      <c r="B1983" t="s">
        <v>859</v>
      </c>
      <c r="C1983" t="s">
        <v>57</v>
      </c>
      <c r="D1983">
        <v>10</v>
      </c>
      <c r="E1983">
        <v>10</v>
      </c>
      <c r="F1983">
        <v>10</v>
      </c>
      <c r="G1983">
        <v>50</v>
      </c>
      <c r="H1983">
        <v>10</v>
      </c>
      <c r="I1983" t="s">
        <v>47</v>
      </c>
      <c r="J1983">
        <v>10</v>
      </c>
      <c r="K1983">
        <v>10</v>
      </c>
      <c r="L1983" t="s">
        <v>58</v>
      </c>
      <c r="M1983" t="s">
        <v>856</v>
      </c>
      <c r="N1983" t="str">
        <f>_xlfn.CONCAT(Ponderaciones[[#This Row],[Universidad]],Ponderaciones[[#This Row],[Carrera]])</f>
        <v>UNIVERSIDAD SANTO TOMÁSINGENIERÍA  CIVIL 
INFORMÁTICA  Y  SISTEMAS INTELIGENTES</v>
      </c>
    </row>
    <row r="1984" spans="1:14" x14ac:dyDescent="0.25">
      <c r="A1984">
        <v>55123</v>
      </c>
      <c r="B1984" t="s">
        <v>859</v>
      </c>
      <c r="C1984" t="s">
        <v>235</v>
      </c>
      <c r="D1984">
        <v>10</v>
      </c>
      <c r="E1984">
        <v>10</v>
      </c>
      <c r="F1984">
        <v>10</v>
      </c>
      <c r="G1984">
        <v>50</v>
      </c>
      <c r="H1984">
        <v>10</v>
      </c>
      <c r="I1984" t="s">
        <v>47</v>
      </c>
      <c r="J1984">
        <v>10</v>
      </c>
      <c r="K1984">
        <v>10</v>
      </c>
      <c r="L1984" t="s">
        <v>58</v>
      </c>
      <c r="M1984" t="s">
        <v>856</v>
      </c>
      <c r="N1984" t="str">
        <f>_xlfn.CONCAT(Ponderaciones[[#This Row],[Universidad]],Ponderaciones[[#This Row],[Carrera]])</f>
        <v>UNIVERSIDAD SANTO TOMÁSINGENIERÍA  CIVIL 
INFORMÁTICA  Y  SISTEMAS INTELIGENTES</v>
      </c>
    </row>
    <row r="1985" spans="1:14" x14ac:dyDescent="0.25">
      <c r="A1985">
        <v>55129</v>
      </c>
      <c r="B1985" t="s">
        <v>859</v>
      </c>
      <c r="C1985" t="s">
        <v>451</v>
      </c>
      <c r="D1985">
        <v>10</v>
      </c>
      <c r="E1985">
        <v>10</v>
      </c>
      <c r="F1985">
        <v>10</v>
      </c>
      <c r="G1985">
        <v>50</v>
      </c>
      <c r="H1985">
        <v>10</v>
      </c>
      <c r="I1985" t="s">
        <v>47</v>
      </c>
      <c r="J1985">
        <v>10</v>
      </c>
      <c r="K1985">
        <v>10</v>
      </c>
      <c r="L1985" t="s">
        <v>58</v>
      </c>
      <c r="M1985" t="s">
        <v>856</v>
      </c>
      <c r="N1985" t="str">
        <f>_xlfn.CONCAT(Ponderaciones[[#This Row],[Universidad]],Ponderaciones[[#This Row],[Carrera]])</f>
        <v>UNIVERSIDAD SANTO TOMÁSINGENIERÍA  CIVIL 
INFORMÁTICA  Y  SISTEMAS INTELIGENTES</v>
      </c>
    </row>
    <row r="1986" spans="1:14" x14ac:dyDescent="0.25">
      <c r="A1986">
        <v>55027</v>
      </c>
      <c r="B1986" t="s">
        <v>83</v>
      </c>
      <c r="C1986" t="s">
        <v>458</v>
      </c>
      <c r="D1986">
        <v>10</v>
      </c>
      <c r="E1986">
        <v>10</v>
      </c>
      <c r="F1986">
        <v>30</v>
      </c>
      <c r="G1986">
        <v>40</v>
      </c>
      <c r="H1986">
        <v>10</v>
      </c>
      <c r="I1986" t="s">
        <v>47</v>
      </c>
      <c r="J1986">
        <v>10</v>
      </c>
      <c r="K1986" t="s">
        <v>58</v>
      </c>
      <c r="L1986" t="s">
        <v>58</v>
      </c>
      <c r="M1986" t="s">
        <v>856</v>
      </c>
      <c r="N1986" t="str">
        <f>_xlfn.CONCAT(Ponderaciones[[#This Row],[Universidad]],Ponderaciones[[#This Row],[Carrera]])</f>
        <v>UNIVERSIDAD SANTO TOMÁSINGENIERÍA COMERCIAL</v>
      </c>
    </row>
    <row r="1987" spans="1:14" x14ac:dyDescent="0.25">
      <c r="A1987">
        <v>55028</v>
      </c>
      <c r="B1987" t="s">
        <v>83</v>
      </c>
      <c r="C1987" t="s">
        <v>271</v>
      </c>
      <c r="D1987">
        <v>10</v>
      </c>
      <c r="E1987">
        <v>10</v>
      </c>
      <c r="F1987">
        <v>30</v>
      </c>
      <c r="G1987">
        <v>40</v>
      </c>
      <c r="H1987">
        <v>10</v>
      </c>
      <c r="I1987" t="s">
        <v>47</v>
      </c>
      <c r="J1987">
        <v>10</v>
      </c>
      <c r="K1987" t="s">
        <v>58</v>
      </c>
      <c r="L1987" t="s">
        <v>58</v>
      </c>
      <c r="M1987" t="s">
        <v>856</v>
      </c>
      <c r="N1987" t="str">
        <f>_xlfn.CONCAT(Ponderaciones[[#This Row],[Universidad]],Ponderaciones[[#This Row],[Carrera]])</f>
        <v>UNIVERSIDAD SANTO TOMÁSINGENIERÍA COMERCIAL</v>
      </c>
    </row>
    <row r="1988" spans="1:14" x14ac:dyDescent="0.25">
      <c r="A1988">
        <v>55029</v>
      </c>
      <c r="B1988" t="s">
        <v>83</v>
      </c>
      <c r="C1988" t="s">
        <v>451</v>
      </c>
      <c r="D1988">
        <v>10</v>
      </c>
      <c r="E1988">
        <v>10</v>
      </c>
      <c r="F1988">
        <v>30</v>
      </c>
      <c r="G1988">
        <v>40</v>
      </c>
      <c r="H1988">
        <v>10</v>
      </c>
      <c r="I1988" t="s">
        <v>47</v>
      </c>
      <c r="J1988">
        <v>10</v>
      </c>
      <c r="K1988" t="s">
        <v>58</v>
      </c>
      <c r="L1988" t="s">
        <v>58</v>
      </c>
      <c r="M1988" t="s">
        <v>856</v>
      </c>
      <c r="N1988" t="str">
        <f>_xlfn.CONCAT(Ponderaciones[[#This Row],[Universidad]],Ponderaciones[[#This Row],[Carrera]])</f>
        <v>UNIVERSIDAD SANTO TOMÁSINGENIERÍA COMERCIAL</v>
      </c>
    </row>
    <row r="1989" spans="1:14" x14ac:dyDescent="0.25">
      <c r="A1989">
        <v>55100</v>
      </c>
      <c r="B1989" t="s">
        <v>83</v>
      </c>
      <c r="C1989" t="s">
        <v>57</v>
      </c>
      <c r="D1989">
        <v>10</v>
      </c>
      <c r="E1989">
        <v>10</v>
      </c>
      <c r="F1989">
        <v>30</v>
      </c>
      <c r="G1989">
        <v>40</v>
      </c>
      <c r="H1989">
        <v>10</v>
      </c>
      <c r="I1989" t="s">
        <v>47</v>
      </c>
      <c r="J1989">
        <v>10</v>
      </c>
      <c r="K1989" t="s">
        <v>58</v>
      </c>
      <c r="L1989" t="s">
        <v>58</v>
      </c>
      <c r="M1989" t="s">
        <v>856</v>
      </c>
      <c r="N1989" t="str">
        <f>_xlfn.CONCAT(Ponderaciones[[#This Row],[Universidad]],Ponderaciones[[#This Row],[Carrera]])</f>
        <v>UNIVERSIDAD SANTO TOMÁSINGENIERÍA COMERCIAL</v>
      </c>
    </row>
    <row r="1990" spans="1:14" x14ac:dyDescent="0.25">
      <c r="A1990">
        <v>55101</v>
      </c>
      <c r="B1990" t="s">
        <v>83</v>
      </c>
      <c r="C1990" t="s">
        <v>523</v>
      </c>
      <c r="D1990">
        <v>10</v>
      </c>
      <c r="E1990">
        <v>10</v>
      </c>
      <c r="F1990">
        <v>30</v>
      </c>
      <c r="G1990">
        <v>40</v>
      </c>
      <c r="H1990">
        <v>10</v>
      </c>
      <c r="I1990" t="s">
        <v>47</v>
      </c>
      <c r="J1990">
        <v>10</v>
      </c>
      <c r="K1990" t="s">
        <v>58</v>
      </c>
      <c r="L1990" t="s">
        <v>58</v>
      </c>
      <c r="M1990" t="s">
        <v>856</v>
      </c>
      <c r="N1990" t="str">
        <f>_xlfn.CONCAT(Ponderaciones[[#This Row],[Universidad]],Ponderaciones[[#This Row],[Carrera]])</f>
        <v>UNIVERSIDAD SANTO TOMÁSINGENIERÍA COMERCIAL</v>
      </c>
    </row>
    <row r="1991" spans="1:14" x14ac:dyDescent="0.25">
      <c r="A1991">
        <v>55113</v>
      </c>
      <c r="B1991" t="s">
        <v>83</v>
      </c>
      <c r="C1991" t="s">
        <v>347</v>
      </c>
      <c r="D1991">
        <v>10</v>
      </c>
      <c r="E1991">
        <v>10</v>
      </c>
      <c r="F1991">
        <v>30</v>
      </c>
      <c r="G1991">
        <v>40</v>
      </c>
      <c r="H1991">
        <v>10</v>
      </c>
      <c r="I1991" t="s">
        <v>47</v>
      </c>
      <c r="J1991">
        <v>10</v>
      </c>
      <c r="K1991" t="s">
        <v>58</v>
      </c>
      <c r="L1991" t="s">
        <v>58</v>
      </c>
      <c r="M1991" t="s">
        <v>856</v>
      </c>
      <c r="N1991" t="str">
        <f>_xlfn.CONCAT(Ponderaciones[[#This Row],[Universidad]],Ponderaciones[[#This Row],[Carrera]])</f>
        <v>UNIVERSIDAD SANTO TOMÁSINGENIERÍA COMERCIAL</v>
      </c>
    </row>
    <row r="1992" spans="1:14" x14ac:dyDescent="0.25">
      <c r="A1992">
        <v>55128</v>
      </c>
      <c r="B1992" t="s">
        <v>83</v>
      </c>
      <c r="C1992" t="s">
        <v>743</v>
      </c>
      <c r="D1992">
        <v>10</v>
      </c>
      <c r="E1992">
        <v>10</v>
      </c>
      <c r="F1992">
        <v>30</v>
      </c>
      <c r="G1992">
        <v>40</v>
      </c>
      <c r="H1992">
        <v>10</v>
      </c>
      <c r="I1992" t="s">
        <v>47</v>
      </c>
      <c r="J1992">
        <v>10</v>
      </c>
      <c r="K1992" t="s">
        <v>58</v>
      </c>
      <c r="L1992" t="s">
        <v>58</v>
      </c>
      <c r="M1992" t="s">
        <v>856</v>
      </c>
      <c r="N1992" t="str">
        <f>_xlfn.CONCAT(Ponderaciones[[#This Row],[Universidad]],Ponderaciones[[#This Row],[Carrera]])</f>
        <v>UNIVERSIDAD SANTO TOMÁSINGENIERÍA COMERCIAL</v>
      </c>
    </row>
    <row r="1993" spans="1:14" x14ac:dyDescent="0.25">
      <c r="A1993">
        <v>55030</v>
      </c>
      <c r="B1993" t="s">
        <v>85</v>
      </c>
      <c r="C1993" t="s">
        <v>458</v>
      </c>
      <c r="D1993">
        <v>10</v>
      </c>
      <c r="E1993">
        <v>10</v>
      </c>
      <c r="F1993">
        <v>35</v>
      </c>
      <c r="G1993">
        <v>35</v>
      </c>
      <c r="H1993">
        <v>10</v>
      </c>
      <c r="I1993" t="s">
        <v>47</v>
      </c>
      <c r="J1993">
        <v>10</v>
      </c>
      <c r="K1993" t="s">
        <v>58</v>
      </c>
      <c r="L1993" t="s">
        <v>58</v>
      </c>
      <c r="M1993" t="s">
        <v>856</v>
      </c>
      <c r="N1993" t="str">
        <f>_xlfn.CONCAT(Ponderaciones[[#This Row],[Universidad]],Ponderaciones[[#This Row],[Carrera]])</f>
        <v>UNIVERSIDAD SANTO TOMÁSKINESIOLOGÍA</v>
      </c>
    </row>
    <row r="1994" spans="1:14" x14ac:dyDescent="0.25">
      <c r="A1994">
        <v>55031</v>
      </c>
      <c r="B1994" t="s">
        <v>85</v>
      </c>
      <c r="C1994" t="s">
        <v>743</v>
      </c>
      <c r="D1994">
        <v>10</v>
      </c>
      <c r="E1994">
        <v>10</v>
      </c>
      <c r="F1994">
        <v>35</v>
      </c>
      <c r="G1994">
        <v>35</v>
      </c>
      <c r="H1994">
        <v>10</v>
      </c>
      <c r="I1994" t="s">
        <v>47</v>
      </c>
      <c r="J1994">
        <v>10</v>
      </c>
      <c r="K1994" t="s">
        <v>58</v>
      </c>
      <c r="L1994" t="s">
        <v>58</v>
      </c>
      <c r="M1994" t="s">
        <v>856</v>
      </c>
      <c r="N1994" t="str">
        <f>_xlfn.CONCAT(Ponderaciones[[#This Row],[Universidad]],Ponderaciones[[#This Row],[Carrera]])</f>
        <v>UNIVERSIDAD SANTO TOMÁSKINESIOLOGÍA</v>
      </c>
    </row>
    <row r="1995" spans="1:14" x14ac:dyDescent="0.25">
      <c r="A1995">
        <v>55032</v>
      </c>
      <c r="B1995" t="s">
        <v>85</v>
      </c>
      <c r="C1995" t="s">
        <v>235</v>
      </c>
      <c r="D1995">
        <v>10</v>
      </c>
      <c r="E1995">
        <v>10</v>
      </c>
      <c r="F1995">
        <v>35</v>
      </c>
      <c r="G1995">
        <v>35</v>
      </c>
      <c r="H1995">
        <v>10</v>
      </c>
      <c r="I1995" t="s">
        <v>47</v>
      </c>
      <c r="J1995">
        <v>10</v>
      </c>
      <c r="K1995" t="s">
        <v>58</v>
      </c>
      <c r="L1995" t="s">
        <v>58</v>
      </c>
      <c r="M1995" t="s">
        <v>856</v>
      </c>
      <c r="N1995" t="str">
        <f>_xlfn.CONCAT(Ponderaciones[[#This Row],[Universidad]],Ponderaciones[[#This Row],[Carrera]])</f>
        <v>UNIVERSIDAD SANTO TOMÁSKINESIOLOGÍA</v>
      </c>
    </row>
    <row r="1996" spans="1:14" x14ac:dyDescent="0.25">
      <c r="A1996">
        <v>55033</v>
      </c>
      <c r="B1996" t="s">
        <v>85</v>
      </c>
      <c r="C1996" t="s">
        <v>271</v>
      </c>
      <c r="D1996">
        <v>10</v>
      </c>
      <c r="E1996">
        <v>10</v>
      </c>
      <c r="F1996">
        <v>35</v>
      </c>
      <c r="G1996">
        <v>35</v>
      </c>
      <c r="H1996">
        <v>10</v>
      </c>
      <c r="I1996" t="s">
        <v>47</v>
      </c>
      <c r="J1996">
        <v>10</v>
      </c>
      <c r="K1996" t="s">
        <v>58</v>
      </c>
      <c r="L1996" t="s">
        <v>58</v>
      </c>
      <c r="M1996" t="s">
        <v>856</v>
      </c>
      <c r="N1996" t="str">
        <f>_xlfn.CONCAT(Ponderaciones[[#This Row],[Universidad]],Ponderaciones[[#This Row],[Carrera]])</f>
        <v>UNIVERSIDAD SANTO TOMÁSKINESIOLOGÍA</v>
      </c>
    </row>
    <row r="1997" spans="1:14" x14ac:dyDescent="0.25">
      <c r="A1997">
        <v>55034</v>
      </c>
      <c r="B1997" t="s">
        <v>85</v>
      </c>
      <c r="C1997" t="s">
        <v>451</v>
      </c>
      <c r="D1997">
        <v>10</v>
      </c>
      <c r="E1997">
        <v>10</v>
      </c>
      <c r="F1997">
        <v>35</v>
      </c>
      <c r="G1997">
        <v>35</v>
      </c>
      <c r="H1997">
        <v>10</v>
      </c>
      <c r="I1997" t="s">
        <v>47</v>
      </c>
      <c r="J1997">
        <v>10</v>
      </c>
      <c r="K1997" t="s">
        <v>58</v>
      </c>
      <c r="L1997" t="s">
        <v>58</v>
      </c>
      <c r="M1997" t="s">
        <v>856</v>
      </c>
      <c r="N1997" t="str">
        <f>_xlfn.CONCAT(Ponderaciones[[#This Row],[Universidad]],Ponderaciones[[#This Row],[Carrera]])</f>
        <v>UNIVERSIDAD SANTO TOMÁSKINESIOLOGÍA</v>
      </c>
    </row>
    <row r="1998" spans="1:14" x14ac:dyDescent="0.25">
      <c r="A1998">
        <v>55035</v>
      </c>
      <c r="B1998" t="s">
        <v>85</v>
      </c>
      <c r="C1998" t="s">
        <v>523</v>
      </c>
      <c r="D1998">
        <v>10</v>
      </c>
      <c r="E1998">
        <v>10</v>
      </c>
      <c r="F1998">
        <v>35</v>
      </c>
      <c r="G1998">
        <v>35</v>
      </c>
      <c r="H1998">
        <v>10</v>
      </c>
      <c r="I1998" t="s">
        <v>47</v>
      </c>
      <c r="J1998">
        <v>10</v>
      </c>
      <c r="K1998" t="s">
        <v>58</v>
      </c>
      <c r="L1998" t="s">
        <v>58</v>
      </c>
      <c r="M1998" t="s">
        <v>856</v>
      </c>
      <c r="N1998" t="str">
        <f>_xlfn.CONCAT(Ponderaciones[[#This Row],[Universidad]],Ponderaciones[[#This Row],[Carrera]])</f>
        <v>UNIVERSIDAD SANTO TOMÁSKINESIOLOGÍA</v>
      </c>
    </row>
    <row r="1999" spans="1:14" x14ac:dyDescent="0.25">
      <c r="A1999">
        <v>55036</v>
      </c>
      <c r="B1999" t="s">
        <v>85</v>
      </c>
      <c r="C1999" t="s">
        <v>57</v>
      </c>
      <c r="D1999">
        <v>10</v>
      </c>
      <c r="E1999">
        <v>10</v>
      </c>
      <c r="F1999">
        <v>35</v>
      </c>
      <c r="G1999">
        <v>35</v>
      </c>
      <c r="H1999">
        <v>10</v>
      </c>
      <c r="I1999" t="s">
        <v>47</v>
      </c>
      <c r="J1999">
        <v>10</v>
      </c>
      <c r="K1999" t="s">
        <v>58</v>
      </c>
      <c r="L1999" t="s">
        <v>58</v>
      </c>
      <c r="M1999" t="s">
        <v>856</v>
      </c>
      <c r="N1999" t="str">
        <f>_xlfn.CONCAT(Ponderaciones[[#This Row],[Universidad]],Ponderaciones[[#This Row],[Carrera]])</f>
        <v>UNIVERSIDAD SANTO TOMÁSKINESIOLOGÍA</v>
      </c>
    </row>
    <row r="2000" spans="1:14" x14ac:dyDescent="0.25">
      <c r="A2000">
        <v>55037</v>
      </c>
      <c r="B2000" t="s">
        <v>85</v>
      </c>
      <c r="C2000" t="s">
        <v>347</v>
      </c>
      <c r="D2000">
        <v>10</v>
      </c>
      <c r="E2000">
        <v>10</v>
      </c>
      <c r="F2000">
        <v>35</v>
      </c>
      <c r="G2000">
        <v>35</v>
      </c>
      <c r="H2000">
        <v>10</v>
      </c>
      <c r="I2000" t="s">
        <v>47</v>
      </c>
      <c r="J2000">
        <v>10</v>
      </c>
      <c r="K2000" t="s">
        <v>58</v>
      </c>
      <c r="L2000" t="s">
        <v>58</v>
      </c>
      <c r="M2000" t="s">
        <v>856</v>
      </c>
      <c r="N2000" t="str">
        <f>_xlfn.CONCAT(Ponderaciones[[#This Row],[Universidad]],Ponderaciones[[#This Row],[Carrera]])</f>
        <v>UNIVERSIDAD SANTO TOMÁSKINESIOLOGÍA</v>
      </c>
    </row>
    <row r="2001" spans="1:14" x14ac:dyDescent="0.25">
      <c r="A2001">
        <v>55038</v>
      </c>
      <c r="B2001" t="s">
        <v>85</v>
      </c>
      <c r="C2001" t="s">
        <v>119</v>
      </c>
      <c r="D2001">
        <v>10</v>
      </c>
      <c r="E2001">
        <v>10</v>
      </c>
      <c r="F2001">
        <v>35</v>
      </c>
      <c r="G2001">
        <v>35</v>
      </c>
      <c r="H2001">
        <v>10</v>
      </c>
      <c r="I2001" t="s">
        <v>47</v>
      </c>
      <c r="J2001">
        <v>10</v>
      </c>
      <c r="K2001" t="s">
        <v>58</v>
      </c>
      <c r="L2001" t="s">
        <v>58</v>
      </c>
      <c r="M2001" t="s">
        <v>856</v>
      </c>
      <c r="N2001" t="str">
        <f>_xlfn.CONCAT(Ponderaciones[[#This Row],[Universidad]],Ponderaciones[[#This Row],[Carrera]])</f>
        <v>UNIVERSIDAD SANTO TOMÁSKINESIOLOGÍA</v>
      </c>
    </row>
    <row r="2002" spans="1:14" x14ac:dyDescent="0.25">
      <c r="A2002">
        <v>55103</v>
      </c>
      <c r="B2002" t="s">
        <v>85</v>
      </c>
      <c r="C2002" t="s">
        <v>348</v>
      </c>
      <c r="D2002">
        <v>10</v>
      </c>
      <c r="E2002">
        <v>10</v>
      </c>
      <c r="F2002">
        <v>35</v>
      </c>
      <c r="G2002">
        <v>35</v>
      </c>
      <c r="H2002">
        <v>10</v>
      </c>
      <c r="I2002" t="s">
        <v>47</v>
      </c>
      <c r="J2002">
        <v>10</v>
      </c>
      <c r="K2002" t="s">
        <v>58</v>
      </c>
      <c r="L2002" t="s">
        <v>58</v>
      </c>
      <c r="M2002" t="s">
        <v>856</v>
      </c>
      <c r="N2002" t="str">
        <f>_xlfn.CONCAT(Ponderaciones[[#This Row],[Universidad]],Ponderaciones[[#This Row],[Carrera]])</f>
        <v>UNIVERSIDAD SANTO TOMÁSKINESIOLOGÍA</v>
      </c>
    </row>
    <row r="2003" spans="1:14" x14ac:dyDescent="0.25">
      <c r="A2003">
        <v>55104</v>
      </c>
      <c r="B2003" t="s">
        <v>85</v>
      </c>
      <c r="C2003" t="s">
        <v>607</v>
      </c>
      <c r="D2003">
        <v>10</v>
      </c>
      <c r="E2003">
        <v>10</v>
      </c>
      <c r="F2003">
        <v>35</v>
      </c>
      <c r="G2003">
        <v>35</v>
      </c>
      <c r="H2003">
        <v>10</v>
      </c>
      <c r="I2003" t="s">
        <v>47</v>
      </c>
      <c r="J2003">
        <v>10</v>
      </c>
      <c r="K2003" t="s">
        <v>58</v>
      </c>
      <c r="L2003" t="s">
        <v>58</v>
      </c>
      <c r="M2003" t="s">
        <v>856</v>
      </c>
      <c r="N2003" t="str">
        <f>_xlfn.CONCAT(Ponderaciones[[#This Row],[Universidad]],Ponderaciones[[#This Row],[Carrera]])</f>
        <v>UNIVERSIDAD SANTO TOMÁSKINESIOLOGÍA</v>
      </c>
    </row>
    <row r="2004" spans="1:14" x14ac:dyDescent="0.25">
      <c r="A2004">
        <v>55105</v>
      </c>
      <c r="B2004" t="s">
        <v>85</v>
      </c>
      <c r="C2004" t="s">
        <v>854</v>
      </c>
      <c r="D2004">
        <v>10</v>
      </c>
      <c r="E2004">
        <v>10</v>
      </c>
      <c r="F2004">
        <v>35</v>
      </c>
      <c r="G2004">
        <v>35</v>
      </c>
      <c r="H2004">
        <v>10</v>
      </c>
      <c r="I2004" t="s">
        <v>47</v>
      </c>
      <c r="J2004">
        <v>10</v>
      </c>
      <c r="K2004" t="s">
        <v>58</v>
      </c>
      <c r="L2004" t="s">
        <v>58</v>
      </c>
      <c r="M2004" t="s">
        <v>856</v>
      </c>
      <c r="N2004" t="str">
        <f>_xlfn.CONCAT(Ponderaciones[[#This Row],[Universidad]],Ponderaciones[[#This Row],[Carrera]])</f>
        <v>UNIVERSIDAD SANTO TOMÁSKINESIOLOGÍA</v>
      </c>
    </row>
    <row r="2005" spans="1:14" x14ac:dyDescent="0.25">
      <c r="A2005">
        <v>55039</v>
      </c>
      <c r="B2005" t="s">
        <v>94</v>
      </c>
      <c r="C2005" t="s">
        <v>235</v>
      </c>
      <c r="D2005">
        <v>10</v>
      </c>
      <c r="E2005">
        <v>10</v>
      </c>
      <c r="F2005">
        <v>30</v>
      </c>
      <c r="G2005">
        <v>40</v>
      </c>
      <c r="H2005">
        <v>10</v>
      </c>
      <c r="I2005" t="s">
        <v>47</v>
      </c>
      <c r="J2005">
        <v>10</v>
      </c>
      <c r="K2005" t="s">
        <v>58</v>
      </c>
      <c r="L2005" t="s">
        <v>58</v>
      </c>
      <c r="M2005" t="s">
        <v>856</v>
      </c>
      <c r="N2005" t="str">
        <f>_xlfn.CONCAT(Ponderaciones[[#This Row],[Universidad]],Ponderaciones[[#This Row],[Carrera]])</f>
        <v>UNIVERSIDAD SANTO TOMÁSMEDICINA VETERINARIA</v>
      </c>
    </row>
    <row r="2006" spans="1:14" x14ac:dyDescent="0.25">
      <c r="A2006">
        <v>55040</v>
      </c>
      <c r="B2006" t="s">
        <v>94</v>
      </c>
      <c r="C2006" t="s">
        <v>607</v>
      </c>
      <c r="D2006">
        <v>10</v>
      </c>
      <c r="E2006">
        <v>10</v>
      </c>
      <c r="F2006">
        <v>30</v>
      </c>
      <c r="G2006">
        <v>40</v>
      </c>
      <c r="H2006">
        <v>10</v>
      </c>
      <c r="I2006" t="s">
        <v>47</v>
      </c>
      <c r="J2006">
        <v>10</v>
      </c>
      <c r="K2006" t="s">
        <v>58</v>
      </c>
      <c r="L2006" t="s">
        <v>58</v>
      </c>
      <c r="M2006" t="s">
        <v>856</v>
      </c>
      <c r="N2006" t="str">
        <f>_xlfn.CONCAT(Ponderaciones[[#This Row],[Universidad]],Ponderaciones[[#This Row],[Carrera]])</f>
        <v>UNIVERSIDAD SANTO TOMÁSMEDICINA VETERINARIA</v>
      </c>
    </row>
    <row r="2007" spans="1:14" x14ac:dyDescent="0.25">
      <c r="A2007">
        <v>55041</v>
      </c>
      <c r="B2007" t="s">
        <v>94</v>
      </c>
      <c r="C2007" t="s">
        <v>57</v>
      </c>
      <c r="D2007">
        <v>10</v>
      </c>
      <c r="E2007">
        <v>10</v>
      </c>
      <c r="F2007">
        <v>30</v>
      </c>
      <c r="G2007">
        <v>40</v>
      </c>
      <c r="H2007">
        <v>10</v>
      </c>
      <c r="I2007" t="s">
        <v>47</v>
      </c>
      <c r="J2007">
        <v>10</v>
      </c>
      <c r="K2007" t="s">
        <v>58</v>
      </c>
      <c r="L2007" t="s">
        <v>58</v>
      </c>
      <c r="M2007" t="s">
        <v>856</v>
      </c>
      <c r="N2007" t="str">
        <f>_xlfn.CONCAT(Ponderaciones[[#This Row],[Universidad]],Ponderaciones[[#This Row],[Carrera]])</f>
        <v>UNIVERSIDAD SANTO TOMÁSMEDICINA VETERINARIA</v>
      </c>
    </row>
    <row r="2008" spans="1:14" x14ac:dyDescent="0.25">
      <c r="A2008">
        <v>55042</v>
      </c>
      <c r="B2008" t="s">
        <v>94</v>
      </c>
      <c r="C2008" t="s">
        <v>347</v>
      </c>
      <c r="D2008">
        <v>10</v>
      </c>
      <c r="E2008">
        <v>10</v>
      </c>
      <c r="F2008">
        <v>30</v>
      </c>
      <c r="G2008">
        <v>40</v>
      </c>
      <c r="H2008">
        <v>10</v>
      </c>
      <c r="I2008" t="s">
        <v>47</v>
      </c>
      <c r="J2008">
        <v>10</v>
      </c>
      <c r="K2008" t="s">
        <v>58</v>
      </c>
      <c r="L2008" t="s">
        <v>58</v>
      </c>
      <c r="M2008" t="s">
        <v>856</v>
      </c>
      <c r="N2008" t="str">
        <f>_xlfn.CONCAT(Ponderaciones[[#This Row],[Universidad]],Ponderaciones[[#This Row],[Carrera]])</f>
        <v>UNIVERSIDAD SANTO TOMÁSMEDICINA VETERINARIA</v>
      </c>
    </row>
    <row r="2009" spans="1:14" x14ac:dyDescent="0.25">
      <c r="A2009">
        <v>55043</v>
      </c>
      <c r="B2009" t="s">
        <v>94</v>
      </c>
      <c r="C2009" t="s">
        <v>348</v>
      </c>
      <c r="D2009">
        <v>10</v>
      </c>
      <c r="E2009">
        <v>10</v>
      </c>
      <c r="F2009">
        <v>30</v>
      </c>
      <c r="G2009">
        <v>40</v>
      </c>
      <c r="H2009">
        <v>10</v>
      </c>
      <c r="I2009" t="s">
        <v>47</v>
      </c>
      <c r="J2009">
        <v>10</v>
      </c>
      <c r="K2009" t="s">
        <v>58</v>
      </c>
      <c r="L2009" t="s">
        <v>58</v>
      </c>
      <c r="M2009" t="s">
        <v>856</v>
      </c>
      <c r="N2009" t="str">
        <f>_xlfn.CONCAT(Ponderaciones[[#This Row],[Universidad]],Ponderaciones[[#This Row],[Carrera]])</f>
        <v>UNIVERSIDAD SANTO TOMÁSMEDICINA VETERINARIA</v>
      </c>
    </row>
    <row r="2010" spans="1:14" x14ac:dyDescent="0.25">
      <c r="A2010">
        <v>55044</v>
      </c>
      <c r="B2010" t="s">
        <v>94</v>
      </c>
      <c r="C2010" t="s">
        <v>119</v>
      </c>
      <c r="D2010">
        <v>10</v>
      </c>
      <c r="E2010">
        <v>10</v>
      </c>
      <c r="F2010">
        <v>30</v>
      </c>
      <c r="G2010">
        <v>40</v>
      </c>
      <c r="H2010">
        <v>10</v>
      </c>
      <c r="I2010" t="s">
        <v>47</v>
      </c>
      <c r="J2010">
        <v>10</v>
      </c>
      <c r="K2010" t="s">
        <v>58</v>
      </c>
      <c r="L2010" t="s">
        <v>58</v>
      </c>
      <c r="M2010" t="s">
        <v>856</v>
      </c>
      <c r="N2010" t="str">
        <f>_xlfn.CONCAT(Ponderaciones[[#This Row],[Universidad]],Ponderaciones[[#This Row],[Carrera]])</f>
        <v>UNIVERSIDAD SANTO TOMÁSMEDICINA VETERINARIA</v>
      </c>
    </row>
    <row r="2011" spans="1:14" x14ac:dyDescent="0.25">
      <c r="A2011">
        <v>55045</v>
      </c>
      <c r="B2011" t="s">
        <v>95</v>
      </c>
      <c r="C2011" t="s">
        <v>458</v>
      </c>
      <c r="D2011">
        <v>10</v>
      </c>
      <c r="E2011">
        <v>10</v>
      </c>
      <c r="F2011">
        <v>35</v>
      </c>
      <c r="G2011">
        <v>35</v>
      </c>
      <c r="H2011">
        <v>10</v>
      </c>
      <c r="I2011" t="s">
        <v>47</v>
      </c>
      <c r="J2011">
        <v>10</v>
      </c>
      <c r="K2011" t="s">
        <v>58</v>
      </c>
      <c r="L2011" t="s">
        <v>58</v>
      </c>
      <c r="M2011" t="s">
        <v>856</v>
      </c>
      <c r="N2011" t="str">
        <f>_xlfn.CONCAT(Ponderaciones[[#This Row],[Universidad]],Ponderaciones[[#This Row],[Carrera]])</f>
        <v>UNIVERSIDAD SANTO TOMÁSNUTRICIÓN Y DIETÉTICA</v>
      </c>
    </row>
    <row r="2012" spans="1:14" x14ac:dyDescent="0.25">
      <c r="A2012">
        <v>55046</v>
      </c>
      <c r="B2012" t="s">
        <v>95</v>
      </c>
      <c r="C2012" t="s">
        <v>451</v>
      </c>
      <c r="D2012">
        <v>10</v>
      </c>
      <c r="E2012">
        <v>10</v>
      </c>
      <c r="F2012">
        <v>35</v>
      </c>
      <c r="G2012">
        <v>35</v>
      </c>
      <c r="H2012">
        <v>10</v>
      </c>
      <c r="I2012" t="s">
        <v>47</v>
      </c>
      <c r="J2012">
        <v>10</v>
      </c>
      <c r="K2012" t="s">
        <v>58</v>
      </c>
      <c r="L2012" t="s">
        <v>58</v>
      </c>
      <c r="M2012" t="s">
        <v>856</v>
      </c>
      <c r="N2012" t="str">
        <f>_xlfn.CONCAT(Ponderaciones[[#This Row],[Universidad]],Ponderaciones[[#This Row],[Carrera]])</f>
        <v>UNIVERSIDAD SANTO TOMÁSNUTRICIÓN Y DIETÉTICA</v>
      </c>
    </row>
    <row r="2013" spans="1:14" x14ac:dyDescent="0.25">
      <c r="A2013">
        <v>55047</v>
      </c>
      <c r="B2013" t="s">
        <v>95</v>
      </c>
      <c r="C2013" t="s">
        <v>523</v>
      </c>
      <c r="D2013">
        <v>10</v>
      </c>
      <c r="E2013">
        <v>10</v>
      </c>
      <c r="F2013">
        <v>35</v>
      </c>
      <c r="G2013">
        <v>35</v>
      </c>
      <c r="H2013">
        <v>10</v>
      </c>
      <c r="I2013" t="s">
        <v>47</v>
      </c>
      <c r="J2013">
        <v>10</v>
      </c>
      <c r="K2013" t="s">
        <v>58</v>
      </c>
      <c r="L2013" t="s">
        <v>58</v>
      </c>
      <c r="M2013" t="s">
        <v>856</v>
      </c>
      <c r="N2013" t="str">
        <f>_xlfn.CONCAT(Ponderaciones[[#This Row],[Universidad]],Ponderaciones[[#This Row],[Carrera]])</f>
        <v>UNIVERSIDAD SANTO TOMÁSNUTRICIÓN Y DIETÉTICA</v>
      </c>
    </row>
    <row r="2014" spans="1:14" x14ac:dyDescent="0.25">
      <c r="A2014">
        <v>55048</v>
      </c>
      <c r="B2014" t="s">
        <v>95</v>
      </c>
      <c r="C2014" t="s">
        <v>57</v>
      </c>
      <c r="D2014">
        <v>10</v>
      </c>
      <c r="E2014">
        <v>10</v>
      </c>
      <c r="F2014">
        <v>35</v>
      </c>
      <c r="G2014">
        <v>35</v>
      </c>
      <c r="H2014">
        <v>10</v>
      </c>
      <c r="I2014" t="s">
        <v>47</v>
      </c>
      <c r="J2014">
        <v>10</v>
      </c>
      <c r="K2014" t="s">
        <v>58</v>
      </c>
      <c r="L2014" t="s">
        <v>58</v>
      </c>
      <c r="M2014" t="s">
        <v>856</v>
      </c>
      <c r="N2014" t="str">
        <f>_xlfn.CONCAT(Ponderaciones[[#This Row],[Universidad]],Ponderaciones[[#This Row],[Carrera]])</f>
        <v>UNIVERSIDAD SANTO TOMÁSNUTRICIÓN Y DIETÉTICA</v>
      </c>
    </row>
    <row r="2015" spans="1:14" x14ac:dyDescent="0.25">
      <c r="A2015">
        <v>55049</v>
      </c>
      <c r="B2015" t="s">
        <v>95</v>
      </c>
      <c r="C2015" t="s">
        <v>347</v>
      </c>
      <c r="D2015">
        <v>10</v>
      </c>
      <c r="E2015">
        <v>10</v>
      </c>
      <c r="F2015">
        <v>35</v>
      </c>
      <c r="G2015">
        <v>35</v>
      </c>
      <c r="H2015">
        <v>10</v>
      </c>
      <c r="I2015" t="s">
        <v>47</v>
      </c>
      <c r="J2015">
        <v>10</v>
      </c>
      <c r="K2015" t="s">
        <v>58</v>
      </c>
      <c r="L2015" t="s">
        <v>58</v>
      </c>
      <c r="M2015" t="s">
        <v>856</v>
      </c>
      <c r="N2015" t="str">
        <f>_xlfn.CONCAT(Ponderaciones[[#This Row],[Universidad]],Ponderaciones[[#This Row],[Carrera]])</f>
        <v>UNIVERSIDAD SANTO TOMÁSNUTRICIÓN Y DIETÉTICA</v>
      </c>
    </row>
    <row r="2016" spans="1:14" x14ac:dyDescent="0.25">
      <c r="A2016">
        <v>55050</v>
      </c>
      <c r="B2016" t="s">
        <v>95</v>
      </c>
      <c r="C2016" t="s">
        <v>119</v>
      </c>
      <c r="D2016">
        <v>10</v>
      </c>
      <c r="E2016">
        <v>10</v>
      </c>
      <c r="F2016">
        <v>35</v>
      </c>
      <c r="G2016">
        <v>35</v>
      </c>
      <c r="H2016">
        <v>10</v>
      </c>
      <c r="I2016" t="s">
        <v>47</v>
      </c>
      <c r="J2016">
        <v>10</v>
      </c>
      <c r="K2016" t="s">
        <v>58</v>
      </c>
      <c r="L2016" t="s">
        <v>58</v>
      </c>
      <c r="M2016" t="s">
        <v>856</v>
      </c>
      <c r="N2016" t="str">
        <f>_xlfn.CONCAT(Ponderaciones[[#This Row],[Universidad]],Ponderaciones[[#This Row],[Carrera]])</f>
        <v>UNIVERSIDAD SANTO TOMÁSNUTRICIÓN Y DIETÉTICA</v>
      </c>
    </row>
    <row r="2017" spans="1:14" x14ac:dyDescent="0.25">
      <c r="A2017">
        <v>55107</v>
      </c>
      <c r="B2017" t="s">
        <v>95</v>
      </c>
      <c r="C2017" t="s">
        <v>235</v>
      </c>
      <c r="D2017">
        <v>10</v>
      </c>
      <c r="E2017">
        <v>10</v>
      </c>
      <c r="F2017">
        <v>35</v>
      </c>
      <c r="G2017">
        <v>35</v>
      </c>
      <c r="H2017">
        <v>10</v>
      </c>
      <c r="I2017" t="s">
        <v>47</v>
      </c>
      <c r="J2017">
        <v>10</v>
      </c>
      <c r="K2017" t="s">
        <v>58</v>
      </c>
      <c r="L2017" t="s">
        <v>58</v>
      </c>
      <c r="M2017" t="s">
        <v>856</v>
      </c>
      <c r="N2017" t="str">
        <f>_xlfn.CONCAT(Ponderaciones[[#This Row],[Universidad]],Ponderaciones[[#This Row],[Carrera]])</f>
        <v>UNIVERSIDAD SANTO TOMÁSNUTRICIÓN Y DIETÉTICA</v>
      </c>
    </row>
    <row r="2018" spans="1:14" x14ac:dyDescent="0.25">
      <c r="A2018">
        <v>55108</v>
      </c>
      <c r="B2018" t="s">
        <v>95</v>
      </c>
      <c r="C2018" t="s">
        <v>348</v>
      </c>
      <c r="D2018">
        <v>10</v>
      </c>
      <c r="E2018">
        <v>10</v>
      </c>
      <c r="F2018">
        <v>35</v>
      </c>
      <c r="G2018">
        <v>35</v>
      </c>
      <c r="H2018">
        <v>10</v>
      </c>
      <c r="I2018" t="s">
        <v>47</v>
      </c>
      <c r="J2018">
        <v>10</v>
      </c>
      <c r="K2018" t="s">
        <v>58</v>
      </c>
      <c r="L2018" t="s">
        <v>58</v>
      </c>
      <c r="M2018" t="s">
        <v>856</v>
      </c>
      <c r="N2018" t="str">
        <f>_xlfn.CONCAT(Ponderaciones[[#This Row],[Universidad]],Ponderaciones[[#This Row],[Carrera]])</f>
        <v>UNIVERSIDAD SANTO TOMÁSNUTRICIÓN Y DIETÉTICA</v>
      </c>
    </row>
    <row r="2019" spans="1:14" x14ac:dyDescent="0.25">
      <c r="A2019">
        <v>55109</v>
      </c>
      <c r="B2019" t="s">
        <v>95</v>
      </c>
      <c r="C2019" t="s">
        <v>607</v>
      </c>
      <c r="D2019">
        <v>10</v>
      </c>
      <c r="E2019">
        <v>10</v>
      </c>
      <c r="F2019">
        <v>35</v>
      </c>
      <c r="G2019">
        <v>35</v>
      </c>
      <c r="H2019">
        <v>10</v>
      </c>
      <c r="I2019" t="s">
        <v>47</v>
      </c>
      <c r="J2019">
        <v>10</v>
      </c>
      <c r="K2019" t="s">
        <v>58</v>
      </c>
      <c r="L2019" t="s">
        <v>58</v>
      </c>
      <c r="M2019" t="s">
        <v>856</v>
      </c>
      <c r="N2019" t="str">
        <f>_xlfn.CONCAT(Ponderaciones[[#This Row],[Universidad]],Ponderaciones[[#This Row],[Carrera]])</f>
        <v>UNIVERSIDAD SANTO TOMÁSNUTRICIÓN Y DIETÉTICA</v>
      </c>
    </row>
    <row r="2020" spans="1:14" x14ac:dyDescent="0.25">
      <c r="A2020">
        <v>55051</v>
      </c>
      <c r="B2020" t="s">
        <v>164</v>
      </c>
      <c r="C2020" t="s">
        <v>451</v>
      </c>
      <c r="D2020">
        <v>10</v>
      </c>
      <c r="E2020">
        <v>30</v>
      </c>
      <c r="F2020">
        <v>25</v>
      </c>
      <c r="G2020">
        <v>25</v>
      </c>
      <c r="H2020">
        <v>10</v>
      </c>
      <c r="I2020" t="s">
        <v>47</v>
      </c>
      <c r="J2020">
        <v>10</v>
      </c>
      <c r="K2020" t="s">
        <v>58</v>
      </c>
      <c r="L2020" t="s">
        <v>126</v>
      </c>
      <c r="M2020" t="s">
        <v>856</v>
      </c>
      <c r="N2020" t="str">
        <f>_xlfn.CONCAT(Ponderaciones[[#This Row],[Universidad]],Ponderaciones[[#This Row],[Carrera]])</f>
        <v>UNIVERSIDAD SANTO TOMÁSPEDAGOGÍA EN EDUCACIÓN FÍSICA</v>
      </c>
    </row>
    <row r="2021" spans="1:14" x14ac:dyDescent="0.25">
      <c r="A2021">
        <v>55052</v>
      </c>
      <c r="B2021" t="s">
        <v>164</v>
      </c>
      <c r="C2021" t="s">
        <v>57</v>
      </c>
      <c r="D2021">
        <v>10</v>
      </c>
      <c r="E2021">
        <v>30</v>
      </c>
      <c r="F2021">
        <v>25</v>
      </c>
      <c r="G2021">
        <v>25</v>
      </c>
      <c r="H2021">
        <v>10</v>
      </c>
      <c r="I2021" t="s">
        <v>47</v>
      </c>
      <c r="J2021">
        <v>10</v>
      </c>
      <c r="K2021" t="s">
        <v>58</v>
      </c>
      <c r="L2021" t="s">
        <v>126</v>
      </c>
      <c r="M2021" t="s">
        <v>856</v>
      </c>
      <c r="N2021" t="str">
        <f>_xlfn.CONCAT(Ponderaciones[[#This Row],[Universidad]],Ponderaciones[[#This Row],[Carrera]])</f>
        <v>UNIVERSIDAD SANTO TOMÁSPEDAGOGÍA EN EDUCACIÓN FÍSICA</v>
      </c>
    </row>
    <row r="2022" spans="1:14" x14ac:dyDescent="0.25">
      <c r="A2022">
        <v>55126</v>
      </c>
      <c r="B2022" t="s">
        <v>105</v>
      </c>
      <c r="C2022" t="s">
        <v>57</v>
      </c>
      <c r="D2022">
        <v>10</v>
      </c>
      <c r="E2022">
        <v>30</v>
      </c>
      <c r="F2022">
        <v>25</v>
      </c>
      <c r="G2022">
        <v>25</v>
      </c>
      <c r="H2022">
        <v>10</v>
      </c>
      <c r="I2022" t="s">
        <v>47</v>
      </c>
      <c r="J2022">
        <v>10</v>
      </c>
      <c r="K2022" t="s">
        <v>58</v>
      </c>
      <c r="L2022" t="s">
        <v>126</v>
      </c>
      <c r="M2022" t="s">
        <v>856</v>
      </c>
      <c r="N2022" t="str">
        <f>_xlfn.CONCAT(Ponderaciones[[#This Row],[Universidad]],Ponderaciones[[#This Row],[Carrera]])</f>
        <v>UNIVERSIDAD SANTO TOMÁSPEDAGOGÍA EN EDUCACIÓN PARVULARIA</v>
      </c>
    </row>
    <row r="2023" spans="1:14" x14ac:dyDescent="0.25">
      <c r="A2023">
        <v>55054</v>
      </c>
      <c r="B2023" t="s">
        <v>108</v>
      </c>
      <c r="C2023" t="s">
        <v>458</v>
      </c>
      <c r="D2023">
        <v>10</v>
      </c>
      <c r="E2023">
        <v>10</v>
      </c>
      <c r="F2023">
        <v>40</v>
      </c>
      <c r="G2023">
        <v>30</v>
      </c>
      <c r="H2023">
        <v>10</v>
      </c>
      <c r="I2023" t="s">
        <v>47</v>
      </c>
      <c r="J2023">
        <v>10</v>
      </c>
      <c r="K2023" t="s">
        <v>58</v>
      </c>
      <c r="L2023" t="s">
        <v>58</v>
      </c>
      <c r="M2023" t="s">
        <v>856</v>
      </c>
      <c r="N2023" t="str">
        <f>_xlfn.CONCAT(Ponderaciones[[#This Row],[Universidad]],Ponderaciones[[#This Row],[Carrera]])</f>
        <v>UNIVERSIDAD SANTO TOMÁSPSICOLOGÍA</v>
      </c>
    </row>
    <row r="2024" spans="1:14" x14ac:dyDescent="0.25">
      <c r="A2024">
        <v>55055</v>
      </c>
      <c r="B2024" t="s">
        <v>108</v>
      </c>
      <c r="C2024" t="s">
        <v>743</v>
      </c>
      <c r="D2024">
        <v>10</v>
      </c>
      <c r="E2024">
        <v>10</v>
      </c>
      <c r="F2024">
        <v>40</v>
      </c>
      <c r="G2024">
        <v>30</v>
      </c>
      <c r="H2024">
        <v>10</v>
      </c>
      <c r="I2024" t="s">
        <v>47</v>
      </c>
      <c r="J2024">
        <v>10</v>
      </c>
      <c r="K2024" t="s">
        <v>58</v>
      </c>
      <c r="L2024" t="s">
        <v>58</v>
      </c>
      <c r="M2024" t="s">
        <v>856</v>
      </c>
      <c r="N2024" t="str">
        <f>_xlfn.CONCAT(Ponderaciones[[#This Row],[Universidad]],Ponderaciones[[#This Row],[Carrera]])</f>
        <v>UNIVERSIDAD SANTO TOMÁSPSICOLOGÍA</v>
      </c>
    </row>
    <row r="2025" spans="1:14" x14ac:dyDescent="0.25">
      <c r="A2025">
        <v>55056</v>
      </c>
      <c r="B2025" t="s">
        <v>108</v>
      </c>
      <c r="C2025" t="s">
        <v>235</v>
      </c>
      <c r="D2025">
        <v>10</v>
      </c>
      <c r="E2025">
        <v>10</v>
      </c>
      <c r="F2025">
        <v>40</v>
      </c>
      <c r="G2025">
        <v>30</v>
      </c>
      <c r="H2025">
        <v>10</v>
      </c>
      <c r="I2025" t="s">
        <v>47</v>
      </c>
      <c r="J2025">
        <v>10</v>
      </c>
      <c r="K2025" t="s">
        <v>58</v>
      </c>
      <c r="L2025" t="s">
        <v>58</v>
      </c>
      <c r="M2025" t="s">
        <v>856</v>
      </c>
      <c r="N2025" t="str">
        <f>_xlfn.CONCAT(Ponderaciones[[#This Row],[Universidad]],Ponderaciones[[#This Row],[Carrera]])</f>
        <v>UNIVERSIDAD SANTO TOMÁSPSICOLOGÍA</v>
      </c>
    </row>
    <row r="2026" spans="1:14" x14ac:dyDescent="0.25">
      <c r="A2026">
        <v>55057</v>
      </c>
      <c r="B2026" t="s">
        <v>108</v>
      </c>
      <c r="C2026" t="s">
        <v>271</v>
      </c>
      <c r="D2026">
        <v>10</v>
      </c>
      <c r="E2026">
        <v>10</v>
      </c>
      <c r="F2026">
        <v>40</v>
      </c>
      <c r="G2026">
        <v>30</v>
      </c>
      <c r="H2026">
        <v>10</v>
      </c>
      <c r="I2026" t="s">
        <v>47</v>
      </c>
      <c r="J2026">
        <v>10</v>
      </c>
      <c r="K2026" t="s">
        <v>58</v>
      </c>
      <c r="L2026" t="s">
        <v>58</v>
      </c>
      <c r="M2026" t="s">
        <v>856</v>
      </c>
      <c r="N2026" t="str">
        <f>_xlfn.CONCAT(Ponderaciones[[#This Row],[Universidad]],Ponderaciones[[#This Row],[Carrera]])</f>
        <v>UNIVERSIDAD SANTO TOMÁSPSICOLOGÍA</v>
      </c>
    </row>
    <row r="2027" spans="1:14" x14ac:dyDescent="0.25">
      <c r="A2027">
        <v>55058</v>
      </c>
      <c r="B2027" t="s">
        <v>108</v>
      </c>
      <c r="C2027" t="s">
        <v>451</v>
      </c>
      <c r="D2027">
        <v>10</v>
      </c>
      <c r="E2027">
        <v>10</v>
      </c>
      <c r="F2027">
        <v>40</v>
      </c>
      <c r="G2027">
        <v>30</v>
      </c>
      <c r="H2027">
        <v>10</v>
      </c>
      <c r="I2027" t="s">
        <v>47</v>
      </c>
      <c r="J2027">
        <v>10</v>
      </c>
      <c r="K2027" t="s">
        <v>58</v>
      </c>
      <c r="L2027" t="s">
        <v>58</v>
      </c>
      <c r="M2027" t="s">
        <v>856</v>
      </c>
      <c r="N2027" t="str">
        <f>_xlfn.CONCAT(Ponderaciones[[#This Row],[Universidad]],Ponderaciones[[#This Row],[Carrera]])</f>
        <v>UNIVERSIDAD SANTO TOMÁSPSICOLOGÍA</v>
      </c>
    </row>
    <row r="2028" spans="1:14" x14ac:dyDescent="0.25">
      <c r="A2028">
        <v>55059</v>
      </c>
      <c r="B2028" t="s">
        <v>108</v>
      </c>
      <c r="C2028" t="s">
        <v>523</v>
      </c>
      <c r="D2028">
        <v>10</v>
      </c>
      <c r="E2028">
        <v>10</v>
      </c>
      <c r="F2028">
        <v>40</v>
      </c>
      <c r="G2028">
        <v>30</v>
      </c>
      <c r="H2028">
        <v>10</v>
      </c>
      <c r="I2028" t="s">
        <v>47</v>
      </c>
      <c r="J2028">
        <v>10</v>
      </c>
      <c r="K2028" t="s">
        <v>58</v>
      </c>
      <c r="L2028" t="s">
        <v>58</v>
      </c>
      <c r="M2028" t="s">
        <v>856</v>
      </c>
      <c r="N2028" t="str">
        <f>_xlfn.CONCAT(Ponderaciones[[#This Row],[Universidad]],Ponderaciones[[#This Row],[Carrera]])</f>
        <v>UNIVERSIDAD SANTO TOMÁSPSICOLOGÍA</v>
      </c>
    </row>
    <row r="2029" spans="1:14" x14ac:dyDescent="0.25">
      <c r="A2029">
        <v>55061</v>
      </c>
      <c r="B2029" t="s">
        <v>108</v>
      </c>
      <c r="C2029" t="s">
        <v>607</v>
      </c>
      <c r="D2029">
        <v>10</v>
      </c>
      <c r="E2029">
        <v>10</v>
      </c>
      <c r="F2029">
        <v>40</v>
      </c>
      <c r="G2029">
        <v>30</v>
      </c>
      <c r="H2029">
        <v>10</v>
      </c>
      <c r="I2029" t="s">
        <v>47</v>
      </c>
      <c r="J2029">
        <v>10</v>
      </c>
      <c r="K2029" t="s">
        <v>58</v>
      </c>
      <c r="L2029" t="s">
        <v>58</v>
      </c>
      <c r="M2029" t="s">
        <v>856</v>
      </c>
      <c r="N2029" t="str">
        <f>_xlfn.CONCAT(Ponderaciones[[#This Row],[Universidad]],Ponderaciones[[#This Row],[Carrera]])</f>
        <v>UNIVERSIDAD SANTO TOMÁSPSICOLOGÍA</v>
      </c>
    </row>
    <row r="2030" spans="1:14" x14ac:dyDescent="0.25">
      <c r="A2030">
        <v>55062</v>
      </c>
      <c r="B2030" t="s">
        <v>108</v>
      </c>
      <c r="C2030" t="s">
        <v>57</v>
      </c>
      <c r="D2030">
        <v>10</v>
      </c>
      <c r="E2030">
        <v>10</v>
      </c>
      <c r="F2030">
        <v>40</v>
      </c>
      <c r="G2030">
        <v>30</v>
      </c>
      <c r="H2030">
        <v>10</v>
      </c>
      <c r="I2030" t="s">
        <v>47</v>
      </c>
      <c r="J2030">
        <v>10</v>
      </c>
      <c r="K2030" t="s">
        <v>58</v>
      </c>
      <c r="L2030" t="s">
        <v>58</v>
      </c>
      <c r="M2030" t="s">
        <v>856</v>
      </c>
      <c r="N2030" t="str">
        <f>_xlfn.CONCAT(Ponderaciones[[#This Row],[Universidad]],Ponderaciones[[#This Row],[Carrera]])</f>
        <v>UNIVERSIDAD SANTO TOMÁSPSICOLOGÍA</v>
      </c>
    </row>
    <row r="2031" spans="1:14" x14ac:dyDescent="0.25">
      <c r="A2031">
        <v>55063</v>
      </c>
      <c r="B2031" t="s">
        <v>108</v>
      </c>
      <c r="C2031" t="s">
        <v>347</v>
      </c>
      <c r="D2031">
        <v>10</v>
      </c>
      <c r="E2031">
        <v>10</v>
      </c>
      <c r="F2031">
        <v>40</v>
      </c>
      <c r="G2031">
        <v>30</v>
      </c>
      <c r="H2031">
        <v>10</v>
      </c>
      <c r="I2031" t="s">
        <v>47</v>
      </c>
      <c r="J2031">
        <v>10</v>
      </c>
      <c r="K2031" t="s">
        <v>58</v>
      </c>
      <c r="L2031" t="s">
        <v>58</v>
      </c>
      <c r="M2031" t="s">
        <v>856</v>
      </c>
      <c r="N2031" t="str">
        <f>_xlfn.CONCAT(Ponderaciones[[#This Row],[Universidad]],Ponderaciones[[#This Row],[Carrera]])</f>
        <v>UNIVERSIDAD SANTO TOMÁSPSICOLOGÍA</v>
      </c>
    </row>
    <row r="2032" spans="1:14" x14ac:dyDescent="0.25">
      <c r="A2032">
        <v>55064</v>
      </c>
      <c r="B2032" t="s">
        <v>108</v>
      </c>
      <c r="C2032" t="s">
        <v>348</v>
      </c>
      <c r="D2032">
        <v>10</v>
      </c>
      <c r="E2032">
        <v>10</v>
      </c>
      <c r="F2032">
        <v>40</v>
      </c>
      <c r="G2032">
        <v>30</v>
      </c>
      <c r="H2032">
        <v>10</v>
      </c>
      <c r="I2032" t="s">
        <v>47</v>
      </c>
      <c r="J2032">
        <v>10</v>
      </c>
      <c r="K2032" t="s">
        <v>58</v>
      </c>
      <c r="L2032" t="s">
        <v>58</v>
      </c>
      <c r="M2032" t="s">
        <v>856</v>
      </c>
      <c r="N2032" t="str">
        <f>_xlfn.CONCAT(Ponderaciones[[#This Row],[Universidad]],Ponderaciones[[#This Row],[Carrera]])</f>
        <v>UNIVERSIDAD SANTO TOMÁSPSICOLOGÍA</v>
      </c>
    </row>
    <row r="2033" spans="1:14" x14ac:dyDescent="0.25">
      <c r="A2033">
        <v>55065</v>
      </c>
      <c r="B2033" t="s">
        <v>108</v>
      </c>
      <c r="C2033" t="s">
        <v>119</v>
      </c>
      <c r="D2033">
        <v>10</v>
      </c>
      <c r="E2033">
        <v>10</v>
      </c>
      <c r="F2033">
        <v>40</v>
      </c>
      <c r="G2033">
        <v>30</v>
      </c>
      <c r="H2033">
        <v>10</v>
      </c>
      <c r="I2033" t="s">
        <v>47</v>
      </c>
      <c r="J2033">
        <v>10</v>
      </c>
      <c r="K2033" t="s">
        <v>58</v>
      </c>
      <c r="L2033" t="s">
        <v>58</v>
      </c>
      <c r="M2033" t="s">
        <v>856</v>
      </c>
      <c r="N2033" t="str">
        <f>_xlfn.CONCAT(Ponderaciones[[#This Row],[Universidad]],Ponderaciones[[#This Row],[Carrera]])</f>
        <v>UNIVERSIDAD SANTO TOMÁSPSICOLOGÍA</v>
      </c>
    </row>
    <row r="2034" spans="1:14" x14ac:dyDescent="0.25">
      <c r="A2034">
        <v>55117</v>
      </c>
      <c r="B2034" t="s">
        <v>108</v>
      </c>
      <c r="C2034" t="s">
        <v>854</v>
      </c>
      <c r="D2034">
        <v>10</v>
      </c>
      <c r="E2034">
        <v>10</v>
      </c>
      <c r="F2034">
        <v>40</v>
      </c>
      <c r="G2034">
        <v>30</v>
      </c>
      <c r="H2034">
        <v>10</v>
      </c>
      <c r="I2034" t="s">
        <v>47</v>
      </c>
      <c r="J2034">
        <v>10</v>
      </c>
      <c r="K2034" t="s">
        <v>58</v>
      </c>
      <c r="L2034" t="s">
        <v>58</v>
      </c>
      <c r="M2034" t="s">
        <v>856</v>
      </c>
      <c r="N2034" t="str">
        <f>_xlfn.CONCAT(Ponderaciones[[#This Row],[Universidad]],Ponderaciones[[#This Row],[Carrera]])</f>
        <v>UNIVERSIDAD SANTO TOMÁSPSICOLOGÍA</v>
      </c>
    </row>
    <row r="2035" spans="1:14" x14ac:dyDescent="0.25">
      <c r="A2035">
        <v>55066</v>
      </c>
      <c r="B2035" t="s">
        <v>191</v>
      </c>
      <c r="C2035" t="s">
        <v>271</v>
      </c>
      <c r="D2035">
        <v>10</v>
      </c>
      <c r="E2035">
        <v>10</v>
      </c>
      <c r="F2035">
        <v>35</v>
      </c>
      <c r="G2035">
        <v>35</v>
      </c>
      <c r="H2035">
        <v>10</v>
      </c>
      <c r="I2035" t="s">
        <v>47</v>
      </c>
      <c r="J2035">
        <v>10</v>
      </c>
      <c r="K2035" t="s">
        <v>58</v>
      </c>
      <c r="L2035" t="s">
        <v>58</v>
      </c>
      <c r="M2035" t="s">
        <v>856</v>
      </c>
      <c r="N2035" t="str">
        <f>_xlfn.CONCAT(Ponderaciones[[#This Row],[Universidad]],Ponderaciones[[#This Row],[Carrera]])</f>
        <v>UNIVERSIDAD SANTO TOMÁSTECNOLOGÍA MÉDICA</v>
      </c>
    </row>
    <row r="2036" spans="1:14" x14ac:dyDescent="0.25">
      <c r="A2036">
        <v>55067</v>
      </c>
      <c r="B2036" t="s">
        <v>191</v>
      </c>
      <c r="C2036" t="s">
        <v>451</v>
      </c>
      <c r="D2036">
        <v>10</v>
      </c>
      <c r="E2036">
        <v>10</v>
      </c>
      <c r="F2036">
        <v>35</v>
      </c>
      <c r="G2036">
        <v>35</v>
      </c>
      <c r="H2036">
        <v>10</v>
      </c>
      <c r="I2036" t="s">
        <v>47</v>
      </c>
      <c r="J2036">
        <v>10</v>
      </c>
      <c r="K2036" t="s">
        <v>58</v>
      </c>
      <c r="L2036" t="s">
        <v>58</v>
      </c>
      <c r="M2036" t="s">
        <v>856</v>
      </c>
      <c r="N2036" t="str">
        <f>_xlfn.CONCAT(Ponderaciones[[#This Row],[Universidad]],Ponderaciones[[#This Row],[Carrera]])</f>
        <v>UNIVERSIDAD SANTO TOMÁSTECNOLOGÍA MÉDICA</v>
      </c>
    </row>
    <row r="2037" spans="1:14" x14ac:dyDescent="0.25">
      <c r="A2037">
        <v>55069</v>
      </c>
      <c r="B2037" t="s">
        <v>191</v>
      </c>
      <c r="C2037" t="s">
        <v>607</v>
      </c>
      <c r="D2037">
        <v>10</v>
      </c>
      <c r="E2037">
        <v>10</v>
      </c>
      <c r="F2037">
        <v>35</v>
      </c>
      <c r="G2037">
        <v>35</v>
      </c>
      <c r="H2037">
        <v>10</v>
      </c>
      <c r="I2037" t="s">
        <v>47</v>
      </c>
      <c r="J2037">
        <v>10</v>
      </c>
      <c r="K2037" t="s">
        <v>58</v>
      </c>
      <c r="L2037" t="s">
        <v>58</v>
      </c>
      <c r="M2037" t="s">
        <v>856</v>
      </c>
      <c r="N2037" t="str">
        <f>_xlfn.CONCAT(Ponderaciones[[#This Row],[Universidad]],Ponderaciones[[#This Row],[Carrera]])</f>
        <v>UNIVERSIDAD SANTO TOMÁSTECNOLOGÍA MÉDICA</v>
      </c>
    </row>
    <row r="2038" spans="1:14" x14ac:dyDescent="0.25">
      <c r="A2038">
        <v>55070</v>
      </c>
      <c r="B2038" t="s">
        <v>191</v>
      </c>
      <c r="C2038" t="s">
        <v>57</v>
      </c>
      <c r="D2038">
        <v>10</v>
      </c>
      <c r="E2038">
        <v>10</v>
      </c>
      <c r="F2038">
        <v>35</v>
      </c>
      <c r="G2038">
        <v>35</v>
      </c>
      <c r="H2038">
        <v>10</v>
      </c>
      <c r="I2038" t="s">
        <v>47</v>
      </c>
      <c r="J2038">
        <v>10</v>
      </c>
      <c r="K2038" t="s">
        <v>58</v>
      </c>
      <c r="L2038" t="s">
        <v>58</v>
      </c>
      <c r="M2038" t="s">
        <v>856</v>
      </c>
      <c r="N2038" t="str">
        <f>_xlfn.CONCAT(Ponderaciones[[#This Row],[Universidad]],Ponderaciones[[#This Row],[Carrera]])</f>
        <v>UNIVERSIDAD SANTO TOMÁSTECNOLOGÍA MÉDICA</v>
      </c>
    </row>
    <row r="2039" spans="1:14" x14ac:dyDescent="0.25">
      <c r="A2039">
        <v>55071</v>
      </c>
      <c r="B2039" t="s">
        <v>191</v>
      </c>
      <c r="C2039" t="s">
        <v>348</v>
      </c>
      <c r="D2039">
        <v>10</v>
      </c>
      <c r="E2039">
        <v>10</v>
      </c>
      <c r="F2039">
        <v>35</v>
      </c>
      <c r="G2039">
        <v>35</v>
      </c>
      <c r="H2039">
        <v>10</v>
      </c>
      <c r="I2039" t="s">
        <v>47</v>
      </c>
      <c r="J2039">
        <v>10</v>
      </c>
      <c r="K2039" t="s">
        <v>58</v>
      </c>
      <c r="L2039" t="s">
        <v>58</v>
      </c>
      <c r="M2039" t="s">
        <v>856</v>
      </c>
      <c r="N2039" t="str">
        <f>_xlfn.CONCAT(Ponderaciones[[#This Row],[Universidad]],Ponderaciones[[#This Row],[Carrera]])</f>
        <v>UNIVERSIDAD SANTO TOMÁSTECNOLOGÍA MÉDICA</v>
      </c>
    </row>
    <row r="2040" spans="1:14" x14ac:dyDescent="0.25">
      <c r="A2040">
        <v>55072</v>
      </c>
      <c r="B2040" t="s">
        <v>191</v>
      </c>
      <c r="C2040" t="s">
        <v>119</v>
      </c>
      <c r="D2040">
        <v>10</v>
      </c>
      <c r="E2040">
        <v>10</v>
      </c>
      <c r="F2040">
        <v>35</v>
      </c>
      <c r="G2040">
        <v>35</v>
      </c>
      <c r="H2040">
        <v>10</v>
      </c>
      <c r="I2040" t="s">
        <v>47</v>
      </c>
      <c r="J2040">
        <v>10</v>
      </c>
      <c r="K2040" t="s">
        <v>58</v>
      </c>
      <c r="L2040" t="s">
        <v>58</v>
      </c>
      <c r="M2040" t="s">
        <v>856</v>
      </c>
      <c r="N2040" t="str">
        <f>_xlfn.CONCAT(Ponderaciones[[#This Row],[Universidad]],Ponderaciones[[#This Row],[Carrera]])</f>
        <v>UNIVERSIDAD SANTO TOMÁSTECNOLOGÍA MÉDICA</v>
      </c>
    </row>
    <row r="2041" spans="1:14" x14ac:dyDescent="0.25">
      <c r="A2041">
        <v>55110</v>
      </c>
      <c r="B2041" t="s">
        <v>191</v>
      </c>
      <c r="C2041" t="s">
        <v>854</v>
      </c>
      <c r="D2041">
        <v>10</v>
      </c>
      <c r="E2041">
        <v>10</v>
      </c>
      <c r="F2041">
        <v>35</v>
      </c>
      <c r="G2041">
        <v>35</v>
      </c>
      <c r="H2041">
        <v>10</v>
      </c>
      <c r="I2041" t="s">
        <v>47</v>
      </c>
      <c r="J2041">
        <v>10</v>
      </c>
      <c r="K2041" t="s">
        <v>58</v>
      </c>
      <c r="L2041" t="s">
        <v>58</v>
      </c>
      <c r="M2041" t="s">
        <v>856</v>
      </c>
      <c r="N2041" t="str">
        <f>_xlfn.CONCAT(Ponderaciones[[#This Row],[Universidad]],Ponderaciones[[#This Row],[Carrera]])</f>
        <v>UNIVERSIDAD SANTO TOMÁSTECNOLOGÍA MÉDICA</v>
      </c>
    </row>
    <row r="2042" spans="1:14" x14ac:dyDescent="0.25">
      <c r="A2042">
        <v>55074</v>
      </c>
      <c r="B2042" t="s">
        <v>113</v>
      </c>
      <c r="C2042" t="s">
        <v>235</v>
      </c>
      <c r="D2042">
        <v>10</v>
      </c>
      <c r="E2042">
        <v>10</v>
      </c>
      <c r="F2042">
        <v>40</v>
      </c>
      <c r="G2042">
        <v>30</v>
      </c>
      <c r="H2042">
        <v>10</v>
      </c>
      <c r="I2042" t="s">
        <v>47</v>
      </c>
      <c r="J2042">
        <v>10</v>
      </c>
      <c r="K2042" t="s">
        <v>58</v>
      </c>
      <c r="L2042" t="s">
        <v>58</v>
      </c>
      <c r="M2042" t="s">
        <v>856</v>
      </c>
      <c r="N2042" t="str">
        <f>_xlfn.CONCAT(Ponderaciones[[#This Row],[Universidad]],Ponderaciones[[#This Row],[Carrera]])</f>
        <v>UNIVERSIDAD SANTO TOMÁSTERAPIA OCUPACIONAL</v>
      </c>
    </row>
    <row r="2043" spans="1:14" x14ac:dyDescent="0.25">
      <c r="A2043">
        <v>55075</v>
      </c>
      <c r="B2043" t="s">
        <v>113</v>
      </c>
      <c r="C2043" t="s">
        <v>271</v>
      </c>
      <c r="D2043">
        <v>10</v>
      </c>
      <c r="E2043">
        <v>10</v>
      </c>
      <c r="F2043">
        <v>40</v>
      </c>
      <c r="G2043">
        <v>30</v>
      </c>
      <c r="H2043">
        <v>10</v>
      </c>
      <c r="I2043" t="s">
        <v>47</v>
      </c>
      <c r="J2043">
        <v>10</v>
      </c>
      <c r="K2043" t="s">
        <v>58</v>
      </c>
      <c r="L2043" t="s">
        <v>58</v>
      </c>
      <c r="M2043" t="s">
        <v>856</v>
      </c>
      <c r="N2043" t="str">
        <f>_xlfn.CONCAT(Ponderaciones[[#This Row],[Universidad]],Ponderaciones[[#This Row],[Carrera]])</f>
        <v>UNIVERSIDAD SANTO TOMÁSTERAPIA OCUPACIONAL</v>
      </c>
    </row>
    <row r="2044" spans="1:14" x14ac:dyDescent="0.25">
      <c r="A2044">
        <v>55076</v>
      </c>
      <c r="B2044" t="s">
        <v>113</v>
      </c>
      <c r="C2044" t="s">
        <v>451</v>
      </c>
      <c r="D2044">
        <v>10</v>
      </c>
      <c r="E2044">
        <v>10</v>
      </c>
      <c r="F2044">
        <v>40</v>
      </c>
      <c r="G2044">
        <v>30</v>
      </c>
      <c r="H2044">
        <v>10</v>
      </c>
      <c r="I2044" t="s">
        <v>47</v>
      </c>
      <c r="J2044">
        <v>10</v>
      </c>
      <c r="K2044" t="s">
        <v>58</v>
      </c>
      <c r="L2044" t="s">
        <v>58</v>
      </c>
      <c r="M2044" t="s">
        <v>856</v>
      </c>
      <c r="N2044" t="str">
        <f>_xlfn.CONCAT(Ponderaciones[[#This Row],[Universidad]],Ponderaciones[[#This Row],[Carrera]])</f>
        <v>UNIVERSIDAD SANTO TOMÁSTERAPIA OCUPACIONAL</v>
      </c>
    </row>
    <row r="2045" spans="1:14" x14ac:dyDescent="0.25">
      <c r="A2045">
        <v>55077</v>
      </c>
      <c r="B2045" t="s">
        <v>113</v>
      </c>
      <c r="C2045" t="s">
        <v>523</v>
      </c>
      <c r="D2045">
        <v>10</v>
      </c>
      <c r="E2045">
        <v>10</v>
      </c>
      <c r="F2045">
        <v>40</v>
      </c>
      <c r="G2045">
        <v>30</v>
      </c>
      <c r="H2045">
        <v>10</v>
      </c>
      <c r="I2045" t="s">
        <v>47</v>
      </c>
      <c r="J2045">
        <v>10</v>
      </c>
      <c r="K2045" t="s">
        <v>58</v>
      </c>
      <c r="L2045" t="s">
        <v>58</v>
      </c>
      <c r="M2045" t="s">
        <v>856</v>
      </c>
      <c r="N2045" t="str">
        <f>_xlfn.CONCAT(Ponderaciones[[#This Row],[Universidad]],Ponderaciones[[#This Row],[Carrera]])</f>
        <v>UNIVERSIDAD SANTO TOMÁSTERAPIA OCUPACIONAL</v>
      </c>
    </row>
    <row r="2046" spans="1:14" x14ac:dyDescent="0.25">
      <c r="A2046">
        <v>55079</v>
      </c>
      <c r="B2046" t="s">
        <v>113</v>
      </c>
      <c r="C2046" t="s">
        <v>607</v>
      </c>
      <c r="D2046">
        <v>10</v>
      </c>
      <c r="E2046">
        <v>10</v>
      </c>
      <c r="F2046">
        <v>40</v>
      </c>
      <c r="G2046">
        <v>30</v>
      </c>
      <c r="H2046">
        <v>10</v>
      </c>
      <c r="I2046" t="s">
        <v>47</v>
      </c>
      <c r="J2046">
        <v>10</v>
      </c>
      <c r="K2046" t="s">
        <v>58</v>
      </c>
      <c r="L2046" t="s">
        <v>58</v>
      </c>
      <c r="M2046" t="s">
        <v>856</v>
      </c>
      <c r="N2046" t="str">
        <f>_xlfn.CONCAT(Ponderaciones[[#This Row],[Universidad]],Ponderaciones[[#This Row],[Carrera]])</f>
        <v>UNIVERSIDAD SANTO TOMÁSTERAPIA OCUPACIONAL</v>
      </c>
    </row>
    <row r="2047" spans="1:14" x14ac:dyDescent="0.25">
      <c r="A2047">
        <v>55080</v>
      </c>
      <c r="B2047" t="s">
        <v>113</v>
      </c>
      <c r="C2047" t="s">
        <v>57</v>
      </c>
      <c r="D2047">
        <v>10</v>
      </c>
      <c r="E2047">
        <v>10</v>
      </c>
      <c r="F2047">
        <v>40</v>
      </c>
      <c r="G2047">
        <v>30</v>
      </c>
      <c r="H2047">
        <v>10</v>
      </c>
      <c r="I2047" t="s">
        <v>47</v>
      </c>
      <c r="J2047">
        <v>10</v>
      </c>
      <c r="K2047" t="s">
        <v>58</v>
      </c>
      <c r="L2047" t="s">
        <v>58</v>
      </c>
      <c r="M2047" t="s">
        <v>856</v>
      </c>
      <c r="N2047" t="str">
        <f>_xlfn.CONCAT(Ponderaciones[[#This Row],[Universidad]],Ponderaciones[[#This Row],[Carrera]])</f>
        <v>UNIVERSIDAD SANTO TOMÁSTERAPIA OCUPACIONAL</v>
      </c>
    </row>
    <row r="2048" spans="1:14" x14ac:dyDescent="0.25">
      <c r="A2048">
        <v>55081</v>
      </c>
      <c r="B2048" t="s">
        <v>113</v>
      </c>
      <c r="C2048" t="s">
        <v>348</v>
      </c>
      <c r="D2048">
        <v>10</v>
      </c>
      <c r="E2048">
        <v>10</v>
      </c>
      <c r="F2048">
        <v>40</v>
      </c>
      <c r="G2048">
        <v>30</v>
      </c>
      <c r="H2048">
        <v>10</v>
      </c>
      <c r="I2048" t="s">
        <v>47</v>
      </c>
      <c r="J2048">
        <v>10</v>
      </c>
      <c r="K2048" t="s">
        <v>58</v>
      </c>
      <c r="L2048" t="s">
        <v>58</v>
      </c>
      <c r="M2048" t="s">
        <v>856</v>
      </c>
      <c r="N2048" t="str">
        <f>_xlfn.CONCAT(Ponderaciones[[#This Row],[Universidad]],Ponderaciones[[#This Row],[Carrera]])</f>
        <v>UNIVERSIDAD SANTO TOMÁSTERAPIA OCUPACIONAL</v>
      </c>
    </row>
    <row r="2049" spans="1:14" x14ac:dyDescent="0.25">
      <c r="A2049">
        <v>55082</v>
      </c>
      <c r="B2049" t="s">
        <v>113</v>
      </c>
      <c r="C2049" t="s">
        <v>854</v>
      </c>
      <c r="D2049">
        <v>10</v>
      </c>
      <c r="E2049">
        <v>10</v>
      </c>
      <c r="F2049">
        <v>40</v>
      </c>
      <c r="G2049">
        <v>30</v>
      </c>
      <c r="H2049">
        <v>10</v>
      </c>
      <c r="I2049" t="s">
        <v>47</v>
      </c>
      <c r="J2049">
        <v>10</v>
      </c>
      <c r="K2049" t="s">
        <v>58</v>
      </c>
      <c r="L2049" t="s">
        <v>58</v>
      </c>
      <c r="M2049" t="s">
        <v>856</v>
      </c>
      <c r="N2049" t="str">
        <f>_xlfn.CONCAT(Ponderaciones[[#This Row],[Universidad]],Ponderaciones[[#This Row],[Carrera]])</f>
        <v>UNIVERSIDAD SANTO TOMÁSTERAPIA OCUPACIONAL</v>
      </c>
    </row>
    <row r="2050" spans="1:14" x14ac:dyDescent="0.25">
      <c r="A2050">
        <v>55083</v>
      </c>
      <c r="B2050" t="s">
        <v>113</v>
      </c>
      <c r="C2050" t="s">
        <v>119</v>
      </c>
      <c r="D2050">
        <v>10</v>
      </c>
      <c r="E2050">
        <v>10</v>
      </c>
      <c r="F2050">
        <v>40</v>
      </c>
      <c r="G2050">
        <v>30</v>
      </c>
      <c r="H2050">
        <v>10</v>
      </c>
      <c r="I2050" t="s">
        <v>47</v>
      </c>
      <c r="J2050">
        <v>10</v>
      </c>
      <c r="K2050" t="s">
        <v>58</v>
      </c>
      <c r="L2050" t="s">
        <v>58</v>
      </c>
      <c r="M2050" t="s">
        <v>856</v>
      </c>
      <c r="N2050" t="str">
        <f>_xlfn.CONCAT(Ponderaciones[[#This Row],[Universidad]],Ponderaciones[[#This Row],[Carrera]])</f>
        <v>UNIVERSIDAD SANTO TOMÁSTERAPIA OCUPACIONAL</v>
      </c>
    </row>
    <row r="2051" spans="1:14" x14ac:dyDescent="0.25">
      <c r="A2051">
        <v>55084</v>
      </c>
      <c r="B2051" t="s">
        <v>114</v>
      </c>
      <c r="C2051" t="s">
        <v>451</v>
      </c>
      <c r="D2051">
        <v>10</v>
      </c>
      <c r="E2051">
        <v>10</v>
      </c>
      <c r="F2051">
        <v>50</v>
      </c>
      <c r="G2051">
        <v>20</v>
      </c>
      <c r="H2051">
        <v>10</v>
      </c>
      <c r="I2051" t="s">
        <v>47</v>
      </c>
      <c r="J2051">
        <v>10</v>
      </c>
      <c r="K2051" t="s">
        <v>58</v>
      </c>
      <c r="L2051" t="s">
        <v>58</v>
      </c>
      <c r="M2051" t="s">
        <v>856</v>
      </c>
      <c r="N2051" t="str">
        <f>_xlfn.CONCAT(Ponderaciones[[#This Row],[Universidad]],Ponderaciones[[#This Row],[Carrera]])</f>
        <v>UNIVERSIDAD SANTO TOMÁSTRABAJO SOCIAL</v>
      </c>
    </row>
    <row r="2052" spans="1:14" x14ac:dyDescent="0.25">
      <c r="A2052">
        <v>55085</v>
      </c>
      <c r="B2052" t="s">
        <v>114</v>
      </c>
      <c r="C2052" t="s">
        <v>523</v>
      </c>
      <c r="D2052">
        <v>10</v>
      </c>
      <c r="E2052">
        <v>10</v>
      </c>
      <c r="F2052">
        <v>50</v>
      </c>
      <c r="G2052">
        <v>20</v>
      </c>
      <c r="H2052">
        <v>10</v>
      </c>
      <c r="I2052" t="s">
        <v>47</v>
      </c>
      <c r="J2052">
        <v>10</v>
      </c>
      <c r="K2052" t="s">
        <v>58</v>
      </c>
      <c r="L2052" t="s">
        <v>58</v>
      </c>
      <c r="M2052" t="s">
        <v>856</v>
      </c>
      <c r="N2052" t="str">
        <f>_xlfn.CONCAT(Ponderaciones[[#This Row],[Universidad]],Ponderaciones[[#This Row],[Carrera]])</f>
        <v>UNIVERSIDAD SANTO TOMÁSTRABAJO SOCIAL</v>
      </c>
    </row>
    <row r="2053" spans="1:14" x14ac:dyDescent="0.25">
      <c r="A2053">
        <v>55086</v>
      </c>
      <c r="B2053" t="s">
        <v>114</v>
      </c>
      <c r="C2053" t="s">
        <v>57</v>
      </c>
      <c r="D2053">
        <v>10</v>
      </c>
      <c r="E2053">
        <v>10</v>
      </c>
      <c r="F2053">
        <v>50</v>
      </c>
      <c r="G2053">
        <v>20</v>
      </c>
      <c r="H2053">
        <v>10</v>
      </c>
      <c r="I2053" t="s">
        <v>47</v>
      </c>
      <c r="J2053">
        <v>10</v>
      </c>
      <c r="K2053" t="s">
        <v>58</v>
      </c>
      <c r="L2053" t="s">
        <v>58</v>
      </c>
      <c r="M2053" t="s">
        <v>856</v>
      </c>
      <c r="N2053" t="str">
        <f>_xlfn.CONCAT(Ponderaciones[[#This Row],[Universidad]],Ponderaciones[[#This Row],[Carrera]])</f>
        <v>UNIVERSIDAD SANTO TOMÁSTRABAJO SOCIAL</v>
      </c>
    </row>
    <row r="2054" spans="1:14" x14ac:dyDescent="0.25">
      <c r="A2054">
        <v>55111</v>
      </c>
      <c r="B2054" t="s">
        <v>114</v>
      </c>
      <c r="C2054" t="s">
        <v>119</v>
      </c>
      <c r="D2054">
        <v>10</v>
      </c>
      <c r="E2054">
        <v>10</v>
      </c>
      <c r="F2054">
        <v>50</v>
      </c>
      <c r="G2054">
        <v>20</v>
      </c>
      <c r="H2054">
        <v>10</v>
      </c>
      <c r="I2054" t="s">
        <v>47</v>
      </c>
      <c r="J2054">
        <v>10</v>
      </c>
      <c r="K2054" t="s">
        <v>58</v>
      </c>
      <c r="L2054" t="s">
        <v>58</v>
      </c>
      <c r="M2054" t="s">
        <v>856</v>
      </c>
      <c r="N2054" t="str">
        <f>_xlfn.CONCAT(Ponderaciones[[#This Row],[Universidad]],Ponderaciones[[#This Row],[Carrera]])</f>
        <v>UNIVERSIDAD SANTO TOMÁSTRABAJO SOCIAL</v>
      </c>
    </row>
    <row r="2055" spans="1:14" x14ac:dyDescent="0.25">
      <c r="A2055">
        <v>55121</v>
      </c>
      <c r="B2055" t="s">
        <v>114</v>
      </c>
      <c r="C2055" t="s">
        <v>743</v>
      </c>
      <c r="D2055">
        <v>10</v>
      </c>
      <c r="E2055">
        <v>10</v>
      </c>
      <c r="F2055">
        <v>50</v>
      </c>
      <c r="G2055">
        <v>20</v>
      </c>
      <c r="H2055">
        <v>10</v>
      </c>
      <c r="I2055" t="s">
        <v>47</v>
      </c>
      <c r="J2055">
        <v>10</v>
      </c>
      <c r="K2055" t="s">
        <v>58</v>
      </c>
      <c r="L2055" t="s">
        <v>58</v>
      </c>
      <c r="M2055" t="s">
        <v>856</v>
      </c>
      <c r="N2055" t="str">
        <f>_xlfn.CONCAT(Ponderaciones[[#This Row],[Universidad]],Ponderaciones[[#This Row],[Carrera]])</f>
        <v>UNIVERSIDAD SANTO TOMÁSTRABAJO SOCIAL</v>
      </c>
    </row>
    <row r="2056" spans="1:14" x14ac:dyDescent="0.25">
      <c r="A2056">
        <v>15180</v>
      </c>
      <c r="B2056" t="s">
        <v>373</v>
      </c>
      <c r="D2056">
        <v>15</v>
      </c>
      <c r="E2056">
        <v>25</v>
      </c>
      <c r="F2056">
        <v>10</v>
      </c>
      <c r="G2056">
        <v>40</v>
      </c>
      <c r="H2056">
        <v>10</v>
      </c>
      <c r="I2056" t="s">
        <v>47</v>
      </c>
      <c r="J2056">
        <v>10</v>
      </c>
      <c r="K2056" t="s">
        <v>58</v>
      </c>
      <c r="L2056">
        <v>550</v>
      </c>
      <c r="M2056" t="s">
        <v>860</v>
      </c>
      <c r="N2056" t="str">
        <f>_xlfn.CONCAT(Ponderaciones[[#This Row],[Universidad]],Ponderaciones[[#This Row],[Carrera]])</f>
        <v xml:space="preserve">UNIVERSIDAD TÉCNICA FEDERICO SANTA MARÍAARQUITECTURA </v>
      </c>
    </row>
    <row r="2057" spans="1:14" x14ac:dyDescent="0.25">
      <c r="A2057">
        <v>15380</v>
      </c>
      <c r="B2057" t="s">
        <v>373</v>
      </c>
      <c r="D2057">
        <v>15</v>
      </c>
      <c r="E2057">
        <v>25</v>
      </c>
      <c r="F2057">
        <v>10</v>
      </c>
      <c r="G2057">
        <v>40</v>
      </c>
      <c r="H2057">
        <v>10</v>
      </c>
      <c r="I2057" t="s">
        <v>47</v>
      </c>
      <c r="J2057">
        <v>10</v>
      </c>
      <c r="K2057" t="s">
        <v>58</v>
      </c>
      <c r="L2057">
        <v>550</v>
      </c>
      <c r="M2057" t="s">
        <v>860</v>
      </c>
      <c r="N2057" t="str">
        <f>_xlfn.CONCAT(Ponderaciones[[#This Row],[Universidad]],Ponderaciones[[#This Row],[Carrera]])</f>
        <v xml:space="preserve">UNIVERSIDAD TÉCNICA FEDERICO SANTA MARÍAARQUITECTURA </v>
      </c>
    </row>
    <row r="2058" spans="1:14" x14ac:dyDescent="0.25">
      <c r="A2058">
        <v>15110</v>
      </c>
      <c r="B2058" t="s">
        <v>399</v>
      </c>
      <c r="D2058">
        <v>15</v>
      </c>
      <c r="E2058">
        <v>25</v>
      </c>
      <c r="F2058">
        <v>10</v>
      </c>
      <c r="G2058">
        <v>40</v>
      </c>
      <c r="H2058">
        <v>10</v>
      </c>
      <c r="I2058" t="s">
        <v>47</v>
      </c>
      <c r="J2058">
        <v>10</v>
      </c>
      <c r="K2058" t="s">
        <v>58</v>
      </c>
      <c r="L2058">
        <v>550</v>
      </c>
      <c r="M2058" t="s">
        <v>860</v>
      </c>
      <c r="N2058" t="str">
        <f>_xlfn.CONCAT(Ponderaciones[[#This Row],[Universidad]],Ponderaciones[[#This Row],[Carrera]])</f>
        <v xml:space="preserve">UNIVERSIDAD TÉCNICA FEDERICO SANTA MARÍACONSTRUCCIÓN CIVIL </v>
      </c>
    </row>
    <row r="2059" spans="1:14" x14ac:dyDescent="0.25">
      <c r="A2059">
        <v>15111</v>
      </c>
      <c r="B2059" t="s">
        <v>422</v>
      </c>
      <c r="D2059">
        <v>15</v>
      </c>
      <c r="E2059">
        <v>20</v>
      </c>
      <c r="F2059">
        <v>10</v>
      </c>
      <c r="G2059">
        <v>35</v>
      </c>
      <c r="H2059">
        <v>10</v>
      </c>
      <c r="I2059" t="s">
        <v>47</v>
      </c>
      <c r="J2059">
        <v>10</v>
      </c>
      <c r="K2059">
        <v>10</v>
      </c>
      <c r="L2059">
        <v>600</v>
      </c>
      <c r="M2059" t="s">
        <v>860</v>
      </c>
      <c r="N2059" t="str">
        <f>_xlfn.CONCAT(Ponderaciones[[#This Row],[Universidad]],Ponderaciones[[#This Row],[Carrera]])</f>
        <v xml:space="preserve">UNIVERSIDAD TÉCNICA FEDERICO SANTA MARÍAINGENIERÍA CIVIL </v>
      </c>
    </row>
    <row r="2060" spans="1:14" x14ac:dyDescent="0.25">
      <c r="A2060">
        <v>15311</v>
      </c>
      <c r="B2060" t="s">
        <v>422</v>
      </c>
      <c r="D2060">
        <v>15</v>
      </c>
      <c r="E2060">
        <v>20</v>
      </c>
      <c r="F2060">
        <v>10</v>
      </c>
      <c r="G2060">
        <v>35</v>
      </c>
      <c r="H2060">
        <v>10</v>
      </c>
      <c r="I2060" t="s">
        <v>47</v>
      </c>
      <c r="J2060">
        <v>10</v>
      </c>
      <c r="K2060">
        <v>10</v>
      </c>
      <c r="L2060">
        <v>600</v>
      </c>
      <c r="M2060" t="s">
        <v>860</v>
      </c>
      <c r="N2060" t="str">
        <f>_xlfn.CONCAT(Ponderaciones[[#This Row],[Universidad]],Ponderaciones[[#This Row],[Carrera]])</f>
        <v xml:space="preserve">UNIVERSIDAD TÉCNICA FEDERICO SANTA MARÍAINGENIERÍA CIVIL </v>
      </c>
    </row>
    <row r="2061" spans="1:14" x14ac:dyDescent="0.25">
      <c r="A2061">
        <v>15151</v>
      </c>
      <c r="B2061" t="s">
        <v>423</v>
      </c>
      <c r="D2061">
        <v>15</v>
      </c>
      <c r="E2061">
        <v>20</v>
      </c>
      <c r="F2061">
        <v>10</v>
      </c>
      <c r="G2061">
        <v>35</v>
      </c>
      <c r="H2061">
        <v>10</v>
      </c>
      <c r="I2061" t="s">
        <v>47</v>
      </c>
      <c r="J2061">
        <v>10</v>
      </c>
      <c r="K2061">
        <v>10</v>
      </c>
      <c r="L2061">
        <v>600</v>
      </c>
      <c r="M2061" t="s">
        <v>860</v>
      </c>
      <c r="N2061" t="str">
        <f>_xlfn.CONCAT(Ponderaciones[[#This Row],[Universidad]],Ponderaciones[[#This Row],[Carrera]])</f>
        <v xml:space="preserve">UNIVERSIDAD TÉCNICA FEDERICO SANTA MARÍAINGENIERÍA CIVIL AMBIENTAL </v>
      </c>
    </row>
    <row r="2062" spans="1:14" x14ac:dyDescent="0.25">
      <c r="A2062">
        <v>15312</v>
      </c>
      <c r="B2062" t="s">
        <v>424</v>
      </c>
      <c r="D2062">
        <v>15</v>
      </c>
      <c r="E2062">
        <v>20</v>
      </c>
      <c r="F2062">
        <v>10</v>
      </c>
      <c r="G2062">
        <v>35</v>
      </c>
      <c r="H2062">
        <v>10</v>
      </c>
      <c r="I2062" t="s">
        <v>47</v>
      </c>
      <c r="J2062">
        <v>10</v>
      </c>
      <c r="K2062">
        <v>10</v>
      </c>
      <c r="L2062">
        <v>600</v>
      </c>
      <c r="M2062" t="s">
        <v>860</v>
      </c>
      <c r="N2062" t="str">
        <f>_xlfn.CONCAT(Ponderaciones[[#This Row],[Universidad]],Ponderaciones[[#This Row],[Carrera]])</f>
        <v xml:space="preserve">UNIVERSIDAD TÉCNICA FEDERICO SANTA MARÍAINGENIERÍA CIVIL DE MINAS </v>
      </c>
    </row>
    <row r="2063" spans="1:14" x14ac:dyDescent="0.25">
      <c r="A2063">
        <v>15130</v>
      </c>
      <c r="B2063" t="s">
        <v>462</v>
      </c>
      <c r="D2063">
        <v>15</v>
      </c>
      <c r="E2063">
        <v>20</v>
      </c>
      <c r="F2063">
        <v>10</v>
      </c>
      <c r="G2063">
        <v>35</v>
      </c>
      <c r="H2063">
        <v>10</v>
      </c>
      <c r="I2063" t="s">
        <v>47</v>
      </c>
      <c r="J2063">
        <v>10</v>
      </c>
      <c r="K2063">
        <v>10</v>
      </c>
      <c r="L2063">
        <v>600</v>
      </c>
      <c r="M2063" t="s">
        <v>860</v>
      </c>
      <c r="N2063" t="str">
        <f>_xlfn.CONCAT(Ponderaciones[[#This Row],[Universidad]],Ponderaciones[[#This Row],[Carrera]])</f>
        <v xml:space="preserve">UNIVERSIDAD TÉCNICA FEDERICO SANTA MARÍAINGENIERÍA CIVIL ELÉCTRICA </v>
      </c>
    </row>
    <row r="2064" spans="1:14" x14ac:dyDescent="0.25">
      <c r="A2064">
        <v>15330</v>
      </c>
      <c r="B2064" t="s">
        <v>462</v>
      </c>
      <c r="D2064">
        <v>15</v>
      </c>
      <c r="E2064">
        <v>20</v>
      </c>
      <c r="F2064">
        <v>10</v>
      </c>
      <c r="G2064">
        <v>35</v>
      </c>
      <c r="H2064">
        <v>10</v>
      </c>
      <c r="I2064" t="s">
        <v>47</v>
      </c>
      <c r="J2064">
        <v>10</v>
      </c>
      <c r="K2064">
        <v>10</v>
      </c>
      <c r="L2064">
        <v>600</v>
      </c>
      <c r="M2064" t="s">
        <v>860</v>
      </c>
      <c r="N2064" t="str">
        <f>_xlfn.CONCAT(Ponderaciones[[#This Row],[Universidad]],Ponderaciones[[#This Row],[Carrera]])</f>
        <v xml:space="preserve">UNIVERSIDAD TÉCNICA FEDERICO SANTA MARÍAINGENIERÍA CIVIL ELÉCTRICA </v>
      </c>
    </row>
    <row r="2065" spans="1:14" x14ac:dyDescent="0.25">
      <c r="A2065">
        <v>15131</v>
      </c>
      <c r="B2065" t="s">
        <v>275</v>
      </c>
      <c r="D2065">
        <v>15</v>
      </c>
      <c r="E2065">
        <v>20</v>
      </c>
      <c r="F2065">
        <v>10</v>
      </c>
      <c r="G2065">
        <v>35</v>
      </c>
      <c r="H2065">
        <v>10</v>
      </c>
      <c r="I2065" t="s">
        <v>47</v>
      </c>
      <c r="J2065">
        <v>10</v>
      </c>
      <c r="K2065">
        <v>10</v>
      </c>
      <c r="L2065">
        <v>600</v>
      </c>
      <c r="M2065" t="s">
        <v>860</v>
      </c>
      <c r="N2065" t="str">
        <f>_xlfn.CONCAT(Ponderaciones[[#This Row],[Universidad]],Ponderaciones[[#This Row],[Carrera]])</f>
        <v xml:space="preserve">UNIVERSIDAD TÉCNICA FEDERICO SANTA MARÍAINGENIERÍA CIVIL ELECTRÓNICA </v>
      </c>
    </row>
    <row r="2066" spans="1:14" x14ac:dyDescent="0.25">
      <c r="A2066">
        <v>15186</v>
      </c>
      <c r="B2066" t="s">
        <v>861</v>
      </c>
      <c r="D2066">
        <v>15</v>
      </c>
      <c r="E2066">
        <v>20</v>
      </c>
      <c r="F2066">
        <v>10</v>
      </c>
      <c r="G2066">
        <v>35</v>
      </c>
      <c r="H2066">
        <v>10</v>
      </c>
      <c r="I2066" t="s">
        <v>47</v>
      </c>
      <c r="J2066">
        <v>10</v>
      </c>
      <c r="K2066">
        <v>10</v>
      </c>
      <c r="L2066">
        <v>600</v>
      </c>
      <c r="M2066" t="s">
        <v>860</v>
      </c>
      <c r="N2066" t="str">
        <f>_xlfn.CONCAT(Ponderaciones[[#This Row],[Universidad]],Ponderaciones[[#This Row],[Carrera]])</f>
        <v xml:space="preserve">UNIVERSIDAD TÉCNICA FEDERICO SANTA MARÍAINGENIERÍA CIVIL EN BIOTECNOLOGÍA </v>
      </c>
    </row>
    <row r="2067" spans="1:14" x14ac:dyDescent="0.25">
      <c r="A2067">
        <v>15184</v>
      </c>
      <c r="B2067" t="s">
        <v>862</v>
      </c>
      <c r="D2067">
        <v>15</v>
      </c>
      <c r="E2067">
        <v>20</v>
      </c>
      <c r="F2067">
        <v>10</v>
      </c>
      <c r="G2067">
        <v>35</v>
      </c>
      <c r="H2067">
        <v>10</v>
      </c>
      <c r="I2067" t="s">
        <v>47</v>
      </c>
      <c r="J2067">
        <v>10</v>
      </c>
      <c r="K2067">
        <v>10</v>
      </c>
      <c r="L2067">
        <v>600</v>
      </c>
      <c r="M2067" t="s">
        <v>860</v>
      </c>
      <c r="N2067" t="str">
        <f>_xlfn.CONCAT(Ponderaciones[[#This Row],[Universidad]],Ponderaciones[[#This Row],[Carrera]])</f>
        <v xml:space="preserve">UNIVERSIDAD TÉCNICA FEDERICO SANTA MARÍAINGENIERÍA CIVIL FÍSICA </v>
      </c>
    </row>
    <row r="2068" spans="1:14" x14ac:dyDescent="0.25">
      <c r="A2068">
        <v>15384</v>
      </c>
      <c r="B2068" t="s">
        <v>862</v>
      </c>
      <c r="D2068">
        <v>15</v>
      </c>
      <c r="E2068">
        <v>20</v>
      </c>
      <c r="F2068">
        <v>10</v>
      </c>
      <c r="G2068">
        <v>35</v>
      </c>
      <c r="H2068">
        <v>10</v>
      </c>
      <c r="I2068" t="s">
        <v>47</v>
      </c>
      <c r="J2068">
        <v>10</v>
      </c>
      <c r="K2068">
        <v>10</v>
      </c>
      <c r="L2068">
        <v>600</v>
      </c>
      <c r="M2068" t="s">
        <v>860</v>
      </c>
      <c r="N2068" t="str">
        <f>_xlfn.CONCAT(Ponderaciones[[#This Row],[Universidad]],Ponderaciones[[#This Row],[Carrera]])</f>
        <v xml:space="preserve">UNIVERSIDAD TÉCNICA FEDERICO SANTA MARÍAINGENIERÍA CIVIL FÍSICA </v>
      </c>
    </row>
    <row r="2069" spans="1:14" x14ac:dyDescent="0.25">
      <c r="A2069">
        <v>15170</v>
      </c>
      <c r="B2069" t="s">
        <v>138</v>
      </c>
      <c r="D2069">
        <v>15</v>
      </c>
      <c r="E2069">
        <v>20</v>
      </c>
      <c r="F2069">
        <v>10</v>
      </c>
      <c r="G2069">
        <v>35</v>
      </c>
      <c r="H2069">
        <v>10</v>
      </c>
      <c r="I2069" t="s">
        <v>47</v>
      </c>
      <c r="J2069">
        <v>10</v>
      </c>
      <c r="K2069">
        <v>10</v>
      </c>
      <c r="L2069">
        <v>600</v>
      </c>
      <c r="M2069" t="s">
        <v>860</v>
      </c>
      <c r="N2069" t="str">
        <f>_xlfn.CONCAT(Ponderaciones[[#This Row],[Universidad]],Ponderaciones[[#This Row],[Carrera]])</f>
        <v xml:space="preserve">UNIVERSIDAD TÉCNICA FEDERICO SANTA MARÍAINGENIERÍA CIVIL INDUSTRIAL </v>
      </c>
    </row>
    <row r="2070" spans="1:14" x14ac:dyDescent="0.25">
      <c r="A2070">
        <v>15270</v>
      </c>
      <c r="B2070" t="s">
        <v>138</v>
      </c>
      <c r="D2070">
        <v>15</v>
      </c>
      <c r="E2070">
        <v>20</v>
      </c>
      <c r="F2070">
        <v>10</v>
      </c>
      <c r="G2070">
        <v>35</v>
      </c>
      <c r="H2070">
        <v>10</v>
      </c>
      <c r="I2070" t="s">
        <v>47</v>
      </c>
      <c r="J2070">
        <v>10</v>
      </c>
      <c r="K2070">
        <v>10</v>
      </c>
      <c r="L2070">
        <v>600</v>
      </c>
      <c r="M2070" t="s">
        <v>860</v>
      </c>
      <c r="N2070" t="str">
        <f>_xlfn.CONCAT(Ponderaciones[[#This Row],[Universidad]],Ponderaciones[[#This Row],[Carrera]])</f>
        <v xml:space="preserve">UNIVERSIDAD TÉCNICA FEDERICO SANTA MARÍAINGENIERÍA CIVIL INDUSTRIAL </v>
      </c>
    </row>
    <row r="2071" spans="1:14" x14ac:dyDescent="0.25">
      <c r="A2071">
        <v>15160</v>
      </c>
      <c r="B2071" t="s">
        <v>249</v>
      </c>
      <c r="D2071">
        <v>15</v>
      </c>
      <c r="E2071">
        <v>20</v>
      </c>
      <c r="F2071">
        <v>10</v>
      </c>
      <c r="G2071">
        <v>35</v>
      </c>
      <c r="H2071">
        <v>10</v>
      </c>
      <c r="I2071" t="s">
        <v>47</v>
      </c>
      <c r="J2071">
        <v>10</v>
      </c>
      <c r="K2071">
        <v>10</v>
      </c>
      <c r="L2071">
        <v>600</v>
      </c>
      <c r="M2071" t="s">
        <v>860</v>
      </c>
      <c r="N2071" t="str">
        <f>_xlfn.CONCAT(Ponderaciones[[#This Row],[Universidad]],Ponderaciones[[#This Row],[Carrera]])</f>
        <v xml:space="preserve">UNIVERSIDAD TÉCNICA FEDERICO SANTA MARÍAINGENIERÍA CIVIL INFORMÁTICA </v>
      </c>
    </row>
    <row r="2072" spans="1:14" x14ac:dyDescent="0.25">
      <c r="A2072">
        <v>15360</v>
      </c>
      <c r="B2072" t="s">
        <v>249</v>
      </c>
      <c r="D2072">
        <v>15</v>
      </c>
      <c r="E2072">
        <v>20</v>
      </c>
      <c r="F2072">
        <v>10</v>
      </c>
      <c r="G2072">
        <v>35</v>
      </c>
      <c r="H2072">
        <v>10</v>
      </c>
      <c r="I2072" t="s">
        <v>47</v>
      </c>
      <c r="J2072">
        <v>10</v>
      </c>
      <c r="K2072">
        <v>10</v>
      </c>
      <c r="L2072">
        <v>600</v>
      </c>
      <c r="M2072" t="s">
        <v>860</v>
      </c>
      <c r="N2072" t="str">
        <f>_xlfn.CONCAT(Ponderaciones[[#This Row],[Universidad]],Ponderaciones[[#This Row],[Carrera]])</f>
        <v xml:space="preserve">UNIVERSIDAD TÉCNICA FEDERICO SANTA MARÍAINGENIERÍA CIVIL INFORMÁTICA </v>
      </c>
    </row>
    <row r="2073" spans="1:14" x14ac:dyDescent="0.25">
      <c r="A2073">
        <v>15101</v>
      </c>
      <c r="B2073" t="s">
        <v>863</v>
      </c>
      <c r="D2073">
        <v>15</v>
      </c>
      <c r="E2073">
        <v>20</v>
      </c>
      <c r="F2073">
        <v>10</v>
      </c>
      <c r="G2073">
        <v>35</v>
      </c>
      <c r="H2073">
        <v>10</v>
      </c>
      <c r="I2073" t="s">
        <v>47</v>
      </c>
      <c r="J2073">
        <v>10</v>
      </c>
      <c r="K2073">
        <v>10</v>
      </c>
      <c r="L2073">
        <v>600</v>
      </c>
      <c r="M2073" t="s">
        <v>860</v>
      </c>
      <c r="N2073" t="str">
        <f>_xlfn.CONCAT(Ponderaciones[[#This Row],[Universidad]],Ponderaciones[[#This Row],[Carrera]])</f>
        <v xml:space="preserve">UNIVERSIDAD TÉCNICA FEDERICO SANTA MARÍAINGENIERÍA CIVIL MATEMÁTICA </v>
      </c>
    </row>
    <row r="2074" spans="1:14" x14ac:dyDescent="0.25">
      <c r="A2074">
        <v>15301</v>
      </c>
      <c r="B2074" t="s">
        <v>863</v>
      </c>
      <c r="D2074">
        <v>15</v>
      </c>
      <c r="E2074">
        <v>20</v>
      </c>
      <c r="F2074">
        <v>10</v>
      </c>
      <c r="G2074">
        <v>35</v>
      </c>
      <c r="H2074">
        <v>10</v>
      </c>
      <c r="I2074" t="s">
        <v>47</v>
      </c>
      <c r="J2074">
        <v>10</v>
      </c>
      <c r="K2074">
        <v>10</v>
      </c>
      <c r="L2074">
        <v>600</v>
      </c>
      <c r="M2074" t="s">
        <v>860</v>
      </c>
      <c r="N2074" t="str">
        <f>_xlfn.CONCAT(Ponderaciones[[#This Row],[Universidad]],Ponderaciones[[#This Row],[Carrera]])</f>
        <v xml:space="preserve">UNIVERSIDAD TÉCNICA FEDERICO SANTA MARÍAINGENIERÍA CIVIL MATEMÁTICA </v>
      </c>
    </row>
    <row r="2075" spans="1:14" x14ac:dyDescent="0.25">
      <c r="A2075">
        <v>15140</v>
      </c>
      <c r="B2075" t="s">
        <v>140</v>
      </c>
      <c r="D2075">
        <v>15</v>
      </c>
      <c r="E2075">
        <v>20</v>
      </c>
      <c r="F2075">
        <v>10</v>
      </c>
      <c r="G2075">
        <v>35</v>
      </c>
      <c r="H2075">
        <v>10</v>
      </c>
      <c r="I2075" t="s">
        <v>47</v>
      </c>
      <c r="J2075">
        <v>10</v>
      </c>
      <c r="K2075">
        <v>10</v>
      </c>
      <c r="L2075">
        <v>600</v>
      </c>
      <c r="M2075" t="s">
        <v>860</v>
      </c>
      <c r="N2075" t="str">
        <f>_xlfn.CONCAT(Ponderaciones[[#This Row],[Universidad]],Ponderaciones[[#This Row],[Carrera]])</f>
        <v xml:space="preserve">UNIVERSIDAD TÉCNICA FEDERICO SANTA MARÍAINGENIERÍA CIVIL MECÁNICA </v>
      </c>
    </row>
    <row r="2076" spans="1:14" x14ac:dyDescent="0.25">
      <c r="A2076">
        <v>15340</v>
      </c>
      <c r="B2076" t="s">
        <v>140</v>
      </c>
      <c r="D2076">
        <v>15</v>
      </c>
      <c r="E2076">
        <v>20</v>
      </c>
      <c r="F2076">
        <v>10</v>
      </c>
      <c r="G2076">
        <v>35</v>
      </c>
      <c r="H2076">
        <v>10</v>
      </c>
      <c r="I2076" t="s">
        <v>47</v>
      </c>
      <c r="J2076">
        <v>10</v>
      </c>
      <c r="K2076">
        <v>10</v>
      </c>
      <c r="L2076">
        <v>600</v>
      </c>
      <c r="M2076" t="s">
        <v>860</v>
      </c>
      <c r="N2076" t="str">
        <f>_xlfn.CONCAT(Ponderaciones[[#This Row],[Universidad]],Ponderaciones[[#This Row],[Carrera]])</f>
        <v xml:space="preserve">UNIVERSIDAD TÉCNICA FEDERICO SANTA MARÍAINGENIERÍA CIVIL MECÁNICA </v>
      </c>
    </row>
    <row r="2077" spans="1:14" x14ac:dyDescent="0.25">
      <c r="A2077">
        <v>15141</v>
      </c>
      <c r="B2077" t="s">
        <v>427</v>
      </c>
      <c r="D2077">
        <v>15</v>
      </c>
      <c r="E2077">
        <v>20</v>
      </c>
      <c r="F2077">
        <v>10</v>
      </c>
      <c r="G2077">
        <v>35</v>
      </c>
      <c r="H2077">
        <v>10</v>
      </c>
      <c r="I2077" t="s">
        <v>47</v>
      </c>
      <c r="J2077">
        <v>10</v>
      </c>
      <c r="K2077">
        <v>10</v>
      </c>
      <c r="L2077">
        <v>600</v>
      </c>
      <c r="M2077" t="s">
        <v>860</v>
      </c>
      <c r="N2077" t="str">
        <f>_xlfn.CONCAT(Ponderaciones[[#This Row],[Universidad]],Ponderaciones[[#This Row],[Carrera]])</f>
        <v xml:space="preserve">UNIVERSIDAD TÉCNICA FEDERICO SANTA MARÍAINGENIERÍA CIVIL METALÚRGICA </v>
      </c>
    </row>
    <row r="2078" spans="1:14" x14ac:dyDescent="0.25">
      <c r="A2078">
        <v>15100</v>
      </c>
      <c r="B2078" t="s">
        <v>864</v>
      </c>
      <c r="D2078">
        <v>15</v>
      </c>
      <c r="E2078">
        <v>20</v>
      </c>
      <c r="F2078">
        <v>10</v>
      </c>
      <c r="G2078">
        <v>35</v>
      </c>
      <c r="H2078">
        <v>10</v>
      </c>
      <c r="I2078" t="s">
        <v>47</v>
      </c>
      <c r="J2078">
        <v>10</v>
      </c>
      <c r="K2078">
        <v>10</v>
      </c>
      <c r="L2078">
        <v>600</v>
      </c>
      <c r="M2078" t="s">
        <v>860</v>
      </c>
      <c r="N2078" t="str">
        <f>_xlfn.CONCAT(Ponderaciones[[#This Row],[Universidad]],Ponderaciones[[#This Row],[Carrera]])</f>
        <v xml:space="preserve">UNIVERSIDAD TÉCNICA FEDERICO SANTA MARÍAINGENIERÍA CIVIL PLAN COMÚN </v>
      </c>
    </row>
    <row r="2079" spans="1:14" x14ac:dyDescent="0.25">
      <c r="A2079">
        <v>15300</v>
      </c>
      <c r="B2079" t="s">
        <v>864</v>
      </c>
      <c r="D2079">
        <v>15</v>
      </c>
      <c r="E2079">
        <v>20</v>
      </c>
      <c r="F2079">
        <v>10</v>
      </c>
      <c r="G2079">
        <v>35</v>
      </c>
      <c r="H2079">
        <v>10</v>
      </c>
      <c r="I2079" t="s">
        <v>47</v>
      </c>
      <c r="J2079">
        <v>10</v>
      </c>
      <c r="K2079">
        <v>10</v>
      </c>
      <c r="L2079">
        <v>600</v>
      </c>
      <c r="M2079" t="s">
        <v>860</v>
      </c>
      <c r="N2079" t="str">
        <f>_xlfn.CONCAT(Ponderaciones[[#This Row],[Universidad]],Ponderaciones[[#This Row],[Carrera]])</f>
        <v xml:space="preserve">UNIVERSIDAD TÉCNICA FEDERICO SANTA MARÍAINGENIERÍA CIVIL PLAN COMÚN </v>
      </c>
    </row>
    <row r="2080" spans="1:14" x14ac:dyDescent="0.25">
      <c r="A2080">
        <v>15150</v>
      </c>
      <c r="B2080" t="s">
        <v>429</v>
      </c>
      <c r="D2080">
        <v>15</v>
      </c>
      <c r="E2080">
        <v>20</v>
      </c>
      <c r="F2080">
        <v>10</v>
      </c>
      <c r="G2080">
        <v>35</v>
      </c>
      <c r="H2080">
        <v>10</v>
      </c>
      <c r="I2080" t="s">
        <v>47</v>
      </c>
      <c r="J2080">
        <v>10</v>
      </c>
      <c r="K2080">
        <v>10</v>
      </c>
      <c r="L2080">
        <v>600</v>
      </c>
      <c r="M2080" t="s">
        <v>860</v>
      </c>
      <c r="N2080" t="str">
        <f>_xlfn.CONCAT(Ponderaciones[[#This Row],[Universidad]],Ponderaciones[[#This Row],[Carrera]])</f>
        <v xml:space="preserve">UNIVERSIDAD TÉCNICA FEDERICO SANTA MARÍAINGENIERÍA CIVIL QUÍMICA </v>
      </c>
    </row>
    <row r="2081" spans="1:14" x14ac:dyDescent="0.25">
      <c r="A2081">
        <v>15350</v>
      </c>
      <c r="B2081" t="s">
        <v>429</v>
      </c>
      <c r="D2081">
        <v>15</v>
      </c>
      <c r="E2081">
        <v>20</v>
      </c>
      <c r="F2081">
        <v>10</v>
      </c>
      <c r="G2081">
        <v>35</v>
      </c>
      <c r="H2081">
        <v>10</v>
      </c>
      <c r="I2081" t="s">
        <v>47</v>
      </c>
      <c r="J2081">
        <v>10</v>
      </c>
      <c r="K2081">
        <v>10</v>
      </c>
      <c r="L2081">
        <v>600</v>
      </c>
      <c r="M2081" t="s">
        <v>860</v>
      </c>
      <c r="N2081" t="str">
        <f>_xlfn.CONCAT(Ponderaciones[[#This Row],[Universidad]],Ponderaciones[[#This Row],[Carrera]])</f>
        <v xml:space="preserve">UNIVERSIDAD TÉCNICA FEDERICO SANTA MARÍAINGENIERÍA CIVIL QUÍMICA </v>
      </c>
    </row>
    <row r="2082" spans="1:14" x14ac:dyDescent="0.25">
      <c r="A2082">
        <v>15161</v>
      </c>
      <c r="B2082" t="s">
        <v>865</v>
      </c>
      <c r="D2082">
        <v>15</v>
      </c>
      <c r="E2082">
        <v>20</v>
      </c>
      <c r="F2082">
        <v>10</v>
      </c>
      <c r="G2082">
        <v>35</v>
      </c>
      <c r="H2082">
        <v>10</v>
      </c>
      <c r="I2082" t="s">
        <v>47</v>
      </c>
      <c r="J2082">
        <v>10</v>
      </c>
      <c r="K2082">
        <v>10</v>
      </c>
      <c r="L2082">
        <v>600</v>
      </c>
      <c r="M2082" t="s">
        <v>860</v>
      </c>
      <c r="N2082" t="str">
        <f>_xlfn.CONCAT(Ponderaciones[[#This Row],[Universidad]],Ponderaciones[[#This Row],[Carrera]])</f>
        <v xml:space="preserve">UNIVERSIDAD TÉCNICA FEDERICO SANTA MARÍAINGENIERÍA CIVIL TELEMÁTICA </v>
      </c>
    </row>
    <row r="2083" spans="1:14" x14ac:dyDescent="0.25">
      <c r="A2083">
        <v>15361</v>
      </c>
      <c r="B2083" t="s">
        <v>865</v>
      </c>
      <c r="D2083">
        <v>15</v>
      </c>
      <c r="E2083">
        <v>20</v>
      </c>
      <c r="F2083">
        <v>10</v>
      </c>
      <c r="G2083">
        <v>35</v>
      </c>
      <c r="H2083">
        <v>10</v>
      </c>
      <c r="I2083" t="s">
        <v>47</v>
      </c>
      <c r="J2083">
        <v>10</v>
      </c>
      <c r="K2083">
        <v>10</v>
      </c>
      <c r="L2083">
        <v>600</v>
      </c>
      <c r="M2083" t="s">
        <v>860</v>
      </c>
      <c r="N2083" t="str">
        <f>_xlfn.CONCAT(Ponderaciones[[#This Row],[Universidad]],Ponderaciones[[#This Row],[Carrera]])</f>
        <v xml:space="preserve">UNIVERSIDAD TÉCNICA FEDERICO SANTA MARÍAINGENIERÍA CIVIL TELEMÁTICA </v>
      </c>
    </row>
    <row r="2084" spans="1:14" x14ac:dyDescent="0.25">
      <c r="A2084">
        <v>15171</v>
      </c>
      <c r="B2084" t="s">
        <v>251</v>
      </c>
      <c r="D2084">
        <v>15</v>
      </c>
      <c r="E2084">
        <v>25</v>
      </c>
      <c r="F2084">
        <v>10</v>
      </c>
      <c r="G2084">
        <v>40</v>
      </c>
      <c r="H2084">
        <v>10</v>
      </c>
      <c r="I2084" t="s">
        <v>47</v>
      </c>
      <c r="J2084">
        <v>10</v>
      </c>
      <c r="K2084" t="s">
        <v>58</v>
      </c>
      <c r="L2084">
        <v>550</v>
      </c>
      <c r="M2084" t="s">
        <v>860</v>
      </c>
      <c r="N2084" t="str">
        <f>_xlfn.CONCAT(Ponderaciones[[#This Row],[Universidad]],Ponderaciones[[#This Row],[Carrera]])</f>
        <v xml:space="preserve">UNIVERSIDAD TÉCNICA FEDERICO SANTA MARÍAINGENIERÍA COMERCIAL </v>
      </c>
    </row>
    <row r="2085" spans="1:14" x14ac:dyDescent="0.25">
      <c r="A2085">
        <v>15271</v>
      </c>
      <c r="B2085" t="s">
        <v>251</v>
      </c>
      <c r="D2085">
        <v>15</v>
      </c>
      <c r="E2085">
        <v>25</v>
      </c>
      <c r="F2085">
        <v>10</v>
      </c>
      <c r="G2085">
        <v>40</v>
      </c>
      <c r="H2085">
        <v>10</v>
      </c>
      <c r="I2085" t="s">
        <v>47</v>
      </c>
      <c r="J2085">
        <v>10</v>
      </c>
      <c r="K2085" t="s">
        <v>58</v>
      </c>
      <c r="L2085">
        <v>550</v>
      </c>
      <c r="M2085" t="s">
        <v>860</v>
      </c>
      <c r="N2085" t="str">
        <f>_xlfn.CONCAT(Ponderaciones[[#This Row],[Universidad]],Ponderaciones[[#This Row],[Carrera]])</f>
        <v xml:space="preserve">UNIVERSIDAD TÉCNICA FEDERICO SANTA MARÍAINGENIERÍA COMERCIAL </v>
      </c>
    </row>
    <row r="2086" spans="1:14" x14ac:dyDescent="0.25">
      <c r="A2086">
        <v>15220</v>
      </c>
      <c r="B2086" t="s">
        <v>866</v>
      </c>
      <c r="D2086">
        <v>15</v>
      </c>
      <c r="E2086">
        <v>20</v>
      </c>
      <c r="F2086">
        <v>10</v>
      </c>
      <c r="G2086">
        <v>35</v>
      </c>
      <c r="H2086">
        <v>10</v>
      </c>
      <c r="I2086" t="s">
        <v>47</v>
      </c>
      <c r="J2086">
        <v>10</v>
      </c>
      <c r="K2086">
        <v>10</v>
      </c>
      <c r="L2086">
        <v>550</v>
      </c>
      <c r="M2086" t="s">
        <v>860</v>
      </c>
      <c r="N2086" t="str">
        <f>_xlfn.CONCAT(Ponderaciones[[#This Row],[Universidad]],Ponderaciones[[#This Row],[Carrera]])</f>
        <v xml:space="preserve">UNIVERSIDAD TÉCNICA FEDERICO SANTA MARÍAINGENIERÍA EN AVIACIÓN COMERCIAL </v>
      </c>
    </row>
    <row r="2087" spans="1:14" x14ac:dyDescent="0.25">
      <c r="A2087">
        <v>15485</v>
      </c>
      <c r="B2087" t="s">
        <v>256</v>
      </c>
      <c r="C2087" t="s">
        <v>867</v>
      </c>
      <c r="D2087">
        <v>15</v>
      </c>
      <c r="E2087">
        <v>20</v>
      </c>
      <c r="F2087">
        <v>10</v>
      </c>
      <c r="G2087">
        <v>35</v>
      </c>
      <c r="H2087">
        <v>10</v>
      </c>
      <c r="I2087" t="s">
        <v>47</v>
      </c>
      <c r="J2087">
        <v>10</v>
      </c>
      <c r="K2087">
        <v>10</v>
      </c>
      <c r="L2087">
        <v>500</v>
      </c>
      <c r="M2087" t="s">
        <v>860</v>
      </c>
      <c r="N2087" t="str">
        <f>_xlfn.CONCAT(Ponderaciones[[#This Row],[Universidad]],Ponderaciones[[#This Row],[Carrera]])</f>
        <v>UNIVERSIDAD TÉCNICA FEDERICO SANTA MARÍAINGENIERÍA EN BIOTECNOLOGÍA</v>
      </c>
    </row>
    <row r="2088" spans="1:14" x14ac:dyDescent="0.25">
      <c r="A2088">
        <v>15585</v>
      </c>
      <c r="B2088" t="s">
        <v>279</v>
      </c>
      <c r="C2088" t="s">
        <v>868</v>
      </c>
      <c r="D2088">
        <v>15</v>
      </c>
      <c r="E2088">
        <v>20</v>
      </c>
      <c r="F2088">
        <v>10</v>
      </c>
      <c r="G2088">
        <v>35</v>
      </c>
      <c r="H2088">
        <v>10</v>
      </c>
      <c r="I2088" t="s">
        <v>47</v>
      </c>
      <c r="J2088">
        <v>10</v>
      </c>
      <c r="K2088">
        <v>10</v>
      </c>
      <c r="L2088">
        <v>500</v>
      </c>
      <c r="M2088" t="s">
        <v>860</v>
      </c>
      <c r="N2088" t="str">
        <f>_xlfn.CONCAT(Ponderaciones[[#This Row],[Universidad]],Ponderaciones[[#This Row],[Carrera]])</f>
        <v xml:space="preserve">UNIVERSIDAD TÉCNICA FEDERICO SANTA MARÍAINGENIERÍA EN BIOTECNOLOGÍA </v>
      </c>
    </row>
    <row r="2089" spans="1:14" x14ac:dyDescent="0.25">
      <c r="A2089">
        <v>15181</v>
      </c>
      <c r="B2089" t="s">
        <v>869</v>
      </c>
      <c r="D2089">
        <v>15</v>
      </c>
      <c r="E2089">
        <v>20</v>
      </c>
      <c r="F2089">
        <v>10</v>
      </c>
      <c r="G2089">
        <v>35</v>
      </c>
      <c r="H2089">
        <v>10</v>
      </c>
      <c r="I2089" t="s">
        <v>47</v>
      </c>
      <c r="J2089">
        <v>10</v>
      </c>
      <c r="K2089">
        <v>10</v>
      </c>
      <c r="L2089">
        <v>550</v>
      </c>
      <c r="M2089" t="s">
        <v>860</v>
      </c>
      <c r="N2089" t="str">
        <f>_xlfn.CONCAT(Ponderaciones[[#This Row],[Universidad]],Ponderaciones[[#This Row],[Carrera]])</f>
        <v>UNIVERSIDAD TÉCNICA FEDERICO SANTA MARÍAINGENIERÍA EN DISEÑO DE PRODUCTOS</v>
      </c>
    </row>
    <row r="2090" spans="1:14" x14ac:dyDescent="0.25">
      <c r="A2090">
        <v>15381</v>
      </c>
      <c r="B2090" t="s">
        <v>869</v>
      </c>
      <c r="D2090">
        <v>15</v>
      </c>
      <c r="E2090">
        <v>20</v>
      </c>
      <c r="F2090">
        <v>10</v>
      </c>
      <c r="G2090">
        <v>35</v>
      </c>
      <c r="H2090">
        <v>10</v>
      </c>
      <c r="I2090" t="s">
        <v>47</v>
      </c>
      <c r="J2090">
        <v>10</v>
      </c>
      <c r="K2090">
        <v>10</v>
      </c>
      <c r="L2090">
        <v>550</v>
      </c>
      <c r="M2090" t="s">
        <v>860</v>
      </c>
      <c r="N2090" t="str">
        <f>_xlfn.CONCAT(Ponderaciones[[#This Row],[Universidad]],Ponderaciones[[#This Row],[Carrera]])</f>
        <v>UNIVERSIDAD TÉCNICA FEDERICO SANTA MARÍAINGENIERÍA EN DISEÑO DE PRODUCTOS</v>
      </c>
    </row>
    <row r="2091" spans="1:14" x14ac:dyDescent="0.25">
      <c r="A2091">
        <v>15441</v>
      </c>
      <c r="B2091" t="s">
        <v>870</v>
      </c>
      <c r="C2091" t="s">
        <v>867</v>
      </c>
      <c r="D2091">
        <v>15</v>
      </c>
      <c r="E2091">
        <v>20</v>
      </c>
      <c r="F2091">
        <v>10</v>
      </c>
      <c r="G2091">
        <v>35</v>
      </c>
      <c r="H2091">
        <v>10</v>
      </c>
      <c r="I2091" t="s">
        <v>47</v>
      </c>
      <c r="J2091">
        <v>10</v>
      </c>
      <c r="K2091">
        <v>10</v>
      </c>
      <c r="L2091">
        <v>500</v>
      </c>
      <c r="M2091" t="s">
        <v>860</v>
      </c>
      <c r="N2091" t="str">
        <f>_xlfn.CONCAT(Ponderaciones[[#This Row],[Universidad]],Ponderaciones[[#This Row],[Carrera]])</f>
        <v>UNIVERSIDAD TÉCNICA FEDERICO SANTA MARÍAINGENIERÍA EN FABRICACIÓN Y DISEÑO INDUSTRIAL</v>
      </c>
    </row>
    <row r="2092" spans="1:14" x14ac:dyDescent="0.25">
      <c r="A2092">
        <v>15462</v>
      </c>
      <c r="B2092" t="s">
        <v>147</v>
      </c>
      <c r="C2092" t="s">
        <v>867</v>
      </c>
      <c r="D2092">
        <v>15</v>
      </c>
      <c r="E2092">
        <v>20</v>
      </c>
      <c r="F2092">
        <v>10</v>
      </c>
      <c r="G2092">
        <v>35</v>
      </c>
      <c r="H2092">
        <v>10</v>
      </c>
      <c r="I2092" t="s">
        <v>47</v>
      </c>
      <c r="J2092">
        <v>10</v>
      </c>
      <c r="K2092">
        <v>10</v>
      </c>
      <c r="L2092">
        <v>500</v>
      </c>
      <c r="M2092" t="s">
        <v>860</v>
      </c>
      <c r="N2092" t="str">
        <f>_xlfn.CONCAT(Ponderaciones[[#This Row],[Universidad]],Ponderaciones[[#This Row],[Carrera]])</f>
        <v>UNIVERSIDAD TÉCNICA FEDERICO SANTA MARÍAINGENIERÍA EN INFORMÁTICA</v>
      </c>
    </row>
    <row r="2093" spans="1:14" x14ac:dyDescent="0.25">
      <c r="A2093">
        <v>15562</v>
      </c>
      <c r="B2093" t="s">
        <v>771</v>
      </c>
      <c r="C2093" t="s">
        <v>868</v>
      </c>
      <c r="D2093">
        <v>15</v>
      </c>
      <c r="E2093">
        <v>20</v>
      </c>
      <c r="F2093">
        <v>10</v>
      </c>
      <c r="G2093">
        <v>35</v>
      </c>
      <c r="H2093">
        <v>10</v>
      </c>
      <c r="I2093" t="s">
        <v>47</v>
      </c>
      <c r="J2093">
        <v>10</v>
      </c>
      <c r="K2093">
        <v>10</v>
      </c>
      <c r="L2093">
        <v>500</v>
      </c>
      <c r="M2093" t="s">
        <v>860</v>
      </c>
      <c r="N2093" t="str">
        <f>_xlfn.CONCAT(Ponderaciones[[#This Row],[Universidad]],Ponderaciones[[#This Row],[Carrera]])</f>
        <v xml:space="preserve">UNIVERSIDAD TÉCNICA FEDERICO SANTA MARÍAINGENIERÍA EN INFORMÁTICA </v>
      </c>
    </row>
    <row r="2094" spans="1:14" x14ac:dyDescent="0.25">
      <c r="A2094">
        <v>15440</v>
      </c>
      <c r="B2094" t="s">
        <v>871</v>
      </c>
      <c r="C2094" t="s">
        <v>867</v>
      </c>
      <c r="D2094">
        <v>15</v>
      </c>
      <c r="E2094">
        <v>20</v>
      </c>
      <c r="F2094">
        <v>10</v>
      </c>
      <c r="G2094">
        <v>35</v>
      </c>
      <c r="H2094">
        <v>10</v>
      </c>
      <c r="I2094" t="s">
        <v>47</v>
      </c>
      <c r="J2094">
        <v>10</v>
      </c>
      <c r="K2094">
        <v>10</v>
      </c>
      <c r="L2094">
        <v>500</v>
      </c>
      <c r="M2094" t="s">
        <v>860</v>
      </c>
      <c r="N2094" t="str">
        <f>_xlfn.CONCAT(Ponderaciones[[#This Row],[Universidad]],Ponderaciones[[#This Row],[Carrera]])</f>
        <v>UNIVERSIDAD TÉCNICA FEDERICO SANTA MARÍAINGENIERÍA EN MANTENIMIENTO INDUSTRIAL</v>
      </c>
    </row>
    <row r="2095" spans="1:14" x14ac:dyDescent="0.25">
      <c r="A2095">
        <v>15540</v>
      </c>
      <c r="B2095" t="s">
        <v>871</v>
      </c>
      <c r="C2095" t="s">
        <v>868</v>
      </c>
      <c r="D2095">
        <v>15</v>
      </c>
      <c r="E2095">
        <v>20</v>
      </c>
      <c r="F2095">
        <v>10</v>
      </c>
      <c r="G2095">
        <v>35</v>
      </c>
      <c r="H2095">
        <v>10</v>
      </c>
      <c r="I2095" t="s">
        <v>47</v>
      </c>
      <c r="J2095">
        <v>10</v>
      </c>
      <c r="K2095">
        <v>10</v>
      </c>
      <c r="L2095">
        <v>500</v>
      </c>
      <c r="M2095" t="s">
        <v>860</v>
      </c>
      <c r="N2095" t="str">
        <f>_xlfn.CONCAT(Ponderaciones[[#This Row],[Universidad]],Ponderaciones[[#This Row],[Carrera]])</f>
        <v>UNIVERSIDAD TÉCNICA FEDERICO SANTA MARÍAINGENIERÍA EN MANTENIMIENTO INDUSTRIAL</v>
      </c>
    </row>
    <row r="2096" spans="1:14" x14ac:dyDescent="0.25">
      <c r="A2096">
        <v>15474</v>
      </c>
      <c r="B2096" t="s">
        <v>872</v>
      </c>
      <c r="C2096" t="s">
        <v>867</v>
      </c>
      <c r="D2096">
        <v>15</v>
      </c>
      <c r="E2096">
        <v>20</v>
      </c>
      <c r="F2096">
        <v>10</v>
      </c>
      <c r="G2096">
        <v>35</v>
      </c>
      <c r="H2096">
        <v>10</v>
      </c>
      <c r="I2096" t="s">
        <v>47</v>
      </c>
      <c r="J2096">
        <v>10</v>
      </c>
      <c r="K2096">
        <v>10</v>
      </c>
      <c r="L2096">
        <v>500</v>
      </c>
      <c r="M2096" t="s">
        <v>860</v>
      </c>
      <c r="N2096" t="str">
        <f>_xlfn.CONCAT(Ponderaciones[[#This Row],[Universidad]],Ponderaciones[[#This Row],[Carrera]])</f>
        <v>UNIVERSIDAD TÉCNICA FEDERICO SANTA MARÍAINGENIERÍA EN PREVENCIÓN DE RIESGOS LABORALES Y AMBIENTALES</v>
      </c>
    </row>
    <row r="2097" spans="1:14" x14ac:dyDescent="0.25">
      <c r="A2097">
        <v>15574</v>
      </c>
      <c r="B2097" t="s">
        <v>872</v>
      </c>
      <c r="C2097" t="s">
        <v>868</v>
      </c>
      <c r="D2097">
        <v>15</v>
      </c>
      <c r="E2097">
        <v>20</v>
      </c>
      <c r="F2097">
        <v>10</v>
      </c>
      <c r="G2097">
        <v>35</v>
      </c>
      <c r="H2097">
        <v>10</v>
      </c>
      <c r="I2097" t="s">
        <v>47</v>
      </c>
      <c r="J2097">
        <v>10</v>
      </c>
      <c r="K2097">
        <v>10</v>
      </c>
      <c r="L2097">
        <v>500</v>
      </c>
      <c r="M2097" t="s">
        <v>860</v>
      </c>
      <c r="N2097" t="str">
        <f>_xlfn.CONCAT(Ponderaciones[[#This Row],[Universidad]],Ponderaciones[[#This Row],[Carrera]])</f>
        <v>UNIVERSIDAD TÉCNICA FEDERICO SANTA MARÍAINGENIERÍA EN PREVENCIÓN DE RIESGOS LABORALES Y AMBIENTALES</v>
      </c>
    </row>
    <row r="2098" spans="1:14" x14ac:dyDescent="0.25">
      <c r="A2098">
        <v>15103</v>
      </c>
      <c r="B2098" t="s">
        <v>873</v>
      </c>
      <c r="D2098">
        <v>15</v>
      </c>
      <c r="E2098">
        <v>20</v>
      </c>
      <c r="F2098">
        <v>10</v>
      </c>
      <c r="G2098">
        <v>35</v>
      </c>
      <c r="H2098">
        <v>10</v>
      </c>
      <c r="I2098" t="s">
        <v>47</v>
      </c>
      <c r="J2098">
        <v>10</v>
      </c>
      <c r="K2098">
        <v>10</v>
      </c>
      <c r="L2098">
        <v>600</v>
      </c>
      <c r="M2098" t="s">
        <v>860</v>
      </c>
      <c r="N2098" t="str">
        <f>_xlfn.CONCAT(Ponderaciones[[#This Row],[Universidad]],Ponderaciones[[#This Row],[Carrera]])</f>
        <v xml:space="preserve">UNIVERSIDAD TÉCNICA FEDERICO SANTA MARÍALICENCIATURA EN ASTROFÍSICA </v>
      </c>
    </row>
    <row r="2099" spans="1:14" x14ac:dyDescent="0.25">
      <c r="A2099">
        <v>15303</v>
      </c>
      <c r="B2099" t="s">
        <v>873</v>
      </c>
      <c r="D2099">
        <v>15</v>
      </c>
      <c r="E2099">
        <v>20</v>
      </c>
      <c r="F2099">
        <v>10</v>
      </c>
      <c r="G2099">
        <v>35</v>
      </c>
      <c r="H2099">
        <v>10</v>
      </c>
      <c r="I2099" t="s">
        <v>47</v>
      </c>
      <c r="J2099">
        <v>10</v>
      </c>
      <c r="K2099">
        <v>10</v>
      </c>
      <c r="L2099">
        <v>600</v>
      </c>
      <c r="M2099" t="s">
        <v>860</v>
      </c>
      <c r="N2099" t="str">
        <f>_xlfn.CONCAT(Ponderaciones[[#This Row],[Universidad]],Ponderaciones[[#This Row],[Carrera]])</f>
        <v xml:space="preserve">UNIVERSIDAD TÉCNICA FEDERICO SANTA MARÍALICENCIATURA EN ASTROFÍSICA </v>
      </c>
    </row>
    <row r="2100" spans="1:14" x14ac:dyDescent="0.25">
      <c r="A2100">
        <v>15102</v>
      </c>
      <c r="B2100" t="s">
        <v>874</v>
      </c>
      <c r="D2100">
        <v>15</v>
      </c>
      <c r="E2100">
        <v>20</v>
      </c>
      <c r="F2100">
        <v>10</v>
      </c>
      <c r="G2100">
        <v>35</v>
      </c>
      <c r="H2100">
        <v>10</v>
      </c>
      <c r="I2100" t="s">
        <v>47</v>
      </c>
      <c r="J2100">
        <v>10</v>
      </c>
      <c r="K2100">
        <v>10</v>
      </c>
      <c r="L2100">
        <v>600</v>
      </c>
      <c r="M2100" t="s">
        <v>860</v>
      </c>
      <c r="N2100" t="str">
        <f>_xlfn.CONCAT(Ponderaciones[[#This Row],[Universidad]],Ponderaciones[[#This Row],[Carrera]])</f>
        <v xml:space="preserve">UNIVERSIDAD TÉCNICA FEDERICO SANTA MARÍALICENCIATURA EN FÍSICA </v>
      </c>
    </row>
    <row r="2101" spans="1:14" x14ac:dyDescent="0.25">
      <c r="A2101">
        <v>15302</v>
      </c>
      <c r="B2101" t="s">
        <v>874</v>
      </c>
      <c r="D2101">
        <v>15</v>
      </c>
      <c r="E2101">
        <v>20</v>
      </c>
      <c r="F2101">
        <v>10</v>
      </c>
      <c r="G2101">
        <v>35</v>
      </c>
      <c r="H2101">
        <v>10</v>
      </c>
      <c r="I2101" t="s">
        <v>47</v>
      </c>
      <c r="J2101">
        <v>10</v>
      </c>
      <c r="K2101">
        <v>10</v>
      </c>
      <c r="L2101">
        <v>600</v>
      </c>
      <c r="M2101" t="s">
        <v>860</v>
      </c>
      <c r="N2101" t="str">
        <f>_xlfn.CONCAT(Ponderaciones[[#This Row],[Universidad]],Ponderaciones[[#This Row],[Carrera]])</f>
        <v xml:space="preserve">UNIVERSIDAD TÉCNICA FEDERICO SANTA MARÍALICENCIATURA EN FÍSICA </v>
      </c>
    </row>
    <row r="2102" spans="1:14" x14ac:dyDescent="0.25">
      <c r="A2102">
        <v>21089</v>
      </c>
      <c r="B2102" t="s">
        <v>59</v>
      </c>
      <c r="C2102" t="s">
        <v>875</v>
      </c>
      <c r="D2102">
        <v>15</v>
      </c>
      <c r="E2102">
        <v>20</v>
      </c>
      <c r="F2102">
        <v>30</v>
      </c>
      <c r="G2102">
        <v>25</v>
      </c>
      <c r="H2102">
        <v>10</v>
      </c>
      <c r="I2102" t="s">
        <v>47</v>
      </c>
      <c r="J2102">
        <v>10</v>
      </c>
      <c r="K2102" t="s">
        <v>58</v>
      </c>
      <c r="L2102" t="s">
        <v>58</v>
      </c>
      <c r="M2102" t="s">
        <v>41</v>
      </c>
      <c r="N2102" t="str">
        <f>_xlfn.CONCAT(Ponderaciones[[#This Row],[Universidad]],Ponderaciones[[#This Row],[Carrera]])</f>
        <v>UNIVERSIDAD TECNOLÓGICA METROPOLITANAADMINISTRACIÓN PÚBLICA</v>
      </c>
    </row>
    <row r="2103" spans="1:14" x14ac:dyDescent="0.25">
      <c r="A2103">
        <v>21047</v>
      </c>
      <c r="B2103" t="s">
        <v>62</v>
      </c>
      <c r="C2103" t="s">
        <v>875</v>
      </c>
      <c r="D2103">
        <v>20</v>
      </c>
      <c r="E2103">
        <v>25</v>
      </c>
      <c r="F2103">
        <v>20</v>
      </c>
      <c r="G2103">
        <v>20</v>
      </c>
      <c r="H2103">
        <v>15</v>
      </c>
      <c r="I2103" t="s">
        <v>47</v>
      </c>
      <c r="J2103">
        <v>15</v>
      </c>
      <c r="K2103" t="s">
        <v>58</v>
      </c>
      <c r="L2103" t="s">
        <v>58</v>
      </c>
      <c r="M2103" t="s">
        <v>41</v>
      </c>
      <c r="N2103" t="str">
        <f>_xlfn.CONCAT(Ponderaciones[[#This Row],[Universidad]],Ponderaciones[[#This Row],[Carrera]])</f>
        <v>UNIVERSIDAD TECNOLÓGICA METROPOLITANAARQUITECTURA</v>
      </c>
    </row>
    <row r="2104" spans="1:14" x14ac:dyDescent="0.25">
      <c r="A2104">
        <v>21046</v>
      </c>
      <c r="B2104" t="s">
        <v>876</v>
      </c>
      <c r="C2104" t="s">
        <v>877</v>
      </c>
      <c r="D2104">
        <v>10</v>
      </c>
      <c r="E2104">
        <v>25</v>
      </c>
      <c r="F2104">
        <v>20</v>
      </c>
      <c r="G2104">
        <v>35</v>
      </c>
      <c r="H2104">
        <v>10</v>
      </c>
      <c r="I2104" t="s">
        <v>47</v>
      </c>
      <c r="J2104">
        <v>10</v>
      </c>
      <c r="K2104" t="s">
        <v>58</v>
      </c>
      <c r="L2104" t="s">
        <v>58</v>
      </c>
      <c r="M2104" t="s">
        <v>41</v>
      </c>
      <c r="N2104" t="str">
        <f>_xlfn.CONCAT(Ponderaciones[[#This Row],[Universidad]],Ponderaciones[[#This Row],[Carrera]])</f>
        <v xml:space="preserve">UNIVERSIDAD TECNOLÓGICA METROPOLITANABACHILLERATO EN CIENCIAS DE LA INGENIERÍA </v>
      </c>
    </row>
    <row r="2105" spans="1:14" x14ac:dyDescent="0.25">
      <c r="A2105">
        <v>21002</v>
      </c>
      <c r="B2105" t="s">
        <v>878</v>
      </c>
      <c r="D2105">
        <v>20</v>
      </c>
      <c r="E2105">
        <v>20</v>
      </c>
      <c r="F2105">
        <v>40</v>
      </c>
      <c r="G2105">
        <v>10</v>
      </c>
      <c r="H2105">
        <v>10</v>
      </c>
      <c r="I2105" t="s">
        <v>47</v>
      </c>
      <c r="J2105">
        <v>10</v>
      </c>
      <c r="K2105" t="s">
        <v>58</v>
      </c>
      <c r="L2105" t="s">
        <v>58</v>
      </c>
      <c r="M2105" t="s">
        <v>41</v>
      </c>
      <c r="N2105" t="str">
        <f>_xlfn.CONCAT(Ponderaciones[[#This Row],[Universidad]],Ponderaciones[[#This Row],[Carrera]])</f>
        <v xml:space="preserve">UNIVERSIDAD TECNOLÓGICA METROPOLITANABIBLIOTECOLOGÍA Y DOCUMENTACIÓN </v>
      </c>
    </row>
    <row r="2106" spans="1:14" x14ac:dyDescent="0.25">
      <c r="A2106">
        <v>21012</v>
      </c>
      <c r="B2106" t="s">
        <v>216</v>
      </c>
      <c r="D2106">
        <v>25</v>
      </c>
      <c r="E2106">
        <v>20</v>
      </c>
      <c r="F2106">
        <v>25</v>
      </c>
      <c r="G2106">
        <v>20</v>
      </c>
      <c r="H2106">
        <v>10</v>
      </c>
      <c r="I2106" t="s">
        <v>47</v>
      </c>
      <c r="J2106">
        <v>10</v>
      </c>
      <c r="K2106" t="s">
        <v>58</v>
      </c>
      <c r="L2106" t="s">
        <v>58</v>
      </c>
      <c r="M2106" t="s">
        <v>41</v>
      </c>
      <c r="N2106" t="str">
        <f>_xlfn.CONCAT(Ponderaciones[[#This Row],[Universidad]],Ponderaciones[[#This Row],[Carrera]])</f>
        <v>UNIVERSIDAD TECNOLÓGICA METROPOLITANACONTADOR PÚBLICO Y AUDITOR</v>
      </c>
    </row>
    <row r="2107" spans="1:14" x14ac:dyDescent="0.25">
      <c r="A2107">
        <v>21033</v>
      </c>
      <c r="B2107" t="s">
        <v>73</v>
      </c>
      <c r="C2107" t="s">
        <v>875</v>
      </c>
      <c r="D2107">
        <v>10</v>
      </c>
      <c r="E2107">
        <v>25</v>
      </c>
      <c r="F2107">
        <v>35</v>
      </c>
      <c r="G2107">
        <v>10</v>
      </c>
      <c r="H2107">
        <v>20</v>
      </c>
      <c r="J2107" t="s">
        <v>58</v>
      </c>
      <c r="K2107" t="s">
        <v>58</v>
      </c>
      <c r="L2107" t="s">
        <v>58</v>
      </c>
      <c r="M2107" t="s">
        <v>41</v>
      </c>
      <c r="N2107" t="str">
        <f>_xlfn.CONCAT(Ponderaciones[[#This Row],[Universidad]],Ponderaciones[[#This Row],[Carrera]])</f>
        <v>UNIVERSIDAD TECNOLÓGICA METROPOLITANADERECHO</v>
      </c>
    </row>
    <row r="2108" spans="1:14" x14ac:dyDescent="0.25">
      <c r="A2108">
        <v>21071</v>
      </c>
      <c r="B2108" t="s">
        <v>650</v>
      </c>
      <c r="C2108" t="s">
        <v>877</v>
      </c>
      <c r="D2108">
        <v>10</v>
      </c>
      <c r="E2108">
        <v>25</v>
      </c>
      <c r="F2108">
        <v>20</v>
      </c>
      <c r="G2108">
        <v>35</v>
      </c>
      <c r="H2108">
        <v>10</v>
      </c>
      <c r="I2108" t="s">
        <v>47</v>
      </c>
      <c r="J2108">
        <v>10</v>
      </c>
      <c r="K2108" t="s">
        <v>58</v>
      </c>
      <c r="L2108" t="s">
        <v>58</v>
      </c>
      <c r="M2108" t="s">
        <v>41</v>
      </c>
      <c r="N2108" t="str">
        <f>_xlfn.CONCAT(Ponderaciones[[#This Row],[Universidad]],Ponderaciones[[#This Row],[Carrera]])</f>
        <v>UNIVERSIDAD TECNOLÓGICA METROPOLITANADIBUJANTE PROYECTISTA</v>
      </c>
    </row>
    <row r="2109" spans="1:14" x14ac:dyDescent="0.25">
      <c r="A2109">
        <v>21024</v>
      </c>
      <c r="B2109" t="s">
        <v>688</v>
      </c>
      <c r="C2109" t="s">
        <v>875</v>
      </c>
      <c r="D2109">
        <v>10</v>
      </c>
      <c r="E2109">
        <v>40</v>
      </c>
      <c r="F2109">
        <v>20</v>
      </c>
      <c r="G2109">
        <v>10</v>
      </c>
      <c r="H2109">
        <v>20</v>
      </c>
      <c r="I2109" t="s">
        <v>47</v>
      </c>
      <c r="J2109">
        <v>20</v>
      </c>
      <c r="K2109" t="s">
        <v>58</v>
      </c>
      <c r="L2109" t="s">
        <v>58</v>
      </c>
      <c r="M2109" t="s">
        <v>41</v>
      </c>
      <c r="N2109" t="str">
        <f>_xlfn.CONCAT(Ponderaciones[[#This Row],[Universidad]],Ponderaciones[[#This Row],[Carrera]])</f>
        <v>UNIVERSIDAD TECNOLÓGICA METROPOLITANADISEÑO EN COMUNICACIÓN VISUAL</v>
      </c>
    </row>
    <row r="2110" spans="1:14" x14ac:dyDescent="0.25">
      <c r="A2110">
        <v>21023</v>
      </c>
      <c r="B2110" t="s">
        <v>689</v>
      </c>
      <c r="C2110" t="s">
        <v>875</v>
      </c>
      <c r="D2110">
        <v>25</v>
      </c>
      <c r="E2110">
        <v>35</v>
      </c>
      <c r="F2110">
        <v>10</v>
      </c>
      <c r="G2110">
        <v>10</v>
      </c>
      <c r="H2110">
        <v>20</v>
      </c>
      <c r="I2110" t="s">
        <v>47</v>
      </c>
      <c r="J2110">
        <v>20</v>
      </c>
      <c r="K2110" t="s">
        <v>58</v>
      </c>
      <c r="L2110" t="s">
        <v>58</v>
      </c>
      <c r="M2110" t="s">
        <v>41</v>
      </c>
      <c r="N2110" t="str">
        <f>_xlfn.CONCAT(Ponderaciones[[#This Row],[Universidad]],Ponderaciones[[#This Row],[Carrera]])</f>
        <v>UNIVERSIDAD TECNOLÓGICA METROPOLITANADISEÑO INDUSTRIAL</v>
      </c>
    </row>
    <row r="2111" spans="1:14" x14ac:dyDescent="0.25">
      <c r="A2111">
        <v>21057</v>
      </c>
      <c r="B2111" t="s">
        <v>691</v>
      </c>
      <c r="C2111" t="s">
        <v>877</v>
      </c>
      <c r="D2111">
        <v>15</v>
      </c>
      <c r="E2111">
        <v>25</v>
      </c>
      <c r="F2111">
        <v>10</v>
      </c>
      <c r="G2111">
        <v>30</v>
      </c>
      <c r="H2111">
        <v>15</v>
      </c>
      <c r="I2111" t="s">
        <v>47</v>
      </c>
      <c r="J2111">
        <v>15</v>
      </c>
      <c r="K2111">
        <v>5</v>
      </c>
      <c r="L2111" t="s">
        <v>58</v>
      </c>
      <c r="M2111" t="s">
        <v>41</v>
      </c>
      <c r="N2111" t="str">
        <f>_xlfn.CONCAT(Ponderaciones[[#This Row],[Universidad]],Ponderaciones[[#This Row],[Carrera]])</f>
        <v>UNIVERSIDAD TECNOLÓGICA METROPOLITANAINGENIERÍA CIVIL BIOMÉDICA</v>
      </c>
    </row>
    <row r="2112" spans="1:14" x14ac:dyDescent="0.25">
      <c r="A2112">
        <v>21075</v>
      </c>
      <c r="B2112" t="s">
        <v>133</v>
      </c>
      <c r="C2112" t="s">
        <v>877</v>
      </c>
      <c r="D2112">
        <v>10</v>
      </c>
      <c r="E2112">
        <v>25</v>
      </c>
      <c r="F2112">
        <v>20</v>
      </c>
      <c r="G2112">
        <v>30</v>
      </c>
      <c r="H2112">
        <v>10</v>
      </c>
      <c r="I2112" t="s">
        <v>47</v>
      </c>
      <c r="J2112">
        <v>10</v>
      </c>
      <c r="K2112">
        <v>5</v>
      </c>
      <c r="L2112" t="s">
        <v>58</v>
      </c>
      <c r="M2112" t="s">
        <v>41</v>
      </c>
      <c r="N2112" t="str">
        <f>_xlfn.CONCAT(Ponderaciones[[#This Row],[Universidad]],Ponderaciones[[#This Row],[Carrera]])</f>
        <v>UNIVERSIDAD TECNOLÓGICA METROPOLITANAINGENIERÍA CIVIL ELECTRÓNICA</v>
      </c>
    </row>
    <row r="2113" spans="1:14" x14ac:dyDescent="0.25">
      <c r="A2113">
        <v>21049</v>
      </c>
      <c r="B2113" t="s">
        <v>879</v>
      </c>
      <c r="C2113" t="s">
        <v>877</v>
      </c>
      <c r="D2113">
        <v>10</v>
      </c>
      <c r="E2113">
        <v>25</v>
      </c>
      <c r="F2113">
        <v>20</v>
      </c>
      <c r="G2113">
        <v>30</v>
      </c>
      <c r="H2113">
        <v>10</v>
      </c>
      <c r="I2113" t="s">
        <v>47</v>
      </c>
      <c r="J2113">
        <v>10</v>
      </c>
      <c r="K2113">
        <v>5</v>
      </c>
      <c r="L2113" t="s">
        <v>58</v>
      </c>
      <c r="M2113" t="s">
        <v>41</v>
      </c>
      <c r="N2113" t="str">
        <f>_xlfn.CONCAT(Ponderaciones[[#This Row],[Universidad]],Ponderaciones[[#This Row],[Carrera]])</f>
        <v xml:space="preserve">UNIVERSIDAD TECNOLÓGICA METROPOLITANAINGENIERÍA CIVIL EN CIENCIA DE DATOS </v>
      </c>
    </row>
    <row r="2114" spans="1:14" x14ac:dyDescent="0.25">
      <c r="A2114">
        <v>21041</v>
      </c>
      <c r="B2114" t="s">
        <v>880</v>
      </c>
      <c r="C2114" t="s">
        <v>877</v>
      </c>
      <c r="D2114">
        <v>10</v>
      </c>
      <c r="E2114">
        <v>25</v>
      </c>
      <c r="F2114">
        <v>20</v>
      </c>
      <c r="G2114">
        <v>30</v>
      </c>
      <c r="H2114">
        <v>10</v>
      </c>
      <c r="I2114" t="s">
        <v>47</v>
      </c>
      <c r="J2114">
        <v>10</v>
      </c>
      <c r="K2114">
        <v>5</v>
      </c>
      <c r="L2114" t="s">
        <v>58</v>
      </c>
      <c r="M2114" t="s">
        <v>41</v>
      </c>
      <c r="N2114" t="str">
        <f>_xlfn.CONCAT(Ponderaciones[[#This Row],[Universidad]],Ponderaciones[[#This Row],[Carrera]])</f>
        <v>UNIVERSIDAD TECNOLÓGICA METROPOLITANAINGENIERÍA CIVIL EN COMPUTACIÓN MENCIÓN INFORMÁTICA</v>
      </c>
    </row>
    <row r="2115" spans="1:14" x14ac:dyDescent="0.25">
      <c r="A2115">
        <v>21096</v>
      </c>
      <c r="B2115" t="s">
        <v>694</v>
      </c>
      <c r="C2115" t="s">
        <v>877</v>
      </c>
      <c r="D2115">
        <v>10</v>
      </c>
      <c r="E2115">
        <v>25</v>
      </c>
      <c r="F2115">
        <v>20</v>
      </c>
      <c r="G2115">
        <v>30</v>
      </c>
      <c r="H2115">
        <v>10</v>
      </c>
      <c r="I2115" t="s">
        <v>47</v>
      </c>
      <c r="J2115">
        <v>10</v>
      </c>
      <c r="K2115">
        <v>5</v>
      </c>
      <c r="L2115" t="s">
        <v>58</v>
      </c>
      <c r="M2115" t="s">
        <v>41</v>
      </c>
      <c r="N2115" t="str">
        <f>_xlfn.CONCAT(Ponderaciones[[#This Row],[Universidad]],Ponderaciones[[#This Row],[Carrera]])</f>
        <v>UNIVERSIDAD TECNOLÓGICA METROPOLITANAINGENIERÍA CIVIL EN MECÁNICA</v>
      </c>
    </row>
    <row r="2116" spans="1:14" x14ac:dyDescent="0.25">
      <c r="A2116">
        <v>21074</v>
      </c>
      <c r="B2116" t="s">
        <v>726</v>
      </c>
      <c r="C2116" t="s">
        <v>875</v>
      </c>
      <c r="D2116">
        <v>15</v>
      </c>
      <c r="E2116">
        <v>20</v>
      </c>
      <c r="F2116">
        <v>15</v>
      </c>
      <c r="G2116">
        <v>35</v>
      </c>
      <c r="H2116">
        <v>10</v>
      </c>
      <c r="I2116" t="s">
        <v>47</v>
      </c>
      <c r="J2116">
        <v>10</v>
      </c>
      <c r="K2116">
        <v>5</v>
      </c>
      <c r="L2116" t="s">
        <v>58</v>
      </c>
      <c r="M2116" t="s">
        <v>41</v>
      </c>
      <c r="N2116" t="str">
        <f>_xlfn.CONCAT(Ponderaciones[[#This Row],[Universidad]],Ponderaciones[[#This Row],[Carrera]])</f>
        <v xml:space="preserve">UNIVERSIDAD TECNOLÓGICA METROPOLITANAINGENIERÍA CIVIL EN OBRAS CIVILES </v>
      </c>
    </row>
    <row r="2117" spans="1:14" x14ac:dyDescent="0.25">
      <c r="A2117">
        <v>21087</v>
      </c>
      <c r="B2117" t="s">
        <v>881</v>
      </c>
      <c r="C2117" t="s">
        <v>875</v>
      </c>
      <c r="D2117">
        <v>15</v>
      </c>
      <c r="E2117">
        <v>30</v>
      </c>
      <c r="F2117">
        <v>20</v>
      </c>
      <c r="G2117">
        <v>20</v>
      </c>
      <c r="H2117">
        <v>10</v>
      </c>
      <c r="I2117" t="s">
        <v>47</v>
      </c>
      <c r="J2117">
        <v>10</v>
      </c>
      <c r="K2117">
        <v>5</v>
      </c>
      <c r="L2117" t="s">
        <v>58</v>
      </c>
      <c r="M2117" t="s">
        <v>41</v>
      </c>
      <c r="N2117" t="str">
        <f>_xlfn.CONCAT(Ponderaciones[[#This Row],[Universidad]],Ponderaciones[[#This Row],[Carrera]])</f>
        <v>UNIVERSIDAD TECNOLÓGICA METROPOLITANAINGENIERÍA CIVIL EN PREVENCIÓN DE RIESGOS Y MEDIO AMBIENTE</v>
      </c>
    </row>
    <row r="2118" spans="1:14" x14ac:dyDescent="0.25">
      <c r="A2118">
        <v>21076</v>
      </c>
      <c r="B2118" t="s">
        <v>201</v>
      </c>
      <c r="C2118" t="s">
        <v>877</v>
      </c>
      <c r="D2118">
        <v>10</v>
      </c>
      <c r="E2118">
        <v>25</v>
      </c>
      <c r="F2118">
        <v>20</v>
      </c>
      <c r="G2118">
        <v>30</v>
      </c>
      <c r="H2118">
        <v>10</v>
      </c>
      <c r="I2118" t="s">
        <v>47</v>
      </c>
      <c r="J2118">
        <v>10</v>
      </c>
      <c r="K2118">
        <v>5</v>
      </c>
      <c r="L2118" t="s">
        <v>58</v>
      </c>
      <c r="M2118" t="s">
        <v>41</v>
      </c>
      <c r="N2118" t="str">
        <f>_xlfn.CONCAT(Ponderaciones[[#This Row],[Universidad]],Ponderaciones[[#This Row],[Carrera]])</f>
        <v>UNIVERSIDAD TECNOLÓGICA METROPOLITANAINGENIERÍA CIVIL INDUSTRIAL</v>
      </c>
    </row>
    <row r="2119" spans="1:14" x14ac:dyDescent="0.25">
      <c r="A2119">
        <v>21055</v>
      </c>
      <c r="B2119" t="s">
        <v>536</v>
      </c>
      <c r="C2119" t="s">
        <v>877</v>
      </c>
      <c r="D2119">
        <v>15</v>
      </c>
      <c r="E2119">
        <v>25</v>
      </c>
      <c r="F2119">
        <v>10</v>
      </c>
      <c r="G2119">
        <v>30</v>
      </c>
      <c r="H2119" t="s">
        <v>58</v>
      </c>
      <c r="I2119" t="s">
        <v>47</v>
      </c>
      <c r="J2119">
        <v>10</v>
      </c>
      <c r="K2119">
        <v>10</v>
      </c>
      <c r="L2119" t="s">
        <v>58</v>
      </c>
      <c r="M2119" t="s">
        <v>41</v>
      </c>
      <c r="N2119" t="str">
        <f>_xlfn.CONCAT(Ponderaciones[[#This Row],[Universidad]],Ponderaciones[[#This Row],[Carrera]])</f>
        <v>UNIVERSIDAD TECNOLÓGICA METROPOLITANAINGENIERÍA CIVIL MATEMÁTICA</v>
      </c>
    </row>
    <row r="2120" spans="1:14" x14ac:dyDescent="0.25">
      <c r="A2120">
        <v>21069</v>
      </c>
      <c r="B2120" t="s">
        <v>429</v>
      </c>
      <c r="C2120" t="s">
        <v>877</v>
      </c>
      <c r="D2120">
        <v>15</v>
      </c>
      <c r="E2120">
        <v>25</v>
      </c>
      <c r="F2120">
        <v>10</v>
      </c>
      <c r="G2120">
        <v>30</v>
      </c>
      <c r="H2120" t="s">
        <v>58</v>
      </c>
      <c r="J2120">
        <v>15</v>
      </c>
      <c r="K2120">
        <v>5</v>
      </c>
      <c r="L2120" t="s">
        <v>58</v>
      </c>
      <c r="M2120" t="s">
        <v>41</v>
      </c>
      <c r="N2120" t="str">
        <f>_xlfn.CONCAT(Ponderaciones[[#This Row],[Universidad]],Ponderaciones[[#This Row],[Carrera]])</f>
        <v xml:space="preserve">UNIVERSIDAD TECNOLÓGICA METROPOLITANAINGENIERÍA CIVIL QUÍMICA </v>
      </c>
    </row>
    <row r="2121" spans="1:14" x14ac:dyDescent="0.25">
      <c r="A2121">
        <v>21048</v>
      </c>
      <c r="B2121" t="s">
        <v>251</v>
      </c>
      <c r="D2121">
        <v>10</v>
      </c>
      <c r="E2121">
        <v>20</v>
      </c>
      <c r="F2121">
        <v>30</v>
      </c>
      <c r="G2121">
        <v>30</v>
      </c>
      <c r="H2121">
        <v>10</v>
      </c>
      <c r="I2121" t="s">
        <v>47</v>
      </c>
      <c r="J2121">
        <v>10</v>
      </c>
      <c r="K2121" t="s">
        <v>58</v>
      </c>
      <c r="L2121" t="s">
        <v>58</v>
      </c>
      <c r="M2121" t="s">
        <v>41</v>
      </c>
      <c r="N2121" t="str">
        <f>_xlfn.CONCAT(Ponderaciones[[#This Row],[Universidad]],Ponderaciones[[#This Row],[Carrera]])</f>
        <v xml:space="preserve">UNIVERSIDAD TECNOLÓGICA METROPOLITANAINGENIERÍA COMERCIAL </v>
      </c>
    </row>
    <row r="2122" spans="1:14" x14ac:dyDescent="0.25">
      <c r="A2122">
        <v>21054</v>
      </c>
      <c r="B2122" t="s">
        <v>613</v>
      </c>
      <c r="C2122" t="s">
        <v>877</v>
      </c>
      <c r="D2122">
        <v>15</v>
      </c>
      <c r="E2122">
        <v>25</v>
      </c>
      <c r="F2122">
        <v>15</v>
      </c>
      <c r="G2122">
        <v>25</v>
      </c>
      <c r="H2122" t="s">
        <v>58</v>
      </c>
      <c r="J2122">
        <v>15</v>
      </c>
      <c r="K2122">
        <v>5</v>
      </c>
      <c r="L2122" t="s">
        <v>58</v>
      </c>
      <c r="M2122" t="s">
        <v>41</v>
      </c>
      <c r="N2122" t="str">
        <f>_xlfn.CONCAT(Ponderaciones[[#This Row],[Universidad]],Ponderaciones[[#This Row],[Carrera]])</f>
        <v>UNIVERSIDAD TECNOLÓGICA METROPOLITANAINGENIERÍA EN ALIMENTOS</v>
      </c>
    </row>
    <row r="2123" spans="1:14" x14ac:dyDescent="0.25">
      <c r="A2123">
        <v>21073</v>
      </c>
      <c r="B2123" t="s">
        <v>279</v>
      </c>
      <c r="C2123" t="s">
        <v>877</v>
      </c>
      <c r="D2123">
        <v>15</v>
      </c>
      <c r="E2123">
        <v>25</v>
      </c>
      <c r="F2123">
        <v>15</v>
      </c>
      <c r="G2123">
        <v>25</v>
      </c>
      <c r="H2123" t="s">
        <v>58</v>
      </c>
      <c r="J2123">
        <v>15</v>
      </c>
      <c r="K2123">
        <v>5</v>
      </c>
      <c r="L2123" t="s">
        <v>58</v>
      </c>
      <c r="M2123" t="s">
        <v>41</v>
      </c>
      <c r="N2123" t="str">
        <f>_xlfn.CONCAT(Ponderaciones[[#This Row],[Universidad]],Ponderaciones[[#This Row],[Carrera]])</f>
        <v xml:space="preserve">UNIVERSIDAD TECNOLÓGICA METROPOLITANAINGENIERÍA EN BIOTECNOLOGÍA </v>
      </c>
    </row>
    <row r="2124" spans="1:14" x14ac:dyDescent="0.25">
      <c r="A2124">
        <v>21081</v>
      </c>
      <c r="B2124" t="s">
        <v>882</v>
      </c>
      <c r="D2124">
        <v>10</v>
      </c>
      <c r="E2124">
        <v>20</v>
      </c>
      <c r="F2124">
        <v>30</v>
      </c>
      <c r="G2124">
        <v>30</v>
      </c>
      <c r="H2124">
        <v>10</v>
      </c>
      <c r="I2124" t="s">
        <v>47</v>
      </c>
      <c r="J2124">
        <v>10</v>
      </c>
      <c r="K2124" t="s">
        <v>58</v>
      </c>
      <c r="L2124" t="s">
        <v>58</v>
      </c>
      <c r="M2124" t="s">
        <v>41</v>
      </c>
      <c r="N2124" t="str">
        <f>_xlfn.CONCAT(Ponderaciones[[#This Row],[Universidad]],Ponderaciones[[#This Row],[Carrera]])</f>
        <v xml:space="preserve">UNIVERSIDAD TECNOLÓGICA METROPOLITANAINGENIERÍA EN COMERCIO INTERNACIONAL </v>
      </c>
    </row>
    <row r="2125" spans="1:14" x14ac:dyDescent="0.25">
      <c r="A2125">
        <v>21032</v>
      </c>
      <c r="B2125" t="s">
        <v>146</v>
      </c>
      <c r="C2125" t="s">
        <v>875</v>
      </c>
      <c r="D2125">
        <v>20</v>
      </c>
      <c r="E2125">
        <v>25</v>
      </c>
      <c r="F2125">
        <v>20</v>
      </c>
      <c r="G2125">
        <v>20</v>
      </c>
      <c r="H2125">
        <v>10</v>
      </c>
      <c r="I2125" t="s">
        <v>47</v>
      </c>
      <c r="J2125">
        <v>10</v>
      </c>
      <c r="K2125">
        <v>5</v>
      </c>
      <c r="L2125" t="s">
        <v>58</v>
      </c>
      <c r="M2125" t="s">
        <v>41</v>
      </c>
      <c r="N2125" t="str">
        <f>_xlfn.CONCAT(Ponderaciones[[#This Row],[Universidad]],Ponderaciones[[#This Row],[Carrera]])</f>
        <v>UNIVERSIDAD TECNOLÓGICA METROPOLITANAINGENIERÍA EN CONSTRUCCIÓN</v>
      </c>
    </row>
    <row r="2126" spans="1:14" x14ac:dyDescent="0.25">
      <c r="A2126">
        <v>21031</v>
      </c>
      <c r="B2126" t="s">
        <v>883</v>
      </c>
      <c r="C2126" t="s">
        <v>877</v>
      </c>
      <c r="D2126">
        <v>10</v>
      </c>
      <c r="E2126">
        <v>25</v>
      </c>
      <c r="F2126">
        <v>20</v>
      </c>
      <c r="G2126">
        <v>30</v>
      </c>
      <c r="H2126">
        <v>10</v>
      </c>
      <c r="I2126" t="s">
        <v>47</v>
      </c>
      <c r="J2126">
        <v>10</v>
      </c>
      <c r="K2126">
        <v>5</v>
      </c>
      <c r="L2126" t="s">
        <v>58</v>
      </c>
      <c r="M2126" t="s">
        <v>41</v>
      </c>
      <c r="N2126" t="str">
        <f>_xlfn.CONCAT(Ponderaciones[[#This Row],[Universidad]],Ponderaciones[[#This Row],[Carrera]])</f>
        <v xml:space="preserve">UNIVERSIDAD TECNOLÓGICA METROPOLITANAINGENIERÍA EN GEOMENSURA </v>
      </c>
    </row>
    <row r="2127" spans="1:14" x14ac:dyDescent="0.25">
      <c r="A2127">
        <v>21082</v>
      </c>
      <c r="B2127" t="s">
        <v>884</v>
      </c>
      <c r="D2127">
        <v>25</v>
      </c>
      <c r="E2127">
        <v>20</v>
      </c>
      <c r="F2127">
        <v>25</v>
      </c>
      <c r="G2127">
        <v>20</v>
      </c>
      <c r="H2127">
        <v>10</v>
      </c>
      <c r="I2127" t="s">
        <v>47</v>
      </c>
      <c r="J2127">
        <v>10</v>
      </c>
      <c r="K2127" t="s">
        <v>58</v>
      </c>
      <c r="L2127" t="s">
        <v>58</v>
      </c>
      <c r="M2127" t="s">
        <v>41</v>
      </c>
      <c r="N2127" t="str">
        <f>_xlfn.CONCAT(Ponderaciones[[#This Row],[Universidad]],Ponderaciones[[#This Row],[Carrera]])</f>
        <v xml:space="preserve">UNIVERSIDAD TECNOLÓGICA METROPOLITANAINGENIERÍA EN GESTIÓN TURÍSTICA </v>
      </c>
    </row>
    <row r="2128" spans="1:14" x14ac:dyDescent="0.25">
      <c r="A2128">
        <v>21030</v>
      </c>
      <c r="B2128" t="s">
        <v>147</v>
      </c>
      <c r="C2128" t="s">
        <v>877</v>
      </c>
      <c r="D2128">
        <v>10</v>
      </c>
      <c r="E2128">
        <v>25</v>
      </c>
      <c r="F2128">
        <v>20</v>
      </c>
      <c r="G2128">
        <v>30</v>
      </c>
      <c r="H2128">
        <v>10</v>
      </c>
      <c r="I2128" t="s">
        <v>47</v>
      </c>
      <c r="J2128">
        <v>10</v>
      </c>
      <c r="K2128">
        <v>5</v>
      </c>
      <c r="L2128" t="s">
        <v>58</v>
      </c>
      <c r="M2128" t="s">
        <v>41</v>
      </c>
      <c r="N2128" t="str">
        <f>_xlfn.CONCAT(Ponderaciones[[#This Row],[Universidad]],Ponderaciones[[#This Row],[Carrera]])</f>
        <v>UNIVERSIDAD TECNOLÓGICA METROPOLITANAINGENIERÍA EN INFORMÁTICA</v>
      </c>
    </row>
    <row r="2129" spans="1:14" x14ac:dyDescent="0.25">
      <c r="A2129">
        <v>21045</v>
      </c>
      <c r="B2129" t="s">
        <v>262</v>
      </c>
      <c r="C2129" t="s">
        <v>877</v>
      </c>
      <c r="D2129">
        <v>10</v>
      </c>
      <c r="E2129">
        <v>25</v>
      </c>
      <c r="F2129">
        <v>20</v>
      </c>
      <c r="G2129">
        <v>30</v>
      </c>
      <c r="H2129">
        <v>10</v>
      </c>
      <c r="I2129" t="s">
        <v>47</v>
      </c>
      <c r="J2129">
        <v>10</v>
      </c>
      <c r="K2129">
        <v>5</v>
      </c>
      <c r="L2129" t="s">
        <v>58</v>
      </c>
      <c r="M2129" t="s">
        <v>41</v>
      </c>
      <c r="N2129" t="str">
        <f>_xlfn.CONCAT(Ponderaciones[[#This Row],[Universidad]],Ponderaciones[[#This Row],[Carrera]])</f>
        <v>UNIVERSIDAD TECNOLÓGICA METROPOLITANAINGENIERÍA INDUSTRIAL</v>
      </c>
    </row>
    <row r="2130" spans="1:14" x14ac:dyDescent="0.25">
      <c r="A2130">
        <v>21053</v>
      </c>
      <c r="B2130" t="s">
        <v>108</v>
      </c>
      <c r="C2130" t="s">
        <v>875</v>
      </c>
      <c r="D2130">
        <v>10</v>
      </c>
      <c r="E2130">
        <v>20</v>
      </c>
      <c r="F2130">
        <v>30</v>
      </c>
      <c r="G2130">
        <v>20</v>
      </c>
      <c r="H2130">
        <v>20</v>
      </c>
      <c r="I2130" t="s">
        <v>47</v>
      </c>
      <c r="J2130">
        <v>20</v>
      </c>
      <c r="K2130" t="s">
        <v>58</v>
      </c>
      <c r="L2130" t="s">
        <v>58</v>
      </c>
      <c r="M2130" t="s">
        <v>41</v>
      </c>
      <c r="N2130" t="str">
        <f>_xlfn.CONCAT(Ponderaciones[[#This Row],[Universidad]],Ponderaciones[[#This Row],[Carrera]])</f>
        <v>UNIVERSIDAD TECNOLÓGICA METROPOLITANAPSICOLOGÍA</v>
      </c>
    </row>
    <row r="2131" spans="1:14" x14ac:dyDescent="0.25">
      <c r="A2131">
        <v>21083</v>
      </c>
      <c r="B2131" t="s">
        <v>175</v>
      </c>
      <c r="C2131" t="s">
        <v>877</v>
      </c>
      <c r="D2131">
        <v>15</v>
      </c>
      <c r="E2131">
        <v>25</v>
      </c>
      <c r="F2131">
        <v>15</v>
      </c>
      <c r="G2131">
        <v>30</v>
      </c>
      <c r="H2131" t="s">
        <v>58</v>
      </c>
      <c r="J2131">
        <v>15</v>
      </c>
      <c r="K2131" t="s">
        <v>58</v>
      </c>
      <c r="L2131" t="s">
        <v>58</v>
      </c>
      <c r="M2131" t="s">
        <v>41</v>
      </c>
      <c r="N2131" t="str">
        <f>_xlfn.CONCAT(Ponderaciones[[#This Row],[Universidad]],Ponderaciones[[#This Row],[Carrera]])</f>
        <v>UNIVERSIDAD TECNOLÓGICA METROPOLITANAQUÍMICA INDUSTRIAL</v>
      </c>
    </row>
    <row r="2132" spans="1:14" x14ac:dyDescent="0.25">
      <c r="A2132">
        <v>21056</v>
      </c>
      <c r="B2132" t="s">
        <v>110</v>
      </c>
      <c r="C2132" t="s">
        <v>877</v>
      </c>
      <c r="D2132">
        <v>15</v>
      </c>
      <c r="E2132">
        <v>25</v>
      </c>
      <c r="F2132">
        <v>15</v>
      </c>
      <c r="G2132">
        <v>30</v>
      </c>
      <c r="H2132" t="s">
        <v>58</v>
      </c>
      <c r="J2132">
        <v>15</v>
      </c>
      <c r="K2132" t="s">
        <v>58</v>
      </c>
      <c r="L2132" t="s">
        <v>58</v>
      </c>
      <c r="M2132" t="s">
        <v>41</v>
      </c>
      <c r="N2132" t="str">
        <f>_xlfn.CONCAT(Ponderaciones[[#This Row],[Universidad]],Ponderaciones[[#This Row],[Carrera]])</f>
        <v>UNIVERSIDAD TECNOLÓGICA METROPOLITANAQUÍMICA Y FARMACIA</v>
      </c>
    </row>
    <row r="2133" spans="1:14" x14ac:dyDescent="0.25">
      <c r="A2133">
        <v>21043</v>
      </c>
      <c r="B2133" t="s">
        <v>114</v>
      </c>
      <c r="C2133" t="s">
        <v>875</v>
      </c>
      <c r="D2133">
        <v>20</v>
      </c>
      <c r="E2133">
        <v>30</v>
      </c>
      <c r="F2133">
        <v>20</v>
      </c>
      <c r="G2133">
        <v>10</v>
      </c>
      <c r="H2133">
        <v>20</v>
      </c>
      <c r="J2133" t="s">
        <v>58</v>
      </c>
      <c r="K2133" t="s">
        <v>58</v>
      </c>
      <c r="L2133" t="s">
        <v>58</v>
      </c>
      <c r="M2133" t="s">
        <v>41</v>
      </c>
      <c r="N2133" t="str">
        <f>_xlfn.CONCAT(Ponderaciones[[#This Row],[Universidad]],Ponderaciones[[#This Row],[Carrera]])</f>
        <v>UNIVERSIDAD TECNOLÓGICA METROPOLITANATRABAJO SOCIAL</v>
      </c>
    </row>
    <row r="2134" spans="1:14" x14ac:dyDescent="0.25">
      <c r="A2134">
        <v>59001</v>
      </c>
      <c r="B2134" t="s">
        <v>118</v>
      </c>
      <c r="C2134" t="s">
        <v>119</v>
      </c>
      <c r="D2134">
        <v>30</v>
      </c>
      <c r="E2134">
        <v>40</v>
      </c>
      <c r="F2134">
        <v>10</v>
      </c>
      <c r="G2134">
        <v>10</v>
      </c>
      <c r="H2134">
        <v>10</v>
      </c>
      <c r="I2134" t="s">
        <v>47</v>
      </c>
      <c r="J2134">
        <v>10</v>
      </c>
      <c r="K2134" t="s">
        <v>58</v>
      </c>
      <c r="L2134" t="s">
        <v>58</v>
      </c>
      <c r="M2134" t="s">
        <v>42</v>
      </c>
      <c r="N2134" t="str">
        <f>_xlfn.CONCAT(Ponderaciones[[#This Row],[Universidad]],Ponderaciones[[#This Row],[Carrera]])</f>
        <v>UNIVERSIDAD VIÑA DEL MARANIMACIÓN DIGITAL</v>
      </c>
    </row>
    <row r="2135" spans="1:14" x14ac:dyDescent="0.25">
      <c r="A2135">
        <v>59002</v>
      </c>
      <c r="B2135" t="s">
        <v>62</v>
      </c>
      <c r="C2135" t="s">
        <v>119</v>
      </c>
      <c r="D2135">
        <v>30</v>
      </c>
      <c r="E2135">
        <v>40</v>
      </c>
      <c r="F2135">
        <v>10</v>
      </c>
      <c r="G2135">
        <v>10</v>
      </c>
      <c r="H2135">
        <v>10</v>
      </c>
      <c r="I2135" t="s">
        <v>47</v>
      </c>
      <c r="J2135">
        <v>10</v>
      </c>
      <c r="K2135" t="s">
        <v>58</v>
      </c>
      <c r="L2135" t="s">
        <v>58</v>
      </c>
      <c r="M2135" t="s">
        <v>42</v>
      </c>
      <c r="N2135" t="str">
        <f>_xlfn.CONCAT(Ponderaciones[[#This Row],[Universidad]],Ponderaciones[[#This Row],[Carrera]])</f>
        <v>UNIVERSIDAD VIÑA DEL MARARQUITECTURA</v>
      </c>
    </row>
    <row r="2136" spans="1:14" x14ac:dyDescent="0.25">
      <c r="A2136">
        <v>59003</v>
      </c>
      <c r="B2136" t="s">
        <v>67</v>
      </c>
      <c r="C2136" t="s">
        <v>119</v>
      </c>
      <c r="D2136">
        <v>30</v>
      </c>
      <c r="E2136">
        <v>40</v>
      </c>
      <c r="F2136">
        <v>10</v>
      </c>
      <c r="G2136">
        <v>10</v>
      </c>
      <c r="H2136">
        <v>10</v>
      </c>
      <c r="I2136" t="s">
        <v>47</v>
      </c>
      <c r="J2136">
        <v>10</v>
      </c>
      <c r="K2136" t="s">
        <v>58</v>
      </c>
      <c r="L2136" t="s">
        <v>58</v>
      </c>
      <c r="M2136" t="s">
        <v>42</v>
      </c>
      <c r="N2136" t="str">
        <f>_xlfn.CONCAT(Ponderaciones[[#This Row],[Universidad]],Ponderaciones[[#This Row],[Carrera]])</f>
        <v>UNIVERSIDAD VIÑA DEL MARBIOQUÍMICA</v>
      </c>
    </row>
    <row r="2137" spans="1:14" x14ac:dyDescent="0.25">
      <c r="A2137">
        <v>59004</v>
      </c>
      <c r="B2137" t="s">
        <v>73</v>
      </c>
      <c r="C2137" t="s">
        <v>119</v>
      </c>
      <c r="D2137">
        <v>30</v>
      </c>
      <c r="E2137">
        <v>40</v>
      </c>
      <c r="F2137">
        <v>10</v>
      </c>
      <c r="G2137">
        <v>10</v>
      </c>
      <c r="H2137">
        <v>10</v>
      </c>
      <c r="I2137" t="s">
        <v>47</v>
      </c>
      <c r="J2137">
        <v>10</v>
      </c>
      <c r="K2137" t="s">
        <v>58</v>
      </c>
      <c r="L2137" t="s">
        <v>58</v>
      </c>
      <c r="M2137" t="s">
        <v>42</v>
      </c>
      <c r="N2137" t="str">
        <f>_xlfn.CONCAT(Ponderaciones[[#This Row],[Universidad]],Ponderaciones[[#This Row],[Carrera]])</f>
        <v>UNIVERSIDAD VIÑA DEL MARDERECHO</v>
      </c>
    </row>
    <row r="2138" spans="1:14" x14ac:dyDescent="0.25">
      <c r="A2138">
        <v>59005</v>
      </c>
      <c r="B2138" t="s">
        <v>74</v>
      </c>
      <c r="C2138" t="s">
        <v>119</v>
      </c>
      <c r="D2138">
        <v>30</v>
      </c>
      <c r="E2138">
        <v>40</v>
      </c>
      <c r="F2138">
        <v>10</v>
      </c>
      <c r="G2138">
        <v>10</v>
      </c>
      <c r="H2138">
        <v>10</v>
      </c>
      <c r="I2138" t="s">
        <v>47</v>
      </c>
      <c r="J2138">
        <v>10</v>
      </c>
      <c r="K2138" t="s">
        <v>58</v>
      </c>
      <c r="L2138" t="s">
        <v>58</v>
      </c>
      <c r="M2138" t="s">
        <v>42</v>
      </c>
      <c r="N2138" t="str">
        <f>_xlfn.CONCAT(Ponderaciones[[#This Row],[Universidad]],Ponderaciones[[#This Row],[Carrera]])</f>
        <v>UNIVERSIDAD VIÑA DEL MARDISEÑO</v>
      </c>
    </row>
    <row r="2139" spans="1:14" x14ac:dyDescent="0.25">
      <c r="A2139">
        <v>59006</v>
      </c>
      <c r="B2139" t="s">
        <v>206</v>
      </c>
      <c r="C2139" t="s">
        <v>119</v>
      </c>
      <c r="D2139">
        <v>30</v>
      </c>
      <c r="E2139">
        <v>40</v>
      </c>
      <c r="F2139">
        <v>10</v>
      </c>
      <c r="G2139">
        <v>10</v>
      </c>
      <c r="H2139">
        <v>10</v>
      </c>
      <c r="I2139" t="s">
        <v>47</v>
      </c>
      <c r="J2139">
        <v>10</v>
      </c>
      <c r="K2139" t="s">
        <v>58</v>
      </c>
      <c r="L2139" t="s">
        <v>126</v>
      </c>
      <c r="M2139" t="s">
        <v>42</v>
      </c>
      <c r="N2139" t="str">
        <f>_xlfn.CONCAT(Ponderaciones[[#This Row],[Universidad]],Ponderaciones[[#This Row],[Carrera]])</f>
        <v>UNIVERSIDAD VIÑA DEL MAREDUCACIÓN PARVULARIA</v>
      </c>
    </row>
    <row r="2140" spans="1:14" x14ac:dyDescent="0.25">
      <c r="A2140">
        <v>59007</v>
      </c>
      <c r="B2140" t="s">
        <v>75</v>
      </c>
      <c r="C2140" t="s">
        <v>119</v>
      </c>
      <c r="D2140">
        <v>30</v>
      </c>
      <c r="E2140">
        <v>40</v>
      </c>
      <c r="F2140">
        <v>10</v>
      </c>
      <c r="G2140">
        <v>10</v>
      </c>
      <c r="H2140">
        <v>10</v>
      </c>
      <c r="I2140" t="s">
        <v>47</v>
      </c>
      <c r="J2140">
        <v>10</v>
      </c>
      <c r="K2140" t="s">
        <v>58</v>
      </c>
      <c r="L2140" t="s">
        <v>58</v>
      </c>
      <c r="M2140" t="s">
        <v>42</v>
      </c>
      <c r="N2140" t="str">
        <f>_xlfn.CONCAT(Ponderaciones[[#This Row],[Universidad]],Ponderaciones[[#This Row],[Carrera]])</f>
        <v>UNIVERSIDAD VIÑA DEL MARENFERMERÍA</v>
      </c>
    </row>
    <row r="2141" spans="1:14" x14ac:dyDescent="0.25">
      <c r="A2141">
        <v>59008</v>
      </c>
      <c r="B2141" t="s">
        <v>245</v>
      </c>
      <c r="C2141" t="s">
        <v>119</v>
      </c>
      <c r="D2141">
        <v>30</v>
      </c>
      <c r="E2141">
        <v>40</v>
      </c>
      <c r="F2141">
        <v>10</v>
      </c>
      <c r="G2141">
        <v>10</v>
      </c>
      <c r="H2141">
        <v>10</v>
      </c>
      <c r="I2141" t="s">
        <v>47</v>
      </c>
      <c r="J2141">
        <v>10</v>
      </c>
      <c r="K2141" t="s">
        <v>58</v>
      </c>
      <c r="L2141" t="s">
        <v>58</v>
      </c>
      <c r="M2141" t="s">
        <v>42</v>
      </c>
      <c r="N2141" t="str">
        <f>_xlfn.CONCAT(Ponderaciones[[#This Row],[Universidad]],Ponderaciones[[#This Row],[Carrera]])</f>
        <v>UNIVERSIDAD VIÑA DEL MARENTRENADOR DEPORTIVO</v>
      </c>
    </row>
    <row r="2142" spans="1:14" x14ac:dyDescent="0.25">
      <c r="A2142">
        <v>59009</v>
      </c>
      <c r="B2142" t="s">
        <v>201</v>
      </c>
      <c r="C2142" t="s">
        <v>119</v>
      </c>
      <c r="D2142">
        <v>30</v>
      </c>
      <c r="E2142">
        <v>35</v>
      </c>
      <c r="F2142">
        <v>10</v>
      </c>
      <c r="G2142">
        <v>10</v>
      </c>
      <c r="H2142">
        <v>10</v>
      </c>
      <c r="I2142" t="s">
        <v>47</v>
      </c>
      <c r="J2142">
        <v>10</v>
      </c>
      <c r="K2142">
        <v>5</v>
      </c>
      <c r="L2142" t="s">
        <v>58</v>
      </c>
      <c r="M2142" t="s">
        <v>42</v>
      </c>
      <c r="N2142" t="str">
        <f>_xlfn.CONCAT(Ponderaciones[[#This Row],[Universidad]],Ponderaciones[[#This Row],[Carrera]])</f>
        <v>UNIVERSIDAD VIÑA DEL MARINGENIERÍA CIVIL INDUSTRIAL</v>
      </c>
    </row>
    <row r="2143" spans="1:14" x14ac:dyDescent="0.25">
      <c r="A2143">
        <v>59010</v>
      </c>
      <c r="B2143" t="s">
        <v>139</v>
      </c>
      <c r="C2143" t="s">
        <v>119</v>
      </c>
      <c r="D2143">
        <v>30</v>
      </c>
      <c r="E2143">
        <v>35</v>
      </c>
      <c r="F2143">
        <v>10</v>
      </c>
      <c r="G2143">
        <v>10</v>
      </c>
      <c r="H2143">
        <v>10</v>
      </c>
      <c r="I2143" t="s">
        <v>47</v>
      </c>
      <c r="J2143">
        <v>10</v>
      </c>
      <c r="K2143">
        <v>5</v>
      </c>
      <c r="L2143" t="s">
        <v>58</v>
      </c>
      <c r="M2143" t="s">
        <v>42</v>
      </c>
      <c r="N2143" t="str">
        <f>_xlfn.CONCAT(Ponderaciones[[#This Row],[Universidad]],Ponderaciones[[#This Row],[Carrera]])</f>
        <v>UNIVERSIDAD VIÑA DEL MARINGENIERÍA CIVIL INFORMÁTICA</v>
      </c>
    </row>
    <row r="2144" spans="1:14" x14ac:dyDescent="0.25">
      <c r="A2144">
        <v>59011</v>
      </c>
      <c r="B2144" t="s">
        <v>251</v>
      </c>
      <c r="C2144" t="s">
        <v>119</v>
      </c>
      <c r="D2144">
        <v>30</v>
      </c>
      <c r="E2144">
        <v>40</v>
      </c>
      <c r="F2144">
        <v>10</v>
      </c>
      <c r="G2144">
        <v>10</v>
      </c>
      <c r="H2144">
        <v>10</v>
      </c>
      <c r="I2144" t="s">
        <v>47</v>
      </c>
      <c r="J2144">
        <v>10</v>
      </c>
      <c r="K2144" t="s">
        <v>58</v>
      </c>
      <c r="L2144" t="s">
        <v>58</v>
      </c>
      <c r="M2144" t="s">
        <v>42</v>
      </c>
      <c r="N2144" t="str">
        <f>_xlfn.CONCAT(Ponderaciones[[#This Row],[Universidad]],Ponderaciones[[#This Row],[Carrera]])</f>
        <v xml:space="preserve">UNIVERSIDAD VIÑA DEL MARINGENIERÍA COMERCIAL </v>
      </c>
    </row>
    <row r="2145" spans="1:14" x14ac:dyDescent="0.25">
      <c r="A2145">
        <v>59012</v>
      </c>
      <c r="B2145" t="s">
        <v>885</v>
      </c>
      <c r="C2145" t="s">
        <v>119</v>
      </c>
      <c r="D2145">
        <v>30</v>
      </c>
      <c r="E2145">
        <v>40</v>
      </c>
      <c r="F2145">
        <v>10</v>
      </c>
      <c r="G2145">
        <v>10</v>
      </c>
      <c r="H2145">
        <v>10</v>
      </c>
      <c r="I2145" t="s">
        <v>47</v>
      </c>
      <c r="J2145">
        <v>10</v>
      </c>
      <c r="K2145" t="s">
        <v>58</v>
      </c>
      <c r="L2145" t="s">
        <v>58</v>
      </c>
      <c r="M2145" t="s">
        <v>42</v>
      </c>
      <c r="N2145" t="str">
        <f>_xlfn.CONCAT(Ponderaciones[[#This Row],[Universidad]],Ponderaciones[[#This Row],[Carrera]])</f>
        <v xml:space="preserve">UNIVERSIDAD VIÑA DEL MARINGENIERÍA EN GESTIÓN DE NEGOCIOS INTERNACIONALES </v>
      </c>
    </row>
    <row r="2146" spans="1:14" x14ac:dyDescent="0.25">
      <c r="A2146">
        <v>59013</v>
      </c>
      <c r="B2146" t="s">
        <v>85</v>
      </c>
      <c r="C2146" t="s">
        <v>119</v>
      </c>
      <c r="D2146">
        <v>30</v>
      </c>
      <c r="E2146">
        <v>40</v>
      </c>
      <c r="F2146">
        <v>10</v>
      </c>
      <c r="G2146">
        <v>10</v>
      </c>
      <c r="H2146">
        <v>10</v>
      </c>
      <c r="I2146" t="s">
        <v>47</v>
      </c>
      <c r="J2146">
        <v>10</v>
      </c>
      <c r="K2146" t="s">
        <v>58</v>
      </c>
      <c r="L2146" t="s">
        <v>58</v>
      </c>
      <c r="M2146" t="s">
        <v>42</v>
      </c>
      <c r="N2146" t="str">
        <f>_xlfn.CONCAT(Ponderaciones[[#This Row],[Universidad]],Ponderaciones[[#This Row],[Carrera]])</f>
        <v>UNIVERSIDAD VIÑA DEL MARKINESIOLOGÍA</v>
      </c>
    </row>
    <row r="2147" spans="1:14" x14ac:dyDescent="0.25">
      <c r="A2147">
        <v>59014</v>
      </c>
      <c r="B2147" t="s">
        <v>94</v>
      </c>
      <c r="C2147" t="s">
        <v>119</v>
      </c>
      <c r="D2147">
        <v>30</v>
      </c>
      <c r="E2147">
        <v>40</v>
      </c>
      <c r="F2147">
        <v>10</v>
      </c>
      <c r="G2147">
        <v>10</v>
      </c>
      <c r="H2147">
        <v>10</v>
      </c>
      <c r="I2147" t="s">
        <v>47</v>
      </c>
      <c r="J2147">
        <v>10</v>
      </c>
      <c r="K2147" t="s">
        <v>58</v>
      </c>
      <c r="L2147" t="s">
        <v>58</v>
      </c>
      <c r="M2147" t="s">
        <v>42</v>
      </c>
      <c r="N2147" t="str">
        <f>_xlfn.CONCAT(Ponderaciones[[#This Row],[Universidad]],Ponderaciones[[#This Row],[Carrera]])</f>
        <v>UNIVERSIDAD VIÑA DEL MARMEDICINA VETERINARIA</v>
      </c>
    </row>
    <row r="2148" spans="1:14" x14ac:dyDescent="0.25">
      <c r="A2148">
        <v>59015</v>
      </c>
      <c r="B2148" t="s">
        <v>95</v>
      </c>
      <c r="C2148" t="s">
        <v>119</v>
      </c>
      <c r="D2148">
        <v>30</v>
      </c>
      <c r="E2148">
        <v>40</v>
      </c>
      <c r="F2148">
        <v>10</v>
      </c>
      <c r="G2148">
        <v>10</v>
      </c>
      <c r="H2148">
        <v>10</v>
      </c>
      <c r="I2148" t="s">
        <v>47</v>
      </c>
      <c r="J2148">
        <v>10</v>
      </c>
      <c r="K2148" t="s">
        <v>58</v>
      </c>
      <c r="L2148" t="s">
        <v>58</v>
      </c>
      <c r="M2148" t="s">
        <v>42</v>
      </c>
      <c r="N2148" t="str">
        <f>_xlfn.CONCAT(Ponderaciones[[#This Row],[Universidad]],Ponderaciones[[#This Row],[Carrera]])</f>
        <v>UNIVERSIDAD VIÑA DEL MARNUTRICIÓN Y DIETÉTICA</v>
      </c>
    </row>
    <row r="2149" spans="1:14" x14ac:dyDescent="0.25">
      <c r="A2149">
        <v>59016</v>
      </c>
      <c r="B2149" t="s">
        <v>189</v>
      </c>
      <c r="C2149" t="s">
        <v>119</v>
      </c>
      <c r="D2149">
        <v>30</v>
      </c>
      <c r="E2149">
        <v>40</v>
      </c>
      <c r="F2149">
        <v>10</v>
      </c>
      <c r="G2149">
        <v>10</v>
      </c>
      <c r="H2149">
        <v>10</v>
      </c>
      <c r="I2149" t="s">
        <v>47</v>
      </c>
      <c r="J2149">
        <v>10</v>
      </c>
      <c r="K2149" t="s">
        <v>58</v>
      </c>
      <c r="L2149" t="s">
        <v>58</v>
      </c>
      <c r="M2149" t="s">
        <v>42</v>
      </c>
      <c r="N2149" t="str">
        <f>_xlfn.CONCAT(Ponderaciones[[#This Row],[Universidad]],Ponderaciones[[#This Row],[Carrera]])</f>
        <v>UNIVERSIDAD VIÑA DEL MAROBSTETRICIA</v>
      </c>
    </row>
    <row r="2150" spans="1:14" x14ac:dyDescent="0.25">
      <c r="A2150">
        <v>59017</v>
      </c>
      <c r="B2150" t="s">
        <v>96</v>
      </c>
      <c r="C2150" t="s">
        <v>119</v>
      </c>
      <c r="D2150">
        <v>30</v>
      </c>
      <c r="E2150">
        <v>40</v>
      </c>
      <c r="F2150">
        <v>10</v>
      </c>
      <c r="G2150">
        <v>10</v>
      </c>
      <c r="H2150">
        <v>10</v>
      </c>
      <c r="I2150" t="s">
        <v>47</v>
      </c>
      <c r="J2150">
        <v>10</v>
      </c>
      <c r="K2150" t="s">
        <v>58</v>
      </c>
      <c r="L2150" t="s">
        <v>58</v>
      </c>
      <c r="M2150" t="s">
        <v>42</v>
      </c>
      <c r="N2150" t="str">
        <f>_xlfn.CONCAT(Ponderaciones[[#This Row],[Universidad]],Ponderaciones[[#This Row],[Carrera]])</f>
        <v>UNIVERSIDAD VIÑA DEL MARODONTOLOGÍA</v>
      </c>
    </row>
    <row r="2151" spans="1:14" x14ac:dyDescent="0.25">
      <c r="A2151">
        <v>59018</v>
      </c>
      <c r="B2151" t="s">
        <v>108</v>
      </c>
      <c r="C2151" t="s">
        <v>119</v>
      </c>
      <c r="D2151">
        <v>30</v>
      </c>
      <c r="E2151">
        <v>40</v>
      </c>
      <c r="F2151">
        <v>10</v>
      </c>
      <c r="G2151">
        <v>10</v>
      </c>
      <c r="H2151">
        <v>10</v>
      </c>
      <c r="I2151" t="s">
        <v>47</v>
      </c>
      <c r="J2151">
        <v>10</v>
      </c>
      <c r="K2151" t="s">
        <v>58</v>
      </c>
      <c r="L2151" t="s">
        <v>58</v>
      </c>
      <c r="M2151" t="s">
        <v>42</v>
      </c>
      <c r="N2151" t="str">
        <f>_xlfn.CONCAT(Ponderaciones[[#This Row],[Universidad]],Ponderaciones[[#This Row],[Carrera]])</f>
        <v>UNIVERSIDAD VIÑA DEL MARPSICOLOGÍA</v>
      </c>
    </row>
    <row r="2152" spans="1:14" x14ac:dyDescent="0.25">
      <c r="A2152">
        <v>59019</v>
      </c>
      <c r="B2152" t="s">
        <v>110</v>
      </c>
      <c r="C2152" t="s">
        <v>119</v>
      </c>
      <c r="D2152">
        <v>30</v>
      </c>
      <c r="E2152">
        <v>40</v>
      </c>
      <c r="F2152">
        <v>10</v>
      </c>
      <c r="G2152">
        <v>10</v>
      </c>
      <c r="H2152">
        <v>10</v>
      </c>
      <c r="I2152" t="s">
        <v>47</v>
      </c>
      <c r="J2152">
        <v>10</v>
      </c>
      <c r="K2152" t="s">
        <v>58</v>
      </c>
      <c r="L2152" t="s">
        <v>58</v>
      </c>
      <c r="M2152" t="s">
        <v>42</v>
      </c>
      <c r="N2152" t="str">
        <f>_xlfn.CONCAT(Ponderaciones[[#This Row],[Universidad]],Ponderaciones[[#This Row],[Carrera]])</f>
        <v>UNIVERSIDAD VIÑA DEL MARQUÍMICA Y FARMACIA</v>
      </c>
    </row>
    <row r="2153" spans="1:14" x14ac:dyDescent="0.25">
      <c r="A2153">
        <v>59020</v>
      </c>
      <c r="B2153" t="s">
        <v>191</v>
      </c>
      <c r="C2153" t="s">
        <v>119</v>
      </c>
      <c r="D2153">
        <v>30</v>
      </c>
      <c r="E2153">
        <v>40</v>
      </c>
      <c r="F2153">
        <v>10</v>
      </c>
      <c r="G2153">
        <v>10</v>
      </c>
      <c r="H2153">
        <v>10</v>
      </c>
      <c r="I2153" t="s">
        <v>47</v>
      </c>
      <c r="J2153">
        <v>10</v>
      </c>
      <c r="K2153" t="s">
        <v>58</v>
      </c>
      <c r="L2153" t="s">
        <v>58</v>
      </c>
      <c r="M2153" t="s">
        <v>42</v>
      </c>
      <c r="N2153" t="str">
        <f>_xlfn.CONCAT(Ponderaciones[[#This Row],[Universidad]],Ponderaciones[[#This Row],[Carrera]])</f>
        <v>UNIVERSIDAD VIÑA DEL MARTECNOLOGÍA MÉDICA</v>
      </c>
    </row>
    <row r="2154" spans="1:14" x14ac:dyDescent="0.25">
      <c r="A2154">
        <v>59021</v>
      </c>
      <c r="B2154" t="s">
        <v>366</v>
      </c>
      <c r="C2154" t="s">
        <v>119</v>
      </c>
      <c r="D2154">
        <v>30</v>
      </c>
      <c r="E2154">
        <v>40</v>
      </c>
      <c r="F2154">
        <v>10</v>
      </c>
      <c r="G2154">
        <v>10</v>
      </c>
      <c r="H2154">
        <v>10</v>
      </c>
      <c r="I2154" t="s">
        <v>47</v>
      </c>
      <c r="J2154">
        <v>10</v>
      </c>
      <c r="K2154" t="s">
        <v>58</v>
      </c>
      <c r="L2154" t="s">
        <v>58</v>
      </c>
      <c r="M2154" t="s">
        <v>42</v>
      </c>
      <c r="N2154" t="str">
        <f>_xlfn.CONCAT(Ponderaciones[[#This Row],[Universidad]],Ponderaciones[[#This Row],[Carrera]])</f>
        <v xml:space="preserve">UNIVERSIDAD VIÑA DEL MARTERAPIA OCUPACIONAL </v>
      </c>
    </row>
  </sheetData>
  <sheetProtection algorithmName="SHA-512" hashValue="K6f8XaPjgE1ucnQRb+Q+uBC5GelLcE6zluzjfbjfV8777yQ7jB6lz6Qu8HIBjKQtT7g5150974353HR107TY2g==" saltValue="LZZLK5AGrWDQ5SgWlMP6gg==" spinCount="100000" sheet="1" objects="1" scenarios="1" autoFilter="0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6EDA-9919-41CE-A5F9-B02C20C701E4}">
  <dimension ref="A1:B48"/>
  <sheetViews>
    <sheetView zoomScale="115" zoomScaleNormal="115" workbookViewId="0">
      <selection activeCell="B15" sqref="B15"/>
    </sheetView>
  </sheetViews>
  <sheetFormatPr baseColWidth="10" defaultRowHeight="15" x14ac:dyDescent="0.25"/>
  <cols>
    <col min="2" max="2" width="53.140625" bestFit="1" customWidth="1"/>
    <col min="3" max="3" width="42.7109375" bestFit="1" customWidth="1"/>
    <col min="5" max="5" width="17.140625" bestFit="1" customWidth="1"/>
    <col min="6" max="6" width="16.42578125" bestFit="1" customWidth="1"/>
    <col min="7" max="7" width="17.42578125" bestFit="1" customWidth="1"/>
    <col min="8" max="8" width="12.7109375" bestFit="1" customWidth="1"/>
  </cols>
  <sheetData>
    <row r="1" spans="1:2" x14ac:dyDescent="0.25">
      <c r="A1" t="s">
        <v>50</v>
      </c>
      <c r="B1" t="s">
        <v>1</v>
      </c>
    </row>
    <row r="2" spans="1:2" x14ac:dyDescent="0.25">
      <c r="A2">
        <v>12</v>
      </c>
      <c r="B2" t="s">
        <v>3</v>
      </c>
    </row>
    <row r="3" spans="1:2" x14ac:dyDescent="0.25">
      <c r="A3">
        <v>14</v>
      </c>
      <c r="B3" t="s">
        <v>4</v>
      </c>
    </row>
    <row r="4" spans="1:2" x14ac:dyDescent="0.25">
      <c r="A4">
        <v>52</v>
      </c>
      <c r="B4" t="s">
        <v>5</v>
      </c>
    </row>
    <row r="5" spans="1:2" x14ac:dyDescent="0.25">
      <c r="A5">
        <v>42</v>
      </c>
      <c r="B5" t="s">
        <v>6</v>
      </c>
    </row>
    <row r="6" spans="1:2" x14ac:dyDescent="0.25">
      <c r="A6">
        <v>58</v>
      </c>
      <c r="B6" t="s">
        <v>7</v>
      </c>
    </row>
    <row r="7" spans="1:2" x14ac:dyDescent="0.25">
      <c r="A7">
        <v>45</v>
      </c>
      <c r="B7" t="s">
        <v>8</v>
      </c>
    </row>
    <row r="8" spans="1:2" x14ac:dyDescent="0.25">
      <c r="A8">
        <v>41</v>
      </c>
      <c r="B8" t="s">
        <v>234</v>
      </c>
    </row>
    <row r="9" spans="1:2" x14ac:dyDescent="0.25">
      <c r="A9">
        <v>23</v>
      </c>
      <c r="B9" t="s">
        <v>9</v>
      </c>
    </row>
    <row r="10" spans="1:2" x14ac:dyDescent="0.25">
      <c r="A10">
        <v>17</v>
      </c>
      <c r="B10" t="s">
        <v>10</v>
      </c>
    </row>
    <row r="11" spans="1:2" x14ac:dyDescent="0.25">
      <c r="A11">
        <v>49</v>
      </c>
      <c r="B11" t="s">
        <v>346</v>
      </c>
    </row>
    <row r="12" spans="1:2" x14ac:dyDescent="0.25">
      <c r="A12">
        <v>53</v>
      </c>
      <c r="B12" t="s">
        <v>11</v>
      </c>
    </row>
    <row r="13" spans="1:2" x14ac:dyDescent="0.25">
      <c r="A13">
        <v>36</v>
      </c>
      <c r="B13" t="s">
        <v>374</v>
      </c>
    </row>
    <row r="14" spans="1:2" x14ac:dyDescent="0.25">
      <c r="A14">
        <v>37</v>
      </c>
      <c r="B14" t="s">
        <v>12</v>
      </c>
    </row>
    <row r="15" spans="1:2" x14ac:dyDescent="0.25">
      <c r="A15">
        <v>35</v>
      </c>
      <c r="B15" t="s">
        <v>13</v>
      </c>
    </row>
    <row r="16" spans="1:2" x14ac:dyDescent="0.25">
      <c r="A16">
        <v>18</v>
      </c>
      <c r="B16" t="s">
        <v>14</v>
      </c>
    </row>
    <row r="17" spans="1:2" x14ac:dyDescent="0.25">
      <c r="A17">
        <v>46</v>
      </c>
      <c r="B17" t="s">
        <v>15</v>
      </c>
    </row>
    <row r="18" spans="1:2" x14ac:dyDescent="0.25">
      <c r="A18">
        <v>51</v>
      </c>
      <c r="B18" t="s">
        <v>16</v>
      </c>
    </row>
    <row r="19" spans="1:2" x14ac:dyDescent="0.25">
      <c r="A19">
        <v>24</v>
      </c>
      <c r="B19" t="s">
        <v>17</v>
      </c>
    </row>
    <row r="20" spans="1:2" x14ac:dyDescent="0.25">
      <c r="A20">
        <v>27</v>
      </c>
      <c r="B20" t="s">
        <v>18</v>
      </c>
    </row>
    <row r="21" spans="1:2" x14ac:dyDescent="0.25">
      <c r="A21">
        <v>48</v>
      </c>
      <c r="B21" t="s">
        <v>19</v>
      </c>
    </row>
    <row r="22" spans="1:2" x14ac:dyDescent="0.25">
      <c r="A22">
        <v>11</v>
      </c>
      <c r="B22" t="s">
        <v>20</v>
      </c>
    </row>
    <row r="23" spans="1:2" x14ac:dyDescent="0.25">
      <c r="A23">
        <v>13</v>
      </c>
      <c r="B23" t="s">
        <v>21</v>
      </c>
    </row>
    <row r="24" spans="1:2" x14ac:dyDescent="0.25">
      <c r="A24">
        <v>30</v>
      </c>
      <c r="B24" t="s">
        <v>22</v>
      </c>
    </row>
    <row r="25" spans="1:2" x14ac:dyDescent="0.25">
      <c r="A25">
        <v>25</v>
      </c>
      <c r="B25" t="s">
        <v>951</v>
      </c>
    </row>
    <row r="26" spans="1:2" x14ac:dyDescent="0.25">
      <c r="A26">
        <v>56</v>
      </c>
      <c r="B26" t="s">
        <v>23</v>
      </c>
    </row>
    <row r="27" spans="1:2" x14ac:dyDescent="0.25">
      <c r="A27">
        <v>43</v>
      </c>
      <c r="B27" t="s">
        <v>24</v>
      </c>
    </row>
    <row r="28" spans="1:2" x14ac:dyDescent="0.25">
      <c r="A28">
        <v>32</v>
      </c>
      <c r="B28" t="s">
        <v>25</v>
      </c>
    </row>
    <row r="29" spans="1:2" x14ac:dyDescent="0.25">
      <c r="A29">
        <v>33</v>
      </c>
      <c r="B29" t="s">
        <v>26</v>
      </c>
    </row>
    <row r="30" spans="1:2" x14ac:dyDescent="0.25">
      <c r="A30">
        <v>47</v>
      </c>
      <c r="B30" t="s">
        <v>27</v>
      </c>
    </row>
    <row r="31" spans="1:2" x14ac:dyDescent="0.25">
      <c r="A31">
        <v>26</v>
      </c>
      <c r="B31" t="s">
        <v>28</v>
      </c>
    </row>
    <row r="32" spans="1:2" x14ac:dyDescent="0.25">
      <c r="A32">
        <v>16</v>
      </c>
      <c r="B32" t="s">
        <v>29</v>
      </c>
    </row>
    <row r="33" spans="1:2" x14ac:dyDescent="0.25">
      <c r="A33">
        <v>34</v>
      </c>
      <c r="B33" t="s">
        <v>30</v>
      </c>
    </row>
    <row r="34" spans="1:2" x14ac:dyDescent="0.25">
      <c r="A34">
        <v>22</v>
      </c>
      <c r="B34" t="s">
        <v>31</v>
      </c>
    </row>
    <row r="35" spans="1:2" x14ac:dyDescent="0.25">
      <c r="A35">
        <v>19</v>
      </c>
      <c r="B35" t="s">
        <v>32</v>
      </c>
    </row>
    <row r="36" spans="1:2" x14ac:dyDescent="0.25">
      <c r="A36">
        <v>60</v>
      </c>
      <c r="B36" t="s">
        <v>33</v>
      </c>
    </row>
    <row r="37" spans="1:2" x14ac:dyDescent="0.25">
      <c r="A37">
        <v>29</v>
      </c>
      <c r="B37" t="s">
        <v>34</v>
      </c>
    </row>
    <row r="38" spans="1:2" x14ac:dyDescent="0.25">
      <c r="A38">
        <v>44</v>
      </c>
      <c r="B38" t="s">
        <v>35</v>
      </c>
    </row>
    <row r="39" spans="1:2" x14ac:dyDescent="0.25">
      <c r="A39">
        <v>38</v>
      </c>
      <c r="B39" t="s">
        <v>36</v>
      </c>
    </row>
    <row r="40" spans="1:2" x14ac:dyDescent="0.25">
      <c r="A40">
        <v>40</v>
      </c>
      <c r="B40" t="s">
        <v>38</v>
      </c>
    </row>
    <row r="41" spans="1:2" x14ac:dyDescent="0.25">
      <c r="A41">
        <v>54</v>
      </c>
      <c r="B41" t="s">
        <v>37</v>
      </c>
    </row>
    <row r="42" spans="1:2" x14ac:dyDescent="0.25">
      <c r="A42">
        <v>39</v>
      </c>
      <c r="B42" t="s">
        <v>39</v>
      </c>
    </row>
    <row r="43" spans="1:2" x14ac:dyDescent="0.25">
      <c r="A43">
        <v>20</v>
      </c>
      <c r="B43" t="s">
        <v>2</v>
      </c>
    </row>
    <row r="44" spans="1:2" x14ac:dyDescent="0.25">
      <c r="A44">
        <v>50</v>
      </c>
      <c r="B44" t="s">
        <v>40</v>
      </c>
    </row>
    <row r="45" spans="1:2" x14ac:dyDescent="0.25">
      <c r="A45">
        <v>55</v>
      </c>
      <c r="B45" t="s">
        <v>856</v>
      </c>
    </row>
    <row r="46" spans="1:2" x14ac:dyDescent="0.25">
      <c r="A46">
        <v>15</v>
      </c>
      <c r="B46" t="s">
        <v>860</v>
      </c>
    </row>
    <row r="47" spans="1:2" x14ac:dyDescent="0.25">
      <c r="A47">
        <v>21</v>
      </c>
      <c r="B47" t="s">
        <v>41</v>
      </c>
    </row>
    <row r="48" spans="1:2" x14ac:dyDescent="0.25">
      <c r="A48">
        <v>59</v>
      </c>
      <c r="B48" t="s">
        <v>42</v>
      </c>
    </row>
  </sheetData>
  <sheetProtection algorithmName="SHA-512" hashValue="N+P0MvfCWanMI1GTZjrtRcaqNWucTfzco7jrFedHab/EahvJn7gj1jKQmhFAwagCeCtMoL/LpVxNwvB5VLYHvw==" saltValue="HS8G6MEuQa92UKBdGTZwBQ==" spinCount="100000"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A7E6-16D0-4E62-A918-983FADC71FBD}">
  <dimension ref="A1:C303"/>
  <sheetViews>
    <sheetView topLeftCell="A194" workbookViewId="0">
      <selection activeCell="A226" sqref="A226"/>
    </sheetView>
  </sheetViews>
  <sheetFormatPr baseColWidth="10" defaultRowHeight="15" x14ac:dyDescent="0.25"/>
  <cols>
    <col min="1" max="1" width="11.42578125" style="2"/>
    <col min="2" max="2" width="11.42578125" style="1"/>
  </cols>
  <sheetData>
    <row r="1" spans="1:3" x14ac:dyDescent="0.25">
      <c r="A1" s="2" t="s">
        <v>888</v>
      </c>
      <c r="C1" t="s">
        <v>889</v>
      </c>
    </row>
    <row r="2" spans="1:3" x14ac:dyDescent="0.25">
      <c r="A2" s="2" t="s">
        <v>886</v>
      </c>
      <c r="B2" s="1" t="s">
        <v>887</v>
      </c>
    </row>
    <row r="3" spans="1:3" x14ac:dyDescent="0.25">
      <c r="A3" s="2">
        <v>4</v>
      </c>
      <c r="B3" s="1">
        <v>100</v>
      </c>
    </row>
    <row r="4" spans="1:3" x14ac:dyDescent="0.25">
      <c r="A4" s="2">
        <v>4.01</v>
      </c>
      <c r="B4" s="1">
        <v>103</v>
      </c>
    </row>
    <row r="5" spans="1:3" x14ac:dyDescent="0.25">
      <c r="A5" s="2">
        <v>4.0199999999999996</v>
      </c>
      <c r="B5" s="1">
        <v>105</v>
      </c>
    </row>
    <row r="6" spans="1:3" x14ac:dyDescent="0.25">
      <c r="A6" s="2">
        <v>4.03</v>
      </c>
      <c r="B6" s="1">
        <v>109</v>
      </c>
    </row>
    <row r="7" spans="1:3" x14ac:dyDescent="0.25">
      <c r="A7" s="2">
        <v>4.04</v>
      </c>
      <c r="B7" s="1">
        <v>112</v>
      </c>
    </row>
    <row r="8" spans="1:3" x14ac:dyDescent="0.25">
      <c r="A8" s="2">
        <v>4.05</v>
      </c>
      <c r="B8" s="1">
        <v>115</v>
      </c>
    </row>
    <row r="9" spans="1:3" x14ac:dyDescent="0.25">
      <c r="A9" s="2">
        <v>4.0599999999999996</v>
      </c>
      <c r="B9" s="1">
        <v>118</v>
      </c>
    </row>
    <row r="10" spans="1:3" x14ac:dyDescent="0.25">
      <c r="A10" s="2">
        <v>4.07</v>
      </c>
      <c r="B10" s="1">
        <v>122</v>
      </c>
    </row>
    <row r="11" spans="1:3" x14ac:dyDescent="0.25">
      <c r="A11" s="2">
        <v>4.08</v>
      </c>
      <c r="B11" s="1">
        <v>124</v>
      </c>
    </row>
    <row r="12" spans="1:3" x14ac:dyDescent="0.25">
      <c r="A12" s="2">
        <v>4.09</v>
      </c>
      <c r="B12" s="1">
        <v>128</v>
      </c>
    </row>
    <row r="13" spans="1:3" x14ac:dyDescent="0.25">
      <c r="A13" s="2">
        <v>4.0999999999999996</v>
      </c>
      <c r="B13" s="1">
        <v>131</v>
      </c>
    </row>
    <row r="14" spans="1:3" x14ac:dyDescent="0.25">
      <c r="A14" s="2">
        <v>4.1100000000000003</v>
      </c>
      <c r="B14" s="1">
        <v>135</v>
      </c>
    </row>
    <row r="15" spans="1:3" x14ac:dyDescent="0.25">
      <c r="A15" s="2">
        <v>4.12</v>
      </c>
      <c r="B15" s="1">
        <v>137</v>
      </c>
    </row>
    <row r="16" spans="1:3" x14ac:dyDescent="0.25">
      <c r="A16" s="2">
        <v>4.13</v>
      </c>
      <c r="B16" s="1">
        <v>140</v>
      </c>
    </row>
    <row r="17" spans="1:2" x14ac:dyDescent="0.25">
      <c r="A17" s="2">
        <v>4.1399999999999997</v>
      </c>
      <c r="B17" s="1">
        <v>144</v>
      </c>
    </row>
    <row r="18" spans="1:2" x14ac:dyDescent="0.25">
      <c r="A18" s="2">
        <v>4.1500000000000004</v>
      </c>
      <c r="B18" s="1">
        <v>146</v>
      </c>
    </row>
    <row r="19" spans="1:2" x14ac:dyDescent="0.25">
      <c r="A19" s="2">
        <v>4.16</v>
      </c>
      <c r="B19" s="1">
        <v>150</v>
      </c>
    </row>
    <row r="20" spans="1:2" x14ac:dyDescent="0.25">
      <c r="A20" s="2">
        <v>4.17</v>
      </c>
      <c r="B20" s="1">
        <v>153</v>
      </c>
    </row>
    <row r="21" spans="1:2" x14ac:dyDescent="0.25">
      <c r="A21" s="2">
        <v>4.18</v>
      </c>
      <c r="B21" s="1">
        <v>157</v>
      </c>
    </row>
    <row r="22" spans="1:2" x14ac:dyDescent="0.25">
      <c r="A22" s="2">
        <v>4.1900000000000004</v>
      </c>
      <c r="B22" s="1">
        <v>159</v>
      </c>
    </row>
    <row r="23" spans="1:2" x14ac:dyDescent="0.25">
      <c r="A23" s="2">
        <v>4.2</v>
      </c>
      <c r="B23" s="1">
        <v>163</v>
      </c>
    </row>
    <row r="24" spans="1:2" x14ac:dyDescent="0.25">
      <c r="A24" s="2">
        <v>4.21</v>
      </c>
      <c r="B24" s="1">
        <v>166</v>
      </c>
    </row>
    <row r="25" spans="1:2" x14ac:dyDescent="0.25">
      <c r="A25" s="2">
        <v>4.22</v>
      </c>
      <c r="B25" s="1">
        <v>169</v>
      </c>
    </row>
    <row r="26" spans="1:2" x14ac:dyDescent="0.25">
      <c r="A26" s="2">
        <v>4.2300000000000004</v>
      </c>
      <c r="B26" s="1">
        <v>172</v>
      </c>
    </row>
    <row r="27" spans="1:2" x14ac:dyDescent="0.25">
      <c r="A27" s="2">
        <v>4.24</v>
      </c>
      <c r="B27" s="1">
        <v>176</v>
      </c>
    </row>
    <row r="28" spans="1:2" x14ac:dyDescent="0.25">
      <c r="A28" s="2">
        <v>4.25</v>
      </c>
      <c r="B28" s="1">
        <v>178</v>
      </c>
    </row>
    <row r="29" spans="1:2" x14ac:dyDescent="0.25">
      <c r="A29" s="2">
        <v>4.26</v>
      </c>
      <c r="B29" s="1">
        <v>181</v>
      </c>
    </row>
    <row r="30" spans="1:2" x14ac:dyDescent="0.25">
      <c r="A30" s="2">
        <v>4.2699999999999996</v>
      </c>
      <c r="B30" s="1">
        <v>185</v>
      </c>
    </row>
    <row r="31" spans="1:2" x14ac:dyDescent="0.25">
      <c r="A31" s="2">
        <v>4.28</v>
      </c>
      <c r="B31" s="1">
        <v>187</v>
      </c>
    </row>
    <row r="32" spans="1:2" x14ac:dyDescent="0.25">
      <c r="A32" s="2">
        <v>4.29</v>
      </c>
      <c r="B32" s="1">
        <v>191</v>
      </c>
    </row>
    <row r="33" spans="1:2" x14ac:dyDescent="0.25">
      <c r="A33" s="2">
        <v>4.3</v>
      </c>
      <c r="B33" s="1">
        <v>194</v>
      </c>
    </row>
    <row r="34" spans="1:2" x14ac:dyDescent="0.25">
      <c r="A34" s="2">
        <v>4.3099999999999996</v>
      </c>
      <c r="B34" s="1">
        <v>198</v>
      </c>
    </row>
    <row r="35" spans="1:2" x14ac:dyDescent="0.25">
      <c r="A35" s="2">
        <v>4.32</v>
      </c>
      <c r="B35" s="1">
        <v>200</v>
      </c>
    </row>
    <row r="36" spans="1:2" x14ac:dyDescent="0.25">
      <c r="A36" s="2">
        <v>4.33</v>
      </c>
      <c r="B36" s="1">
        <v>204</v>
      </c>
    </row>
    <row r="37" spans="1:2" x14ac:dyDescent="0.25">
      <c r="A37" s="2">
        <v>4.34</v>
      </c>
      <c r="B37" s="1">
        <v>207</v>
      </c>
    </row>
    <row r="38" spans="1:2" x14ac:dyDescent="0.25">
      <c r="A38" s="2">
        <v>4.3499999999999996</v>
      </c>
      <c r="B38" s="1">
        <v>211</v>
      </c>
    </row>
    <row r="39" spans="1:2" x14ac:dyDescent="0.25">
      <c r="A39" s="2">
        <v>4.3600000000000003</v>
      </c>
      <c r="B39" s="1">
        <v>213</v>
      </c>
    </row>
    <row r="40" spans="1:2" x14ac:dyDescent="0.25">
      <c r="A40" s="2">
        <v>4.37</v>
      </c>
      <c r="B40" s="1">
        <v>216</v>
      </c>
    </row>
    <row r="41" spans="1:2" x14ac:dyDescent="0.25">
      <c r="A41" s="2">
        <v>4.38</v>
      </c>
      <c r="B41" s="1">
        <v>220</v>
      </c>
    </row>
    <row r="42" spans="1:2" x14ac:dyDescent="0.25">
      <c r="A42" s="2">
        <v>4.3899999999999997</v>
      </c>
      <c r="B42" s="1">
        <v>222</v>
      </c>
    </row>
    <row r="43" spans="1:2" x14ac:dyDescent="0.25">
      <c r="A43" s="2">
        <v>4.4000000000000004</v>
      </c>
      <c r="B43" s="1">
        <v>226</v>
      </c>
    </row>
    <row r="44" spans="1:2" x14ac:dyDescent="0.25">
      <c r="A44" s="2">
        <v>4.41</v>
      </c>
      <c r="B44" s="1">
        <v>229</v>
      </c>
    </row>
    <row r="45" spans="1:2" x14ac:dyDescent="0.25">
      <c r="A45" s="2">
        <v>4.42</v>
      </c>
      <c r="B45" s="1">
        <v>232</v>
      </c>
    </row>
    <row r="46" spans="1:2" x14ac:dyDescent="0.25">
      <c r="A46" s="2">
        <v>4.43</v>
      </c>
      <c r="B46" s="1">
        <v>235</v>
      </c>
    </row>
    <row r="47" spans="1:2" x14ac:dyDescent="0.25">
      <c r="A47" s="2">
        <v>4.4400000000000004</v>
      </c>
      <c r="B47" s="1">
        <v>239</v>
      </c>
    </row>
    <row r="48" spans="1:2" x14ac:dyDescent="0.25">
      <c r="A48" s="2">
        <v>4.45</v>
      </c>
      <c r="B48" s="1">
        <v>241</v>
      </c>
    </row>
    <row r="49" spans="1:2" x14ac:dyDescent="0.25">
      <c r="A49" s="2">
        <v>4.46</v>
      </c>
      <c r="B49" s="1">
        <v>245</v>
      </c>
    </row>
    <row r="50" spans="1:2" x14ac:dyDescent="0.25">
      <c r="A50" s="2">
        <v>4.47</v>
      </c>
      <c r="B50" s="1">
        <v>248</v>
      </c>
    </row>
    <row r="51" spans="1:2" x14ac:dyDescent="0.25">
      <c r="A51" s="2">
        <v>4.4800000000000004</v>
      </c>
      <c r="B51" s="1">
        <v>252</v>
      </c>
    </row>
    <row r="52" spans="1:2" x14ac:dyDescent="0.25">
      <c r="A52" s="2">
        <v>4.49</v>
      </c>
      <c r="B52" s="1">
        <v>254</v>
      </c>
    </row>
    <row r="53" spans="1:2" x14ac:dyDescent="0.25">
      <c r="A53" s="2">
        <v>4.5</v>
      </c>
      <c r="B53" s="1">
        <v>257</v>
      </c>
    </row>
    <row r="54" spans="1:2" x14ac:dyDescent="0.25">
      <c r="A54" s="2">
        <v>4.51</v>
      </c>
      <c r="B54" s="1">
        <v>261</v>
      </c>
    </row>
    <row r="55" spans="1:2" x14ac:dyDescent="0.25">
      <c r="A55" s="2">
        <v>4.5199999999999996</v>
      </c>
      <c r="B55" s="1">
        <v>263</v>
      </c>
    </row>
    <row r="56" spans="1:2" x14ac:dyDescent="0.25">
      <c r="A56" s="2">
        <v>4.53</v>
      </c>
      <c r="B56" s="1">
        <v>267</v>
      </c>
    </row>
    <row r="57" spans="1:2" x14ac:dyDescent="0.25">
      <c r="A57" s="2">
        <v>4.54</v>
      </c>
      <c r="B57" s="1">
        <v>270</v>
      </c>
    </row>
    <row r="58" spans="1:2" x14ac:dyDescent="0.25">
      <c r="A58" s="2">
        <v>4.55</v>
      </c>
      <c r="B58" s="1">
        <v>274</v>
      </c>
    </row>
    <row r="59" spans="1:2" x14ac:dyDescent="0.25">
      <c r="A59" s="2">
        <v>4.5599999999999996</v>
      </c>
      <c r="B59" s="1">
        <v>276</v>
      </c>
    </row>
    <row r="60" spans="1:2" x14ac:dyDescent="0.25">
      <c r="A60" s="2">
        <v>4.57</v>
      </c>
      <c r="B60" s="1">
        <v>280</v>
      </c>
    </row>
    <row r="61" spans="1:2" x14ac:dyDescent="0.25">
      <c r="A61" s="2">
        <v>4.58</v>
      </c>
      <c r="B61" s="1">
        <v>283</v>
      </c>
    </row>
    <row r="62" spans="1:2" x14ac:dyDescent="0.25">
      <c r="A62" s="2">
        <v>4.59</v>
      </c>
      <c r="B62" s="1">
        <v>286</v>
      </c>
    </row>
    <row r="63" spans="1:2" x14ac:dyDescent="0.25">
      <c r="A63" s="2">
        <v>4.5999999999999996</v>
      </c>
      <c r="B63" s="1">
        <v>289</v>
      </c>
    </row>
    <row r="64" spans="1:2" x14ac:dyDescent="0.25">
      <c r="A64" s="2">
        <v>4.6100000000000003</v>
      </c>
      <c r="B64" s="1">
        <v>292</v>
      </c>
    </row>
    <row r="65" spans="1:2" x14ac:dyDescent="0.25">
      <c r="A65" s="2">
        <v>4.62</v>
      </c>
      <c r="B65" s="1">
        <v>295</v>
      </c>
    </row>
    <row r="66" spans="1:2" x14ac:dyDescent="0.25">
      <c r="A66" s="2">
        <v>4.63</v>
      </c>
      <c r="B66" s="1">
        <v>298</v>
      </c>
    </row>
    <row r="67" spans="1:2" x14ac:dyDescent="0.25">
      <c r="A67" s="2">
        <v>4.6399999999999997</v>
      </c>
      <c r="B67" s="1">
        <v>302</v>
      </c>
    </row>
    <row r="68" spans="1:2" x14ac:dyDescent="0.25">
      <c r="A68" s="2">
        <v>4.6500000000000004</v>
      </c>
      <c r="B68" s="1">
        <v>304</v>
      </c>
    </row>
    <row r="69" spans="1:2" x14ac:dyDescent="0.25">
      <c r="A69" s="2">
        <v>4.66</v>
      </c>
      <c r="B69" s="1">
        <v>308</v>
      </c>
    </row>
    <row r="70" spans="1:2" x14ac:dyDescent="0.25">
      <c r="A70" s="2">
        <v>4.67</v>
      </c>
      <c r="B70" s="1">
        <v>311</v>
      </c>
    </row>
    <row r="71" spans="1:2" x14ac:dyDescent="0.25">
      <c r="A71" s="2">
        <v>4.68</v>
      </c>
      <c r="B71" s="1">
        <v>315</v>
      </c>
    </row>
    <row r="72" spans="1:2" x14ac:dyDescent="0.25">
      <c r="A72" s="2">
        <v>4.6900000000000004</v>
      </c>
      <c r="B72" s="1">
        <v>317</v>
      </c>
    </row>
    <row r="73" spans="1:2" x14ac:dyDescent="0.25">
      <c r="A73" s="2">
        <v>4.7</v>
      </c>
      <c r="B73" s="1">
        <v>321</v>
      </c>
    </row>
    <row r="74" spans="1:2" x14ac:dyDescent="0.25">
      <c r="A74" s="2">
        <v>4.71</v>
      </c>
      <c r="B74" s="1">
        <v>324</v>
      </c>
    </row>
    <row r="75" spans="1:2" x14ac:dyDescent="0.25">
      <c r="A75" s="2">
        <v>4.72</v>
      </c>
      <c r="B75" s="1">
        <v>328</v>
      </c>
    </row>
    <row r="76" spans="1:2" x14ac:dyDescent="0.25">
      <c r="A76" s="2">
        <v>4.7300000000000004</v>
      </c>
      <c r="B76" s="1">
        <v>330</v>
      </c>
    </row>
    <row r="77" spans="1:2" x14ac:dyDescent="0.25">
      <c r="A77" s="2">
        <v>4.74</v>
      </c>
      <c r="B77" s="1">
        <v>333</v>
      </c>
    </row>
    <row r="78" spans="1:2" x14ac:dyDescent="0.25">
      <c r="A78" s="2">
        <v>4.75</v>
      </c>
      <c r="B78" s="1">
        <v>337</v>
      </c>
    </row>
    <row r="79" spans="1:2" x14ac:dyDescent="0.25">
      <c r="A79" s="2">
        <v>4.76</v>
      </c>
      <c r="B79" s="1">
        <v>339</v>
      </c>
    </row>
    <row r="80" spans="1:2" x14ac:dyDescent="0.25">
      <c r="A80" s="2">
        <v>4.7699999999999996</v>
      </c>
      <c r="B80" s="1">
        <v>343</v>
      </c>
    </row>
    <row r="81" spans="1:2" x14ac:dyDescent="0.25">
      <c r="A81" s="2">
        <v>4.78</v>
      </c>
      <c r="B81" s="1">
        <v>346</v>
      </c>
    </row>
    <row r="82" spans="1:2" x14ac:dyDescent="0.25">
      <c r="A82" s="2">
        <v>4.79</v>
      </c>
      <c r="B82" s="1">
        <v>349</v>
      </c>
    </row>
    <row r="83" spans="1:2" x14ac:dyDescent="0.25">
      <c r="A83" s="2">
        <v>4.8</v>
      </c>
      <c r="B83" s="1">
        <v>352</v>
      </c>
    </row>
    <row r="84" spans="1:2" x14ac:dyDescent="0.25">
      <c r="A84" s="2">
        <v>4.8099999999999996</v>
      </c>
      <c r="B84" s="1">
        <v>356</v>
      </c>
    </row>
    <row r="85" spans="1:2" x14ac:dyDescent="0.25">
      <c r="A85" s="2">
        <v>4.82</v>
      </c>
      <c r="B85" s="1">
        <v>358</v>
      </c>
    </row>
    <row r="86" spans="1:2" x14ac:dyDescent="0.25">
      <c r="A86" s="2">
        <v>4.83</v>
      </c>
      <c r="B86" s="1">
        <v>362</v>
      </c>
    </row>
    <row r="87" spans="1:2" x14ac:dyDescent="0.25">
      <c r="A87" s="2">
        <v>4.84</v>
      </c>
      <c r="B87" s="1">
        <v>365</v>
      </c>
    </row>
    <row r="88" spans="1:2" x14ac:dyDescent="0.25">
      <c r="A88" s="2">
        <v>4.8499999999999996</v>
      </c>
      <c r="B88" s="1">
        <v>367</v>
      </c>
    </row>
    <row r="89" spans="1:2" x14ac:dyDescent="0.25">
      <c r="A89" s="2">
        <v>4.8600000000000003</v>
      </c>
      <c r="B89" s="1">
        <v>371</v>
      </c>
    </row>
    <row r="90" spans="1:2" x14ac:dyDescent="0.25">
      <c r="A90" s="2">
        <v>4.87</v>
      </c>
      <c r="B90" s="1">
        <v>374</v>
      </c>
    </row>
    <row r="91" spans="1:2" x14ac:dyDescent="0.25">
      <c r="A91" s="2">
        <v>4.88</v>
      </c>
      <c r="B91" s="1">
        <v>378</v>
      </c>
    </row>
    <row r="92" spans="1:2" x14ac:dyDescent="0.25">
      <c r="A92" s="2">
        <v>4.8899999999999997</v>
      </c>
      <c r="B92" s="1">
        <v>380</v>
      </c>
    </row>
    <row r="93" spans="1:2" x14ac:dyDescent="0.25">
      <c r="A93" s="2">
        <v>4.9000000000000004</v>
      </c>
      <c r="B93" s="1">
        <v>384</v>
      </c>
    </row>
    <row r="94" spans="1:2" x14ac:dyDescent="0.25">
      <c r="A94" s="2">
        <v>4.91</v>
      </c>
      <c r="B94" s="1">
        <v>387</v>
      </c>
    </row>
    <row r="95" spans="1:2" x14ac:dyDescent="0.25">
      <c r="A95" s="2">
        <v>4.92</v>
      </c>
      <c r="B95" s="1">
        <v>391</v>
      </c>
    </row>
    <row r="96" spans="1:2" x14ac:dyDescent="0.25">
      <c r="A96" s="2">
        <v>4.93</v>
      </c>
      <c r="B96" s="1">
        <v>393</v>
      </c>
    </row>
    <row r="97" spans="1:2" x14ac:dyDescent="0.25">
      <c r="A97" s="2">
        <v>4.9400000000000004</v>
      </c>
      <c r="B97" s="1">
        <v>397</v>
      </c>
    </row>
    <row r="98" spans="1:2" x14ac:dyDescent="0.25">
      <c r="A98" s="2">
        <v>4.95</v>
      </c>
      <c r="B98" s="1">
        <v>400</v>
      </c>
    </row>
    <row r="99" spans="1:2" x14ac:dyDescent="0.25">
      <c r="A99" s="2">
        <v>4.96</v>
      </c>
      <c r="B99" s="1">
        <v>403</v>
      </c>
    </row>
    <row r="100" spans="1:2" x14ac:dyDescent="0.25">
      <c r="A100" s="2">
        <v>4.97</v>
      </c>
      <c r="B100" s="1">
        <v>406</v>
      </c>
    </row>
    <row r="101" spans="1:2" x14ac:dyDescent="0.25">
      <c r="A101" s="2">
        <v>4.9800000000000004</v>
      </c>
      <c r="B101" s="1">
        <v>409</v>
      </c>
    </row>
    <row r="102" spans="1:2" x14ac:dyDescent="0.25">
      <c r="A102" s="2">
        <v>4.99</v>
      </c>
      <c r="B102" s="1">
        <v>412</v>
      </c>
    </row>
    <row r="103" spans="1:2" x14ac:dyDescent="0.25">
      <c r="A103" s="2">
        <v>5</v>
      </c>
      <c r="B103" s="1">
        <v>415</v>
      </c>
    </row>
    <row r="104" spans="1:2" x14ac:dyDescent="0.25">
      <c r="A104" s="2">
        <v>5.01</v>
      </c>
      <c r="B104" s="1">
        <v>419</v>
      </c>
    </row>
    <row r="105" spans="1:2" x14ac:dyDescent="0.25">
      <c r="A105" s="2">
        <v>5.0199999999999996</v>
      </c>
      <c r="B105" s="1">
        <v>421</v>
      </c>
    </row>
    <row r="106" spans="1:2" x14ac:dyDescent="0.25">
      <c r="A106" s="2">
        <v>5.03</v>
      </c>
      <c r="B106" s="1">
        <v>425</v>
      </c>
    </row>
    <row r="107" spans="1:2" x14ac:dyDescent="0.25">
      <c r="A107" s="2">
        <v>5.04</v>
      </c>
      <c r="B107" s="1">
        <v>428</v>
      </c>
    </row>
    <row r="108" spans="1:2" x14ac:dyDescent="0.25">
      <c r="A108" s="2">
        <v>5.05</v>
      </c>
      <c r="B108" s="1">
        <v>432</v>
      </c>
    </row>
    <row r="109" spans="1:2" x14ac:dyDescent="0.25">
      <c r="A109" s="2">
        <v>5.0599999999999996</v>
      </c>
      <c r="B109" s="1">
        <v>434</v>
      </c>
    </row>
    <row r="110" spans="1:2" x14ac:dyDescent="0.25">
      <c r="A110" s="2">
        <v>5.07</v>
      </c>
      <c r="B110" s="1">
        <v>438</v>
      </c>
    </row>
    <row r="111" spans="1:2" x14ac:dyDescent="0.25">
      <c r="A111" s="2">
        <v>5.08</v>
      </c>
      <c r="B111" s="1">
        <v>441</v>
      </c>
    </row>
    <row r="112" spans="1:2" x14ac:dyDescent="0.25">
      <c r="A112" s="2">
        <v>5.09</v>
      </c>
      <c r="B112" s="1">
        <v>443</v>
      </c>
    </row>
    <row r="113" spans="1:2" x14ac:dyDescent="0.25">
      <c r="A113" s="2">
        <v>5.0999999999999996</v>
      </c>
      <c r="B113" s="1">
        <v>447</v>
      </c>
    </row>
    <row r="114" spans="1:2" x14ac:dyDescent="0.25">
      <c r="A114" s="2">
        <v>5.1100000000000003</v>
      </c>
      <c r="B114" s="1">
        <v>450</v>
      </c>
    </row>
    <row r="115" spans="1:2" x14ac:dyDescent="0.25">
      <c r="A115" s="2">
        <v>5.12</v>
      </c>
      <c r="B115" s="1">
        <v>454</v>
      </c>
    </row>
    <row r="116" spans="1:2" x14ac:dyDescent="0.25">
      <c r="A116" s="2">
        <v>5.13</v>
      </c>
      <c r="B116" s="1">
        <v>456</v>
      </c>
    </row>
    <row r="117" spans="1:2" x14ac:dyDescent="0.25">
      <c r="A117" s="2">
        <v>5.14</v>
      </c>
      <c r="B117" s="1">
        <v>460</v>
      </c>
    </row>
    <row r="118" spans="1:2" x14ac:dyDescent="0.25">
      <c r="A118" s="2">
        <v>5.15</v>
      </c>
      <c r="B118" s="1">
        <v>463</v>
      </c>
    </row>
    <row r="119" spans="1:2" x14ac:dyDescent="0.25">
      <c r="A119" s="2">
        <v>5.16</v>
      </c>
      <c r="B119" s="1">
        <v>466</v>
      </c>
    </row>
    <row r="120" spans="1:2" x14ac:dyDescent="0.25">
      <c r="A120" s="2">
        <v>5.17</v>
      </c>
      <c r="B120" s="1">
        <v>469</v>
      </c>
    </row>
    <row r="121" spans="1:2" x14ac:dyDescent="0.25">
      <c r="A121" s="2">
        <v>5.18</v>
      </c>
      <c r="B121" s="1">
        <v>473</v>
      </c>
    </row>
    <row r="122" spans="1:2" x14ac:dyDescent="0.25">
      <c r="A122" s="2">
        <v>5.19</v>
      </c>
      <c r="B122" s="1">
        <v>475</v>
      </c>
    </row>
    <row r="123" spans="1:2" x14ac:dyDescent="0.25">
      <c r="A123" s="2">
        <v>5.2</v>
      </c>
      <c r="B123" s="1">
        <v>479</v>
      </c>
    </row>
    <row r="124" spans="1:2" x14ac:dyDescent="0.25">
      <c r="A124" s="2">
        <v>5.21</v>
      </c>
      <c r="B124" s="1">
        <v>482</v>
      </c>
    </row>
    <row r="125" spans="1:2" x14ac:dyDescent="0.25">
      <c r="A125" s="2">
        <v>5.22</v>
      </c>
      <c r="B125" s="1">
        <v>484</v>
      </c>
    </row>
    <row r="126" spans="1:2" x14ac:dyDescent="0.25">
      <c r="A126" s="2">
        <v>5.23</v>
      </c>
      <c r="B126" s="1">
        <v>488</v>
      </c>
    </row>
    <row r="127" spans="1:2" x14ac:dyDescent="0.25">
      <c r="A127" s="2">
        <v>5.24</v>
      </c>
      <c r="B127" s="1">
        <v>491</v>
      </c>
    </row>
    <row r="128" spans="1:2" x14ac:dyDescent="0.25">
      <c r="A128" s="2">
        <v>5.25</v>
      </c>
      <c r="B128" s="1">
        <v>495</v>
      </c>
    </row>
    <row r="129" spans="1:2" x14ac:dyDescent="0.25">
      <c r="A129" s="2">
        <v>5.26</v>
      </c>
      <c r="B129" s="1">
        <v>497</v>
      </c>
    </row>
    <row r="130" spans="1:2" x14ac:dyDescent="0.25">
      <c r="A130" s="2">
        <v>5.27</v>
      </c>
      <c r="B130" s="1">
        <v>501</v>
      </c>
    </row>
    <row r="131" spans="1:2" x14ac:dyDescent="0.25">
      <c r="A131" s="2">
        <v>5.28</v>
      </c>
      <c r="B131" s="1">
        <v>504</v>
      </c>
    </row>
    <row r="132" spans="1:2" x14ac:dyDescent="0.25">
      <c r="A132" s="2">
        <v>5.29</v>
      </c>
      <c r="B132" s="1">
        <v>508</v>
      </c>
    </row>
    <row r="133" spans="1:2" x14ac:dyDescent="0.25">
      <c r="A133" s="2">
        <v>5.3</v>
      </c>
      <c r="B133" s="1">
        <v>510</v>
      </c>
    </row>
    <row r="134" spans="1:2" x14ac:dyDescent="0.25">
      <c r="A134" s="2">
        <v>5.31</v>
      </c>
      <c r="B134" s="1">
        <v>514</v>
      </c>
    </row>
    <row r="135" spans="1:2" x14ac:dyDescent="0.25">
      <c r="A135" s="2">
        <v>5.32</v>
      </c>
      <c r="B135" s="1">
        <v>517</v>
      </c>
    </row>
    <row r="136" spans="1:2" x14ac:dyDescent="0.25">
      <c r="A136" s="2">
        <v>5.33</v>
      </c>
      <c r="B136" s="1">
        <v>519</v>
      </c>
    </row>
    <row r="137" spans="1:2" x14ac:dyDescent="0.25">
      <c r="A137" s="2">
        <v>5.34</v>
      </c>
      <c r="B137" s="1">
        <v>523</v>
      </c>
    </row>
    <row r="138" spans="1:2" x14ac:dyDescent="0.25">
      <c r="A138" s="2">
        <v>5.35</v>
      </c>
      <c r="B138" s="1">
        <v>526</v>
      </c>
    </row>
    <row r="139" spans="1:2" x14ac:dyDescent="0.25">
      <c r="A139" s="2">
        <v>5.36</v>
      </c>
      <c r="B139" s="1">
        <v>529</v>
      </c>
    </row>
    <row r="140" spans="1:2" x14ac:dyDescent="0.25">
      <c r="A140" s="2">
        <v>5.37</v>
      </c>
      <c r="B140" s="1">
        <v>532</v>
      </c>
    </row>
    <row r="141" spans="1:2" x14ac:dyDescent="0.25">
      <c r="A141" s="2">
        <v>5.38</v>
      </c>
      <c r="B141" s="1">
        <v>536</v>
      </c>
    </row>
    <row r="142" spans="1:2" x14ac:dyDescent="0.25">
      <c r="A142" s="2">
        <v>5.39</v>
      </c>
      <c r="B142" s="1">
        <v>538</v>
      </c>
    </row>
    <row r="143" spans="1:2" x14ac:dyDescent="0.25">
      <c r="A143" s="2">
        <v>5.4</v>
      </c>
      <c r="B143" s="1">
        <v>542</v>
      </c>
    </row>
    <row r="144" spans="1:2" x14ac:dyDescent="0.25">
      <c r="A144" s="2">
        <v>5.41</v>
      </c>
      <c r="B144" s="1">
        <v>545</v>
      </c>
    </row>
    <row r="145" spans="1:2" x14ac:dyDescent="0.25">
      <c r="A145" s="2">
        <v>5.42</v>
      </c>
      <c r="B145" s="1">
        <v>549</v>
      </c>
    </row>
    <row r="146" spans="1:2" x14ac:dyDescent="0.25">
      <c r="A146" s="2">
        <v>5.43</v>
      </c>
      <c r="B146" s="1">
        <v>551</v>
      </c>
    </row>
    <row r="147" spans="1:2" x14ac:dyDescent="0.25">
      <c r="A147" s="2">
        <v>5.44</v>
      </c>
      <c r="B147" s="1">
        <v>555</v>
      </c>
    </row>
    <row r="148" spans="1:2" x14ac:dyDescent="0.25">
      <c r="A148" s="2">
        <v>5.45</v>
      </c>
      <c r="B148" s="1">
        <v>558</v>
      </c>
    </row>
    <row r="149" spans="1:2" x14ac:dyDescent="0.25">
      <c r="A149" s="2">
        <v>5.46</v>
      </c>
      <c r="B149" s="1">
        <v>560</v>
      </c>
    </row>
    <row r="150" spans="1:2" x14ac:dyDescent="0.25">
      <c r="A150" s="2">
        <v>5.47</v>
      </c>
      <c r="B150" s="1">
        <v>564</v>
      </c>
    </row>
    <row r="151" spans="1:2" x14ac:dyDescent="0.25">
      <c r="A151" s="2">
        <v>5.48</v>
      </c>
      <c r="B151" s="1">
        <v>567</v>
      </c>
    </row>
    <row r="152" spans="1:2" x14ac:dyDescent="0.25">
      <c r="A152" s="2">
        <v>5.49</v>
      </c>
      <c r="B152" s="1">
        <v>569</v>
      </c>
    </row>
    <row r="153" spans="1:2" x14ac:dyDescent="0.25">
      <c r="A153" s="2">
        <v>5.5</v>
      </c>
      <c r="B153" s="1">
        <v>572</v>
      </c>
    </row>
    <row r="154" spans="1:2" x14ac:dyDescent="0.25">
      <c r="A154" s="2">
        <v>5.51</v>
      </c>
      <c r="B154" s="1">
        <v>574</v>
      </c>
    </row>
    <row r="155" spans="1:2" x14ac:dyDescent="0.25">
      <c r="A155" s="2">
        <v>5.52</v>
      </c>
      <c r="B155" s="1">
        <v>577</v>
      </c>
    </row>
    <row r="156" spans="1:2" x14ac:dyDescent="0.25">
      <c r="A156" s="2">
        <v>5.53</v>
      </c>
      <c r="B156" s="1">
        <v>580</v>
      </c>
    </row>
    <row r="157" spans="1:2" x14ac:dyDescent="0.25">
      <c r="A157" s="2">
        <v>5.54</v>
      </c>
      <c r="B157" s="1">
        <v>583</v>
      </c>
    </row>
    <row r="158" spans="1:2" x14ac:dyDescent="0.25">
      <c r="A158" s="2">
        <v>5.55</v>
      </c>
      <c r="B158" s="1">
        <v>586</v>
      </c>
    </row>
    <row r="159" spans="1:2" x14ac:dyDescent="0.25">
      <c r="A159" s="2">
        <v>5.56</v>
      </c>
      <c r="B159" s="1">
        <v>589</v>
      </c>
    </row>
    <row r="160" spans="1:2" x14ac:dyDescent="0.25">
      <c r="A160" s="2">
        <v>5.57</v>
      </c>
      <c r="B160" s="1">
        <v>591</v>
      </c>
    </row>
    <row r="161" spans="1:2" x14ac:dyDescent="0.25">
      <c r="A161" s="2">
        <v>5.58</v>
      </c>
      <c r="B161" s="1">
        <v>594</v>
      </c>
    </row>
    <row r="162" spans="1:2" x14ac:dyDescent="0.25">
      <c r="A162" s="2">
        <v>5.59</v>
      </c>
      <c r="B162" s="1">
        <v>596</v>
      </c>
    </row>
    <row r="163" spans="1:2" x14ac:dyDescent="0.25">
      <c r="A163" s="2">
        <v>5.6</v>
      </c>
      <c r="B163" s="1">
        <v>599</v>
      </c>
    </row>
    <row r="164" spans="1:2" x14ac:dyDescent="0.25">
      <c r="A164" s="2">
        <v>5.61</v>
      </c>
      <c r="B164" s="1">
        <v>603</v>
      </c>
    </row>
    <row r="165" spans="1:2" x14ac:dyDescent="0.25">
      <c r="A165" s="2">
        <v>5.62</v>
      </c>
      <c r="B165" s="1">
        <v>605</v>
      </c>
    </row>
    <row r="166" spans="1:2" x14ac:dyDescent="0.25">
      <c r="A166" s="2">
        <v>5.63</v>
      </c>
      <c r="B166" s="1">
        <v>608</v>
      </c>
    </row>
    <row r="167" spans="1:2" x14ac:dyDescent="0.25">
      <c r="A167" s="2">
        <v>5.64</v>
      </c>
      <c r="B167" s="1">
        <v>610</v>
      </c>
    </row>
    <row r="168" spans="1:2" x14ac:dyDescent="0.25">
      <c r="A168" s="2">
        <v>5.65</v>
      </c>
      <c r="B168" s="1">
        <v>613</v>
      </c>
    </row>
    <row r="169" spans="1:2" x14ac:dyDescent="0.25">
      <c r="A169" s="2">
        <v>5.66</v>
      </c>
      <c r="B169" s="1">
        <v>617</v>
      </c>
    </row>
    <row r="170" spans="1:2" x14ac:dyDescent="0.25">
      <c r="A170" s="2">
        <v>5.67</v>
      </c>
      <c r="B170" s="1">
        <v>619</v>
      </c>
    </row>
    <row r="171" spans="1:2" x14ac:dyDescent="0.25">
      <c r="A171" s="2">
        <v>5.68</v>
      </c>
      <c r="B171" s="1">
        <v>622</v>
      </c>
    </row>
    <row r="172" spans="1:2" x14ac:dyDescent="0.25">
      <c r="A172" s="2">
        <v>5.69</v>
      </c>
      <c r="B172" s="1">
        <v>625</v>
      </c>
    </row>
    <row r="173" spans="1:2" x14ac:dyDescent="0.25">
      <c r="A173" s="2">
        <v>5.7</v>
      </c>
      <c r="B173" s="1">
        <v>628</v>
      </c>
    </row>
    <row r="174" spans="1:2" x14ac:dyDescent="0.25">
      <c r="A174" s="2">
        <v>5.71</v>
      </c>
      <c r="B174" s="1">
        <v>631</v>
      </c>
    </row>
    <row r="175" spans="1:2" x14ac:dyDescent="0.25">
      <c r="A175" s="2">
        <v>5.72</v>
      </c>
      <c r="B175" s="1">
        <v>634</v>
      </c>
    </row>
    <row r="176" spans="1:2" x14ac:dyDescent="0.25">
      <c r="A176" s="2">
        <v>5.73</v>
      </c>
      <c r="B176" s="1">
        <v>636</v>
      </c>
    </row>
    <row r="177" spans="1:2" x14ac:dyDescent="0.25">
      <c r="A177" s="2">
        <v>5.74</v>
      </c>
      <c r="B177" s="1">
        <v>639</v>
      </c>
    </row>
    <row r="178" spans="1:2" x14ac:dyDescent="0.25">
      <c r="A178" s="2">
        <v>5.75</v>
      </c>
      <c r="B178" s="1">
        <v>643</v>
      </c>
    </row>
    <row r="179" spans="1:2" x14ac:dyDescent="0.25">
      <c r="A179" s="2">
        <v>5.76</v>
      </c>
      <c r="B179" s="1">
        <v>645</v>
      </c>
    </row>
    <row r="180" spans="1:2" x14ac:dyDescent="0.25">
      <c r="A180" s="2">
        <v>5.77</v>
      </c>
      <c r="B180" s="1">
        <v>648</v>
      </c>
    </row>
    <row r="181" spans="1:2" x14ac:dyDescent="0.25">
      <c r="A181" s="2">
        <v>5.78</v>
      </c>
      <c r="B181" s="1">
        <v>650</v>
      </c>
    </row>
    <row r="182" spans="1:2" x14ac:dyDescent="0.25">
      <c r="A182" s="2">
        <v>5.79</v>
      </c>
      <c r="B182" s="1">
        <v>654</v>
      </c>
    </row>
    <row r="183" spans="1:2" x14ac:dyDescent="0.25">
      <c r="A183" s="2">
        <v>5.8</v>
      </c>
      <c r="B183" s="1">
        <v>657</v>
      </c>
    </row>
    <row r="184" spans="1:2" x14ac:dyDescent="0.25">
      <c r="A184" s="2">
        <v>5.81</v>
      </c>
      <c r="B184" s="1">
        <v>659</v>
      </c>
    </row>
    <row r="185" spans="1:2" x14ac:dyDescent="0.25">
      <c r="A185" s="2">
        <v>5.82</v>
      </c>
      <c r="B185" s="1">
        <v>662</v>
      </c>
    </row>
    <row r="186" spans="1:2" x14ac:dyDescent="0.25">
      <c r="A186" s="2">
        <v>5.83</v>
      </c>
      <c r="B186" s="1">
        <v>664</v>
      </c>
    </row>
    <row r="187" spans="1:2" x14ac:dyDescent="0.25">
      <c r="A187" s="2">
        <v>5.84</v>
      </c>
      <c r="B187" s="1">
        <v>668</v>
      </c>
    </row>
    <row r="188" spans="1:2" x14ac:dyDescent="0.25">
      <c r="A188" s="2">
        <v>5.85</v>
      </c>
      <c r="B188" s="1">
        <v>671</v>
      </c>
    </row>
    <row r="189" spans="1:2" x14ac:dyDescent="0.25">
      <c r="A189" s="2">
        <v>5.86</v>
      </c>
      <c r="B189" s="1">
        <v>673</v>
      </c>
    </row>
    <row r="190" spans="1:2" x14ac:dyDescent="0.25">
      <c r="A190" s="2">
        <v>5.87</v>
      </c>
      <c r="B190" s="1">
        <v>676</v>
      </c>
    </row>
    <row r="191" spans="1:2" x14ac:dyDescent="0.25">
      <c r="A191" s="2">
        <v>5.88</v>
      </c>
      <c r="B191" s="1">
        <v>680</v>
      </c>
    </row>
    <row r="192" spans="1:2" x14ac:dyDescent="0.25">
      <c r="A192" s="2">
        <v>5.89</v>
      </c>
      <c r="B192" s="1">
        <v>682</v>
      </c>
    </row>
    <row r="193" spans="1:2" x14ac:dyDescent="0.25">
      <c r="A193" s="2">
        <v>5.9</v>
      </c>
      <c r="B193" s="1">
        <v>685</v>
      </c>
    </row>
    <row r="194" spans="1:2" x14ac:dyDescent="0.25">
      <c r="A194" s="2">
        <v>5.91</v>
      </c>
      <c r="B194" s="1">
        <v>688</v>
      </c>
    </row>
    <row r="195" spans="1:2" x14ac:dyDescent="0.25">
      <c r="A195" s="2">
        <v>5.92</v>
      </c>
      <c r="B195" s="1">
        <v>690</v>
      </c>
    </row>
    <row r="196" spans="1:2" x14ac:dyDescent="0.25">
      <c r="A196" s="2">
        <v>5.93</v>
      </c>
      <c r="B196" s="1">
        <v>694</v>
      </c>
    </row>
    <row r="197" spans="1:2" x14ac:dyDescent="0.25">
      <c r="A197" s="2">
        <v>5.94</v>
      </c>
      <c r="B197" s="1">
        <v>697</v>
      </c>
    </row>
    <row r="198" spans="1:2" x14ac:dyDescent="0.25">
      <c r="A198" s="2">
        <v>5.95</v>
      </c>
      <c r="B198" s="1">
        <v>699</v>
      </c>
    </row>
    <row r="199" spans="1:2" x14ac:dyDescent="0.25">
      <c r="A199" s="2">
        <v>5.96</v>
      </c>
      <c r="B199" s="1">
        <v>702</v>
      </c>
    </row>
    <row r="200" spans="1:2" x14ac:dyDescent="0.25">
      <c r="A200" s="2">
        <v>5.97</v>
      </c>
      <c r="B200" s="1">
        <v>706</v>
      </c>
    </row>
    <row r="201" spans="1:2" x14ac:dyDescent="0.25">
      <c r="A201" s="2">
        <v>5.98</v>
      </c>
      <c r="B201" s="1">
        <v>708</v>
      </c>
    </row>
    <row r="202" spans="1:2" x14ac:dyDescent="0.25">
      <c r="A202" s="2">
        <v>5.99</v>
      </c>
      <c r="B202" s="1">
        <v>711</v>
      </c>
    </row>
    <row r="203" spans="1:2" x14ac:dyDescent="0.25">
      <c r="A203" s="2">
        <v>6</v>
      </c>
      <c r="B203" s="1">
        <v>713</v>
      </c>
    </row>
    <row r="204" spans="1:2" x14ac:dyDescent="0.25">
      <c r="A204" s="2">
        <v>6.01</v>
      </c>
      <c r="B204" s="1">
        <v>716</v>
      </c>
    </row>
    <row r="205" spans="1:2" x14ac:dyDescent="0.25">
      <c r="A205" s="2">
        <v>6.02</v>
      </c>
      <c r="B205" s="1">
        <v>720</v>
      </c>
    </row>
    <row r="206" spans="1:2" x14ac:dyDescent="0.25">
      <c r="A206" s="2">
        <v>6.03</v>
      </c>
      <c r="B206" s="1">
        <v>722</v>
      </c>
    </row>
    <row r="207" spans="1:2" x14ac:dyDescent="0.25">
      <c r="A207" s="2">
        <v>6.04</v>
      </c>
      <c r="B207" s="1">
        <v>725</v>
      </c>
    </row>
    <row r="208" spans="1:2" x14ac:dyDescent="0.25">
      <c r="A208" s="2">
        <v>6.05</v>
      </c>
      <c r="B208" s="1">
        <v>727</v>
      </c>
    </row>
    <row r="209" spans="1:2" x14ac:dyDescent="0.25">
      <c r="A209" s="2">
        <v>6.06</v>
      </c>
      <c r="B209" s="1">
        <v>731</v>
      </c>
    </row>
    <row r="210" spans="1:2" x14ac:dyDescent="0.25">
      <c r="A210" s="2">
        <v>6.07</v>
      </c>
      <c r="B210" s="1">
        <v>734</v>
      </c>
    </row>
    <row r="211" spans="1:2" x14ac:dyDescent="0.25">
      <c r="A211" s="2">
        <v>6.08</v>
      </c>
      <c r="B211" s="1">
        <v>736</v>
      </c>
    </row>
    <row r="212" spans="1:2" x14ac:dyDescent="0.25">
      <c r="A212" s="2">
        <v>6.09</v>
      </c>
      <c r="B212" s="1">
        <v>739</v>
      </c>
    </row>
    <row r="213" spans="1:2" x14ac:dyDescent="0.25">
      <c r="A213" s="2">
        <v>6.1</v>
      </c>
      <c r="B213" s="1">
        <v>742</v>
      </c>
    </row>
    <row r="214" spans="1:2" x14ac:dyDescent="0.25">
      <c r="A214" s="2">
        <v>6.11</v>
      </c>
      <c r="B214" s="1">
        <v>745</v>
      </c>
    </row>
    <row r="215" spans="1:2" x14ac:dyDescent="0.25">
      <c r="A215" s="2">
        <v>6.12</v>
      </c>
      <c r="B215" s="1">
        <v>748</v>
      </c>
    </row>
    <row r="216" spans="1:2" x14ac:dyDescent="0.25">
      <c r="A216" s="2">
        <v>6.13</v>
      </c>
      <c r="B216" s="1">
        <v>751</v>
      </c>
    </row>
    <row r="217" spans="1:2" x14ac:dyDescent="0.25">
      <c r="A217" s="2">
        <v>6.14</v>
      </c>
      <c r="B217" s="1">
        <v>753</v>
      </c>
    </row>
    <row r="218" spans="1:2" x14ac:dyDescent="0.25">
      <c r="A218" s="2">
        <v>6.15</v>
      </c>
      <c r="B218" s="1">
        <v>757</v>
      </c>
    </row>
    <row r="219" spans="1:2" x14ac:dyDescent="0.25">
      <c r="A219" s="2">
        <v>6.16</v>
      </c>
      <c r="B219" s="1">
        <v>760</v>
      </c>
    </row>
    <row r="220" spans="1:2" x14ac:dyDescent="0.25">
      <c r="A220" s="2">
        <v>6.17</v>
      </c>
      <c r="B220" s="1">
        <v>762</v>
      </c>
    </row>
    <row r="221" spans="1:2" x14ac:dyDescent="0.25">
      <c r="A221" s="2">
        <v>6.18</v>
      </c>
      <c r="B221" s="1">
        <v>765</v>
      </c>
    </row>
    <row r="222" spans="1:2" x14ac:dyDescent="0.25">
      <c r="A222" s="2">
        <v>6.19</v>
      </c>
      <c r="B222" s="1">
        <v>767</v>
      </c>
    </row>
    <row r="223" spans="1:2" x14ac:dyDescent="0.25">
      <c r="A223" s="2">
        <v>6.2</v>
      </c>
      <c r="B223" s="1">
        <v>771</v>
      </c>
    </row>
    <row r="224" spans="1:2" x14ac:dyDescent="0.25">
      <c r="A224" s="2">
        <v>6.21</v>
      </c>
      <c r="B224" s="1">
        <v>774</v>
      </c>
    </row>
    <row r="225" spans="1:2" x14ac:dyDescent="0.25">
      <c r="A225" s="2">
        <v>6.22</v>
      </c>
      <c r="B225" s="1">
        <v>776</v>
      </c>
    </row>
    <row r="226" spans="1:2" x14ac:dyDescent="0.25">
      <c r="A226" s="2">
        <v>6.23</v>
      </c>
      <c r="B226" s="1">
        <v>779</v>
      </c>
    </row>
    <row r="227" spans="1:2" x14ac:dyDescent="0.25">
      <c r="A227" s="2">
        <v>6.24</v>
      </c>
      <c r="B227" s="1">
        <v>783</v>
      </c>
    </row>
    <row r="228" spans="1:2" x14ac:dyDescent="0.25">
      <c r="A228" s="2">
        <v>6.25</v>
      </c>
      <c r="B228" s="1">
        <v>785</v>
      </c>
    </row>
    <row r="229" spans="1:2" x14ac:dyDescent="0.25">
      <c r="A229" s="2">
        <v>6.26</v>
      </c>
      <c r="B229" s="1">
        <v>788</v>
      </c>
    </row>
    <row r="230" spans="1:2" x14ac:dyDescent="0.25">
      <c r="A230" s="2">
        <v>6.27</v>
      </c>
      <c r="B230" s="1">
        <v>790</v>
      </c>
    </row>
    <row r="231" spans="1:2" x14ac:dyDescent="0.25">
      <c r="A231" s="2">
        <v>6.28</v>
      </c>
      <c r="B231" s="1">
        <v>793</v>
      </c>
    </row>
    <row r="232" spans="1:2" x14ac:dyDescent="0.25">
      <c r="A232" s="2">
        <v>6.29</v>
      </c>
      <c r="B232" s="1">
        <v>797</v>
      </c>
    </row>
    <row r="233" spans="1:2" x14ac:dyDescent="0.25">
      <c r="A233" s="2">
        <v>6.3</v>
      </c>
      <c r="B233" s="1">
        <v>799</v>
      </c>
    </row>
    <row r="234" spans="1:2" x14ac:dyDescent="0.25">
      <c r="A234" s="2">
        <v>6.31</v>
      </c>
      <c r="B234" s="1">
        <v>802</v>
      </c>
    </row>
    <row r="235" spans="1:2" x14ac:dyDescent="0.25">
      <c r="A235" s="2">
        <v>6.32</v>
      </c>
      <c r="B235" s="1">
        <v>805</v>
      </c>
    </row>
    <row r="236" spans="1:2" x14ac:dyDescent="0.25">
      <c r="A236" s="2">
        <v>6.33</v>
      </c>
      <c r="B236" s="1">
        <v>808</v>
      </c>
    </row>
    <row r="237" spans="1:2" x14ac:dyDescent="0.25">
      <c r="A237" s="2">
        <v>6.34</v>
      </c>
      <c r="B237" s="1">
        <v>811</v>
      </c>
    </row>
    <row r="238" spans="1:2" x14ac:dyDescent="0.25">
      <c r="A238" s="2">
        <v>6.35</v>
      </c>
      <c r="B238" s="1">
        <v>814</v>
      </c>
    </row>
    <row r="239" spans="1:2" x14ac:dyDescent="0.25">
      <c r="A239" s="2">
        <v>6.36</v>
      </c>
      <c r="B239" s="1">
        <v>816</v>
      </c>
    </row>
    <row r="240" spans="1:2" x14ac:dyDescent="0.25">
      <c r="A240" s="2">
        <v>6.37</v>
      </c>
      <c r="B240" s="1">
        <v>819</v>
      </c>
    </row>
    <row r="241" spans="1:2" x14ac:dyDescent="0.25">
      <c r="A241" s="2">
        <v>6.38</v>
      </c>
      <c r="B241" s="1">
        <v>823</v>
      </c>
    </row>
    <row r="242" spans="1:2" x14ac:dyDescent="0.25">
      <c r="A242" s="2">
        <v>6.39</v>
      </c>
      <c r="B242" s="1">
        <v>825</v>
      </c>
    </row>
    <row r="243" spans="1:2" x14ac:dyDescent="0.25">
      <c r="A243" s="2">
        <v>6.4</v>
      </c>
      <c r="B243" s="1">
        <v>828</v>
      </c>
    </row>
    <row r="244" spans="1:2" x14ac:dyDescent="0.25">
      <c r="A244" s="2">
        <v>6.41</v>
      </c>
      <c r="B244" s="1">
        <v>830</v>
      </c>
    </row>
    <row r="245" spans="1:2" x14ac:dyDescent="0.25">
      <c r="A245" s="2">
        <v>6.42</v>
      </c>
      <c r="B245" s="1">
        <v>834</v>
      </c>
    </row>
    <row r="246" spans="1:2" x14ac:dyDescent="0.25">
      <c r="A246" s="2">
        <v>6.43</v>
      </c>
      <c r="B246" s="1">
        <v>837</v>
      </c>
    </row>
    <row r="247" spans="1:2" x14ac:dyDescent="0.25">
      <c r="A247" s="2">
        <v>6.44</v>
      </c>
      <c r="B247" s="1">
        <v>839</v>
      </c>
    </row>
    <row r="248" spans="1:2" x14ac:dyDescent="0.25">
      <c r="A248" s="2">
        <v>6.45</v>
      </c>
      <c r="B248" s="1">
        <v>842</v>
      </c>
    </row>
    <row r="249" spans="1:2" x14ac:dyDescent="0.25">
      <c r="A249" s="2">
        <v>6.46</v>
      </c>
      <c r="B249" s="1">
        <v>844</v>
      </c>
    </row>
    <row r="250" spans="1:2" x14ac:dyDescent="0.25">
      <c r="A250" s="2">
        <v>6.47</v>
      </c>
      <c r="B250" s="1">
        <v>848</v>
      </c>
    </row>
    <row r="251" spans="1:2" x14ac:dyDescent="0.25">
      <c r="A251" s="2">
        <v>6.48</v>
      </c>
      <c r="B251" s="1">
        <v>851</v>
      </c>
    </row>
    <row r="252" spans="1:2" x14ac:dyDescent="0.25">
      <c r="A252" s="2">
        <v>6.49</v>
      </c>
      <c r="B252" s="1">
        <v>853</v>
      </c>
    </row>
    <row r="253" spans="1:2" x14ac:dyDescent="0.25">
      <c r="A253" s="2">
        <v>6.5</v>
      </c>
      <c r="B253" s="1">
        <v>856</v>
      </c>
    </row>
    <row r="254" spans="1:2" x14ac:dyDescent="0.25">
      <c r="A254" s="2">
        <v>6.51</v>
      </c>
      <c r="B254" s="1">
        <v>860</v>
      </c>
    </row>
    <row r="255" spans="1:2" x14ac:dyDescent="0.25">
      <c r="A255" s="2">
        <v>6.52</v>
      </c>
      <c r="B255" s="1">
        <v>862</v>
      </c>
    </row>
    <row r="256" spans="1:2" x14ac:dyDescent="0.25">
      <c r="A256" s="2">
        <v>6.53</v>
      </c>
      <c r="B256" s="1">
        <v>865</v>
      </c>
    </row>
    <row r="257" spans="1:2" x14ac:dyDescent="0.25">
      <c r="A257" s="2">
        <v>6.54</v>
      </c>
      <c r="B257" s="1">
        <v>868</v>
      </c>
    </row>
    <row r="258" spans="1:2" x14ac:dyDescent="0.25">
      <c r="A258" s="2">
        <v>6.55</v>
      </c>
      <c r="B258" s="1">
        <v>870</v>
      </c>
    </row>
    <row r="259" spans="1:2" x14ac:dyDescent="0.25">
      <c r="A259" s="2">
        <v>6.56</v>
      </c>
      <c r="B259" s="1">
        <v>874</v>
      </c>
    </row>
    <row r="260" spans="1:2" x14ac:dyDescent="0.25">
      <c r="A260" s="2">
        <v>6.57</v>
      </c>
      <c r="B260" s="1">
        <v>877</v>
      </c>
    </row>
    <row r="261" spans="1:2" x14ac:dyDescent="0.25">
      <c r="A261" s="2">
        <v>6.58</v>
      </c>
      <c r="B261" s="1">
        <v>879</v>
      </c>
    </row>
    <row r="262" spans="1:2" x14ac:dyDescent="0.25">
      <c r="A262" s="2">
        <v>6.59</v>
      </c>
      <c r="B262" s="1">
        <v>882</v>
      </c>
    </row>
    <row r="263" spans="1:2" x14ac:dyDescent="0.25">
      <c r="A263" s="2">
        <v>6.6</v>
      </c>
      <c r="B263" s="1">
        <v>886</v>
      </c>
    </row>
    <row r="264" spans="1:2" x14ac:dyDescent="0.25">
      <c r="A264" s="2">
        <v>6.61</v>
      </c>
      <c r="B264" s="1">
        <v>888</v>
      </c>
    </row>
    <row r="265" spans="1:2" x14ac:dyDescent="0.25">
      <c r="A265" s="2">
        <v>6.62</v>
      </c>
      <c r="B265" s="1">
        <v>891</v>
      </c>
    </row>
    <row r="266" spans="1:2" x14ac:dyDescent="0.25">
      <c r="A266" s="2">
        <v>6.63</v>
      </c>
      <c r="B266" s="1">
        <v>893</v>
      </c>
    </row>
    <row r="267" spans="1:2" x14ac:dyDescent="0.25">
      <c r="A267" s="2">
        <v>6.64</v>
      </c>
      <c r="B267" s="1">
        <v>896</v>
      </c>
    </row>
    <row r="268" spans="1:2" x14ac:dyDescent="0.25">
      <c r="A268" s="2">
        <v>6.65</v>
      </c>
      <c r="B268" s="1">
        <v>900</v>
      </c>
    </row>
    <row r="269" spans="1:2" x14ac:dyDescent="0.25">
      <c r="A269" s="2">
        <v>6.66</v>
      </c>
      <c r="B269" s="1">
        <v>902</v>
      </c>
    </row>
    <row r="270" spans="1:2" x14ac:dyDescent="0.25">
      <c r="A270" s="2">
        <v>6.67</v>
      </c>
      <c r="B270" s="1">
        <v>905</v>
      </c>
    </row>
    <row r="271" spans="1:2" x14ac:dyDescent="0.25">
      <c r="A271" s="2">
        <v>6.68</v>
      </c>
      <c r="B271" s="1">
        <v>907</v>
      </c>
    </row>
    <row r="272" spans="1:2" x14ac:dyDescent="0.25">
      <c r="A272" s="2">
        <v>6.69</v>
      </c>
      <c r="B272" s="1">
        <v>911</v>
      </c>
    </row>
    <row r="273" spans="1:2" x14ac:dyDescent="0.25">
      <c r="A273" s="2">
        <v>6.7</v>
      </c>
      <c r="B273" s="1">
        <v>914</v>
      </c>
    </row>
    <row r="274" spans="1:2" x14ac:dyDescent="0.25">
      <c r="A274" s="2">
        <v>6.71</v>
      </c>
      <c r="B274" s="1">
        <v>916</v>
      </c>
    </row>
    <row r="275" spans="1:2" x14ac:dyDescent="0.25">
      <c r="A275" s="2">
        <v>6.72</v>
      </c>
      <c r="B275" s="1">
        <v>919</v>
      </c>
    </row>
    <row r="276" spans="1:2" x14ac:dyDescent="0.25">
      <c r="A276" s="2">
        <v>6.73</v>
      </c>
      <c r="B276" s="1">
        <v>922</v>
      </c>
    </row>
    <row r="277" spans="1:2" x14ac:dyDescent="0.25">
      <c r="A277" s="2">
        <v>6.74</v>
      </c>
      <c r="B277" s="1">
        <v>925</v>
      </c>
    </row>
    <row r="278" spans="1:2" x14ac:dyDescent="0.25">
      <c r="A278" s="2">
        <v>6.75</v>
      </c>
      <c r="B278" s="1">
        <v>928</v>
      </c>
    </row>
    <row r="279" spans="1:2" x14ac:dyDescent="0.25">
      <c r="A279" s="2">
        <v>6.76</v>
      </c>
      <c r="B279" s="1">
        <v>931</v>
      </c>
    </row>
    <row r="280" spans="1:2" x14ac:dyDescent="0.25">
      <c r="A280" s="2">
        <v>6.77</v>
      </c>
      <c r="B280" s="1">
        <v>933</v>
      </c>
    </row>
    <row r="281" spans="1:2" x14ac:dyDescent="0.25">
      <c r="A281" s="2">
        <v>6.78</v>
      </c>
      <c r="B281" s="1">
        <v>937</v>
      </c>
    </row>
    <row r="282" spans="1:2" x14ac:dyDescent="0.25">
      <c r="A282" s="2">
        <v>6.79</v>
      </c>
      <c r="B282" s="1">
        <v>940</v>
      </c>
    </row>
    <row r="283" spans="1:2" x14ac:dyDescent="0.25">
      <c r="A283" s="2">
        <v>6.8</v>
      </c>
      <c r="B283" s="1">
        <v>942</v>
      </c>
    </row>
    <row r="284" spans="1:2" x14ac:dyDescent="0.25">
      <c r="A284" s="2">
        <v>6.81</v>
      </c>
      <c r="B284" s="1">
        <v>945</v>
      </c>
    </row>
    <row r="285" spans="1:2" x14ac:dyDescent="0.25">
      <c r="A285" s="2">
        <v>6.82</v>
      </c>
      <c r="B285" s="1">
        <v>947</v>
      </c>
    </row>
    <row r="286" spans="1:2" x14ac:dyDescent="0.25">
      <c r="A286" s="2">
        <v>6.83</v>
      </c>
      <c r="B286" s="1">
        <v>951</v>
      </c>
    </row>
    <row r="287" spans="1:2" x14ac:dyDescent="0.25">
      <c r="A287" s="2">
        <v>6.84</v>
      </c>
      <c r="B287" s="1">
        <v>954</v>
      </c>
    </row>
    <row r="288" spans="1:2" x14ac:dyDescent="0.25">
      <c r="A288" s="2">
        <v>6.85</v>
      </c>
      <c r="B288" s="1">
        <v>956</v>
      </c>
    </row>
    <row r="289" spans="1:2" x14ac:dyDescent="0.25">
      <c r="A289" s="2">
        <v>6.86</v>
      </c>
      <c r="B289" s="1">
        <v>959</v>
      </c>
    </row>
    <row r="290" spans="1:2" x14ac:dyDescent="0.25">
      <c r="A290" s="2">
        <v>6.87</v>
      </c>
      <c r="B290" s="1">
        <v>963</v>
      </c>
    </row>
    <row r="291" spans="1:2" x14ac:dyDescent="0.25">
      <c r="A291" s="2">
        <v>6.88</v>
      </c>
      <c r="B291" s="1">
        <v>965</v>
      </c>
    </row>
    <row r="292" spans="1:2" x14ac:dyDescent="0.25">
      <c r="A292" s="2">
        <v>6.89</v>
      </c>
      <c r="B292" s="1">
        <v>968</v>
      </c>
    </row>
    <row r="293" spans="1:2" x14ac:dyDescent="0.25">
      <c r="A293" s="2">
        <v>6.9</v>
      </c>
      <c r="B293" s="1">
        <v>970</v>
      </c>
    </row>
    <row r="294" spans="1:2" x14ac:dyDescent="0.25">
      <c r="A294" s="2">
        <v>6.91</v>
      </c>
      <c r="B294" s="1">
        <v>973</v>
      </c>
    </row>
    <row r="295" spans="1:2" x14ac:dyDescent="0.25">
      <c r="A295" s="2">
        <v>6.92</v>
      </c>
      <c r="B295" s="1">
        <v>977</v>
      </c>
    </row>
    <row r="296" spans="1:2" x14ac:dyDescent="0.25">
      <c r="A296" s="2">
        <v>6.93</v>
      </c>
      <c r="B296" s="1">
        <v>979</v>
      </c>
    </row>
    <row r="297" spans="1:2" x14ac:dyDescent="0.25">
      <c r="A297" s="2">
        <v>6.94</v>
      </c>
      <c r="B297" s="1">
        <v>982</v>
      </c>
    </row>
    <row r="298" spans="1:2" x14ac:dyDescent="0.25">
      <c r="A298" s="2">
        <v>6.95</v>
      </c>
      <c r="B298" s="1">
        <v>985</v>
      </c>
    </row>
    <row r="299" spans="1:2" x14ac:dyDescent="0.25">
      <c r="A299" s="2">
        <v>6.96</v>
      </c>
      <c r="B299" s="1">
        <v>988</v>
      </c>
    </row>
    <row r="300" spans="1:2" x14ac:dyDescent="0.25">
      <c r="A300" s="2">
        <v>6.97</v>
      </c>
      <c r="B300" s="1">
        <v>991</v>
      </c>
    </row>
    <row r="301" spans="1:2" x14ac:dyDescent="0.25">
      <c r="A301" s="2">
        <v>6.98</v>
      </c>
      <c r="B301" s="1">
        <v>994</v>
      </c>
    </row>
    <row r="302" spans="1:2" x14ac:dyDescent="0.25">
      <c r="A302" s="2">
        <v>6.99</v>
      </c>
      <c r="B302" s="1">
        <v>996</v>
      </c>
    </row>
    <row r="303" spans="1:2" x14ac:dyDescent="0.25">
      <c r="A303" s="2">
        <v>7</v>
      </c>
      <c r="B303" s="1">
        <v>1000</v>
      </c>
    </row>
  </sheetData>
  <sheetProtection algorithmName="SHA-512" hashValue="B+hJhbhGWCOr6CwGRbsaf92Qoos4UncaA5ck2u7f0MfiZxzEsehUE17Mf65TAeQvkcEdHV7zSrlXPat9cPIh3g==" saltValue="Rq0uFbzGi8J//4zYGU7zAw==" spinCount="100000" sheet="1" objects="1" scenarios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1003-DD3F-4A6B-8863-053553ED4F76}">
  <dimension ref="A1:H31"/>
  <sheetViews>
    <sheetView workbookViewId="0">
      <selection activeCell="D11" sqref="D11"/>
    </sheetView>
  </sheetViews>
  <sheetFormatPr baseColWidth="10" defaultRowHeight="15" x14ac:dyDescent="0.25"/>
  <cols>
    <col min="1" max="1" width="43.28515625" bestFit="1" customWidth="1"/>
    <col min="3" max="3" width="12.5703125" bestFit="1" customWidth="1"/>
    <col min="4" max="4" width="43" customWidth="1"/>
    <col min="5" max="5" width="25.85546875" customWidth="1"/>
  </cols>
  <sheetData>
    <row r="1" spans="1:3" x14ac:dyDescent="0.25">
      <c r="A1" s="4" t="s">
        <v>924</v>
      </c>
      <c r="B1" s="4" t="s">
        <v>911</v>
      </c>
      <c r="C1" s="4" t="s">
        <v>912</v>
      </c>
    </row>
    <row r="2" spans="1:3" x14ac:dyDescent="0.25">
      <c r="A2" s="3" t="s">
        <v>910</v>
      </c>
      <c r="B2" s="35">
        <v>6.31</v>
      </c>
      <c r="C2" s="35">
        <v>6.8</v>
      </c>
    </row>
    <row r="3" spans="1:3" x14ac:dyDescent="0.25">
      <c r="A3" s="3" t="s">
        <v>909</v>
      </c>
      <c r="B3" s="35">
        <v>6.15</v>
      </c>
      <c r="C3" s="35">
        <v>6.43</v>
      </c>
    </row>
    <row r="4" spans="1:3" x14ac:dyDescent="0.25">
      <c r="A4" s="3" t="s">
        <v>908</v>
      </c>
      <c r="B4" s="35">
        <v>6.14</v>
      </c>
      <c r="C4" s="35">
        <v>6.54</v>
      </c>
    </row>
    <row r="5" spans="1:3" x14ac:dyDescent="0.25">
      <c r="A5" s="3" t="s">
        <v>907</v>
      </c>
      <c r="B5" s="35">
        <v>6.45</v>
      </c>
      <c r="C5" s="35">
        <v>6.83</v>
      </c>
    </row>
    <row r="7" spans="1:3" x14ac:dyDescent="0.25">
      <c r="A7" t="s">
        <v>921</v>
      </c>
    </row>
    <row r="8" spans="1:3" x14ac:dyDescent="0.25">
      <c r="A8" s="4" t="s">
        <v>925</v>
      </c>
      <c r="B8" s="4" t="s">
        <v>922</v>
      </c>
      <c r="C8" s="4" t="s">
        <v>923</v>
      </c>
    </row>
    <row r="9" spans="1:3" x14ac:dyDescent="0.25">
      <c r="A9" s="3" t="s">
        <v>913</v>
      </c>
      <c r="B9">
        <f>B2</f>
        <v>6.31</v>
      </c>
      <c r="C9" s="2">
        <f>_xlfn.XLOOKUP(B9,NEM!A:A,NEM!B:B)</f>
        <v>802</v>
      </c>
    </row>
    <row r="10" spans="1:3" x14ac:dyDescent="0.25">
      <c r="A10" s="3" t="s">
        <v>917</v>
      </c>
      <c r="B10">
        <f>C2</f>
        <v>6.8</v>
      </c>
      <c r="C10" s="2">
        <f>_xlfn.XLOOKUP(B10,NEM!A:A,NEM!B:B)</f>
        <v>942</v>
      </c>
    </row>
    <row r="11" spans="1:3" x14ac:dyDescent="0.25">
      <c r="A11" s="3" t="s">
        <v>914</v>
      </c>
      <c r="B11">
        <f>B3</f>
        <v>6.15</v>
      </c>
      <c r="C11" s="2">
        <f>_xlfn.XLOOKUP(B11,NEM!A:A,NEM!B:B)</f>
        <v>757</v>
      </c>
    </row>
    <row r="12" spans="1:3" x14ac:dyDescent="0.25">
      <c r="A12" s="3" t="s">
        <v>918</v>
      </c>
      <c r="B12">
        <f>C3</f>
        <v>6.43</v>
      </c>
      <c r="C12" s="2">
        <f>_xlfn.XLOOKUP(B12,NEM!A:A,NEM!B:B)</f>
        <v>837</v>
      </c>
    </row>
    <row r="13" spans="1:3" x14ac:dyDescent="0.25">
      <c r="A13" s="3" t="s">
        <v>915</v>
      </c>
      <c r="B13">
        <f>B4</f>
        <v>6.14</v>
      </c>
      <c r="C13" s="2">
        <f>_xlfn.XLOOKUP(B13,NEM!A:A,NEM!B:B)</f>
        <v>753</v>
      </c>
    </row>
    <row r="14" spans="1:3" x14ac:dyDescent="0.25">
      <c r="A14" s="3" t="s">
        <v>919</v>
      </c>
      <c r="B14">
        <f>C4</f>
        <v>6.54</v>
      </c>
      <c r="C14" s="2">
        <f>_xlfn.XLOOKUP(B14,NEM!A:A,NEM!B:B)</f>
        <v>868</v>
      </c>
    </row>
    <row r="15" spans="1:3" x14ac:dyDescent="0.25">
      <c r="A15" s="3" t="s">
        <v>916</v>
      </c>
      <c r="B15">
        <f>B5</f>
        <v>6.45</v>
      </c>
      <c r="C15" s="2">
        <f>_xlfn.XLOOKUP(B15,NEM!A:A,NEM!B:B)</f>
        <v>842</v>
      </c>
    </row>
    <row r="16" spans="1:3" x14ac:dyDescent="0.25">
      <c r="A16" s="3" t="s">
        <v>920</v>
      </c>
      <c r="B16">
        <f>C5</f>
        <v>6.83</v>
      </c>
      <c r="C16" s="2">
        <f>_xlfn.XLOOKUP(B16,NEM!A:A,NEM!B:B)</f>
        <v>951</v>
      </c>
    </row>
    <row r="18" spans="1:8" ht="45" x14ac:dyDescent="0.25">
      <c r="D18" s="6" t="s">
        <v>954</v>
      </c>
      <c r="E18" s="6" t="s">
        <v>948</v>
      </c>
    </row>
    <row r="19" spans="1:8" x14ac:dyDescent="0.25">
      <c r="A19" s="3" t="s">
        <v>926</v>
      </c>
      <c r="B19" t="s">
        <v>922</v>
      </c>
      <c r="C19" t="s">
        <v>931</v>
      </c>
      <c r="D19" t="s">
        <v>935</v>
      </c>
      <c r="E19" t="s">
        <v>934</v>
      </c>
    </row>
    <row r="20" spans="1:8" x14ac:dyDescent="0.25">
      <c r="A20" t="s">
        <v>927</v>
      </c>
      <c r="B20" s="2">
        <f>Calculadora!B7</f>
        <v>0</v>
      </c>
      <c r="C20" s="2" t="e">
        <f>_xlfn.XLOOKUP(B20,NEM!A:A,NEM!B:B)</f>
        <v>#N/A</v>
      </c>
      <c r="D20" s="2" t="e">
        <f>IF(C20&lt;=C9,C20,C9+(C20-C9)*((1000-C9)/(C10-C9)))</f>
        <v>#N/A</v>
      </c>
      <c r="E20" s="2" t="e">
        <f>IF(C20&gt;=C10,1000,D20)</f>
        <v>#N/A</v>
      </c>
      <c r="H20" s="2"/>
    </row>
    <row r="21" spans="1:8" x14ac:dyDescent="0.25">
      <c r="A21" t="s">
        <v>928</v>
      </c>
      <c r="B21" s="2">
        <f>Calculadora!B8</f>
        <v>0</v>
      </c>
      <c r="C21" s="2" t="e">
        <f>_xlfn.XLOOKUP(B21,NEM!A:A,NEM!B:B)</f>
        <v>#N/A</v>
      </c>
      <c r="D21" s="2" t="e">
        <f>IF(C21&lt;=C11,C21,C11+(C21-C11)*((1000-C11)/(C12-C11)))</f>
        <v>#N/A</v>
      </c>
      <c r="E21" s="2" t="e">
        <f>IF(C21&gt;=C12,1000,D21)</f>
        <v>#N/A</v>
      </c>
      <c r="H21" s="2"/>
    </row>
    <row r="22" spans="1:8" x14ac:dyDescent="0.25">
      <c r="A22" t="s">
        <v>929</v>
      </c>
      <c r="B22" s="2">
        <f>Calculadora!B9</f>
        <v>0</v>
      </c>
      <c r="C22" s="2" t="e">
        <f>_xlfn.XLOOKUP(B22,NEM!A:A,NEM!B:B)</f>
        <v>#N/A</v>
      </c>
      <c r="D22" s="2" t="e">
        <f>IF(C22&lt;=C13,C22,C13+(C22-C13)*((1000-C13)/(C14-C13)))</f>
        <v>#N/A</v>
      </c>
      <c r="E22" s="2" t="e">
        <f>IF(C22&gt;=C14,1000,D22)</f>
        <v>#N/A</v>
      </c>
      <c r="H22" s="2"/>
    </row>
    <row r="23" spans="1:8" x14ac:dyDescent="0.25">
      <c r="A23" t="s">
        <v>930</v>
      </c>
      <c r="B23" s="2">
        <f>Calculadora!B10</f>
        <v>0</v>
      </c>
      <c r="C23" s="2" t="e">
        <f>_xlfn.XLOOKUP(B23,NEM!A:A,NEM!B:B)</f>
        <v>#N/A</v>
      </c>
      <c r="D23" s="2" t="e">
        <f>IF(C23&lt;=C15,C23,C15+(C23-C15)*((1000-C15)/(C16-C15)))</f>
        <v>#N/A</v>
      </c>
      <c r="E23" s="2" t="e">
        <f>IF(C23&gt;=C16,1000,D23)</f>
        <v>#N/A</v>
      </c>
      <c r="H23" s="2"/>
    </row>
    <row r="26" spans="1:8" x14ac:dyDescent="0.25">
      <c r="A26" s="5" t="s">
        <v>949</v>
      </c>
      <c r="B26" s="5" t="s">
        <v>950</v>
      </c>
    </row>
    <row r="27" spans="1:8" x14ac:dyDescent="0.25">
      <c r="A27" t="s">
        <v>936</v>
      </c>
      <c r="B27" s="2" t="e">
        <f>E20</f>
        <v>#N/A</v>
      </c>
    </row>
    <row r="28" spans="1:8" x14ac:dyDescent="0.25">
      <c r="A28" t="s">
        <v>937</v>
      </c>
      <c r="B28" s="2" t="e">
        <f>E21</f>
        <v>#N/A</v>
      </c>
    </row>
    <row r="29" spans="1:8" x14ac:dyDescent="0.25">
      <c r="A29" t="s">
        <v>938</v>
      </c>
      <c r="B29" s="2" t="e">
        <f>E22</f>
        <v>#N/A</v>
      </c>
    </row>
    <row r="30" spans="1:8" x14ac:dyDescent="0.25">
      <c r="A30" s="5" t="s">
        <v>939</v>
      </c>
      <c r="B30" s="7" t="e">
        <f>E23</f>
        <v>#N/A</v>
      </c>
    </row>
    <row r="31" spans="1:8" x14ac:dyDescent="0.25">
      <c r="A31" s="2" t="s">
        <v>933</v>
      </c>
      <c r="B31" s="1" t="e">
        <f>SUM(B27:B30)/4</f>
        <v>#N/A</v>
      </c>
    </row>
  </sheetData>
  <sheetProtection algorithmName="SHA-512" hashValue="0xZcr7Musg2tY6Kg5dKitOWX+S3dyDK+oFQrTWghKeU4DLj0i0U8BcYGB30iJt215Hqrh2J4J15ZG4XyAxwYxA==" saltValue="+IWM/llTBtdhYxElENIZi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8286-4C21-4A1D-96D7-A06430983AB9}">
  <dimension ref="A1:A3"/>
  <sheetViews>
    <sheetView workbookViewId="0">
      <selection activeCell="H17" sqref="H17"/>
    </sheetView>
  </sheetViews>
  <sheetFormatPr baseColWidth="10" defaultRowHeight="15" x14ac:dyDescent="0.25"/>
  <sheetData>
    <row r="1" spans="1:1" x14ac:dyDescent="0.25">
      <c r="A1" t="s">
        <v>906</v>
      </c>
    </row>
    <row r="3" spans="1:1" x14ac:dyDescent="0.25">
      <c r="A3" t="e" cm="1" vm="1">
        <f t="array" ref="A3">_xlfn.UNIQUE(_xlfn._xlws.FILTER(Ponderaciones[Carrera],Ponderaciones[Universidad]=Calculadora!B3))</f>
        <v>#VALUE!</v>
      </c>
    </row>
  </sheetData>
  <sheetProtection algorithmName="SHA-512" hashValue="2tz7xuf0f+LdUzPi+suK2K/0a6UKh2qMzZuESmOXMG6WnWaNKRWbEBUWcvdZ5rXYk3OHKYO9cB76ji+PwBxM+A==" saltValue="YtXbHPEd/Yt0d70sacbFU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Calculadora</vt:lpstr>
      <vt:lpstr>Universidades</vt:lpstr>
      <vt:lpstr>COD_UNI</vt:lpstr>
      <vt:lpstr>NEM</vt:lpstr>
      <vt:lpstr>Ranking</vt:lpstr>
      <vt:lpstr>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jsanm</dc:creator>
  <cp:lastModifiedBy>Jose San Martin Olivera</cp:lastModifiedBy>
  <dcterms:created xsi:type="dcterms:W3CDTF">2015-06-05T18:19:34Z</dcterms:created>
  <dcterms:modified xsi:type="dcterms:W3CDTF">2025-10-15T19:20:24Z</dcterms:modified>
</cp:coreProperties>
</file>