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B9FD0F0-1212-4847-B6E2-7F83478595E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ipment1" sheetId="1" r:id="rId1"/>
    <sheet name="Shipment2" sheetId="2" r:id="rId2"/>
    <sheet name="Case Study" sheetId="3" r:id="rId3"/>
  </sheets>
  <definedNames>
    <definedName name="solver_adj" localSheetId="2" hidden="1">'Case Study'!$M$24:$Q$26</definedName>
    <definedName name="solver_adj" localSheetId="0" hidden="1">Shipment1!$C$17:$F$19</definedName>
    <definedName name="solver_adj" localSheetId="1" hidden="1">Shipment2!$C$15:$E$19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2</definedName>
    <definedName name="solver_drv" localSheetId="0" hidden="1">1</definedName>
    <definedName name="solver_drv" localSheetId="1" hidden="1">1</definedName>
    <definedName name="solver_eng" localSheetId="2" hidden="1">2</definedName>
    <definedName name="solver_eng" localSheetId="0" hidden="1">2</definedName>
    <definedName name="solver_eng" localSheetId="1" hidden="1">2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lhs1" localSheetId="2" hidden="1">'Case Study'!$M$26</definedName>
    <definedName name="solver_lhs1" localSheetId="0" hidden="1">Shipment1!$C$9:$F$9</definedName>
    <definedName name="solver_lhs1" localSheetId="1" hidden="1">Shipment2!$C$20:$E$20</definedName>
    <definedName name="solver_lhs2" localSheetId="2" hidden="1">'Case Study'!$M$27:$Q$27</definedName>
    <definedName name="solver_lhs2" localSheetId="0" hidden="1">Shipment1!$G$17:$G$19</definedName>
    <definedName name="solver_lhs2" localSheetId="1" hidden="1">Shipment2!$E$8:$E$9</definedName>
    <definedName name="solver_lhs3" localSheetId="2" hidden="1">'Case Study'!$P$24</definedName>
    <definedName name="solver_lhs3" localSheetId="1" hidden="1">Shipment2!$F$15:$F$19</definedName>
    <definedName name="solver_lhs4" localSheetId="2" hidden="1">'Case Study'!$R$24:$R$26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4</definedName>
    <definedName name="solver_num" localSheetId="0" hidden="1">2</definedName>
    <definedName name="solver_num" localSheetId="1" hidden="1">3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'Case Study'!$M$19</definedName>
    <definedName name="solver_opt" localSheetId="0" hidden="1">Shipment1!$G$29</definedName>
    <definedName name="solver_opt" localSheetId="1" hidden="1">Shipment2!$F$29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2</definedName>
    <definedName name="solver_rbv" localSheetId="0" hidden="1">1</definedName>
    <definedName name="solver_rbv" localSheetId="1" hidden="1">1</definedName>
    <definedName name="solver_rel1" localSheetId="2" hidden="1">2</definedName>
    <definedName name="solver_rel1" localSheetId="0" hidden="1">2</definedName>
    <definedName name="solver_rel1" localSheetId="1" hidden="1">3</definedName>
    <definedName name="solver_rel2" localSheetId="2" hidden="1">3</definedName>
    <definedName name="solver_rel2" localSheetId="0" hidden="1">2</definedName>
    <definedName name="solver_rel2" localSheetId="1" hidden="1">2</definedName>
    <definedName name="solver_rel3" localSheetId="2" hidden="1">2</definedName>
    <definedName name="solver_rel3" localSheetId="1" hidden="1">1</definedName>
    <definedName name="solver_rel4" localSheetId="2" hidden="1">1</definedName>
    <definedName name="solver_rhs1" localSheetId="2" hidden="1">0</definedName>
    <definedName name="solver_rhs1" localSheetId="0" hidden="1">Shipment1!$C$20:$F$20</definedName>
    <definedName name="solver_rhs1" localSheetId="1" hidden="1">Shipment2!$C$10:$E$10</definedName>
    <definedName name="solver_rhs2" localSheetId="2" hidden="1">'Case Study'!$M$29:$Q$29</definedName>
    <definedName name="solver_rhs2" localSheetId="0" hidden="1">Shipment1!$H$17:$H$19</definedName>
    <definedName name="solver_rhs2" localSheetId="1" hidden="1">Shipment2!$E$18:$E$19</definedName>
    <definedName name="solver_rhs3" localSheetId="2" hidden="1">0</definedName>
    <definedName name="solver_rhs3" localSheetId="1" hidden="1">Shipment2!$G$15:$G$19</definedName>
    <definedName name="solver_rhs4" localSheetId="2" hidden="1">'Case Study'!$S$24:$S$26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8"/>
</workbook>
</file>

<file path=xl/calcChain.xml><?xml version="1.0" encoding="utf-8"?>
<calcChain xmlns="http://schemas.openxmlformats.org/spreadsheetml/2006/main">
  <c r="M16" i="3" l="1"/>
  <c r="N16" i="3"/>
  <c r="O16" i="3"/>
  <c r="P16" i="3"/>
  <c r="Q16" i="3"/>
  <c r="N17" i="3"/>
  <c r="O17" i="3"/>
  <c r="P17" i="3"/>
  <c r="Q17" i="3"/>
  <c r="N15" i="3"/>
  <c r="O15" i="3"/>
  <c r="Q15" i="3"/>
  <c r="M15" i="3"/>
  <c r="Q27" i="3"/>
  <c r="P27" i="3"/>
  <c r="O27" i="3"/>
  <c r="N27" i="3"/>
  <c r="M27" i="3"/>
  <c r="R26" i="3"/>
  <c r="R25" i="3"/>
  <c r="R24" i="3"/>
  <c r="H25" i="3"/>
  <c r="H26" i="3"/>
  <c r="H24" i="3"/>
  <c r="C19" i="3"/>
  <c r="F16" i="2"/>
  <c r="F17" i="2"/>
  <c r="F18" i="2"/>
  <c r="F19" i="2"/>
  <c r="F15" i="2"/>
  <c r="E20" i="2"/>
  <c r="D27" i="3"/>
  <c r="E27" i="3"/>
  <c r="F27" i="3"/>
  <c r="G27" i="3"/>
  <c r="C27" i="3"/>
  <c r="D24" i="2"/>
  <c r="E24" i="2"/>
  <c r="D25" i="2"/>
  <c r="E25" i="2"/>
  <c r="D26" i="2"/>
  <c r="E26" i="2"/>
  <c r="D27" i="2"/>
  <c r="D28" i="2"/>
  <c r="C25" i="2"/>
  <c r="C26" i="2"/>
  <c r="C27" i="2"/>
  <c r="F27" i="2"/>
  <c r="C28" i="2"/>
  <c r="F28" i="2"/>
  <c r="C24" i="2"/>
  <c r="D20" i="2"/>
  <c r="C20" i="2"/>
  <c r="F27" i="1"/>
  <c r="F28" i="1"/>
  <c r="E27" i="1"/>
  <c r="E28" i="1"/>
  <c r="D27" i="1"/>
  <c r="D28" i="1"/>
  <c r="C27" i="1"/>
  <c r="C28" i="1"/>
  <c r="D26" i="1"/>
  <c r="E26" i="1"/>
  <c r="F26" i="1"/>
  <c r="C26" i="1"/>
  <c r="G18" i="1"/>
  <c r="G19" i="1"/>
  <c r="G17" i="1"/>
  <c r="D20" i="1"/>
  <c r="E20" i="1"/>
  <c r="F20" i="1"/>
  <c r="C20" i="1"/>
  <c r="M19" i="3"/>
  <c r="F26" i="2"/>
  <c r="C29" i="2"/>
  <c r="F25" i="2"/>
  <c r="D29" i="2"/>
  <c r="E29" i="2"/>
  <c r="F24" i="2"/>
  <c r="E29" i="1"/>
  <c r="G27" i="1"/>
  <c r="G28" i="1"/>
  <c r="G26" i="1"/>
  <c r="F29" i="1"/>
  <c r="C29" i="1"/>
  <c r="D29" i="1"/>
  <c r="G29" i="1"/>
  <c r="F29" i="2"/>
</calcChain>
</file>

<file path=xl/sharedStrings.xml><?xml version="1.0" encoding="utf-8"?>
<sst xmlns="http://schemas.openxmlformats.org/spreadsheetml/2006/main" count="133" uniqueCount="40">
  <si>
    <t>Childfair Company</t>
  </si>
  <si>
    <t>Plant 1</t>
  </si>
  <si>
    <t>Plant 2</t>
  </si>
  <si>
    <t>Plant 3</t>
  </si>
  <si>
    <t>DC 1</t>
  </si>
  <si>
    <t>DC 2</t>
  </si>
  <si>
    <t>DC 3</t>
  </si>
  <si>
    <t>DC 4</t>
  </si>
  <si>
    <t>Capacity</t>
  </si>
  <si>
    <t>Shipment per month</t>
  </si>
  <si>
    <t>Demand per month</t>
  </si>
  <si>
    <t>Shipements</t>
  </si>
  <si>
    <t>Total</t>
  </si>
  <si>
    <t>Shipment fees</t>
  </si>
  <si>
    <t>Cost per mile</t>
  </si>
  <si>
    <t>Distance in Miles</t>
  </si>
  <si>
    <t>Product 1 Cost ($)</t>
  </si>
  <si>
    <t>Product 2 Cost ($)</t>
  </si>
  <si>
    <t>Product 3 Cost ($)</t>
  </si>
  <si>
    <t>Daily Capacity</t>
  </si>
  <si>
    <t>Plant 4</t>
  </si>
  <si>
    <t>Plant 5</t>
  </si>
  <si>
    <t>Demand forecast</t>
  </si>
  <si>
    <t>Shipping Wood to Market</t>
  </si>
  <si>
    <t>Source 1</t>
  </si>
  <si>
    <t>Source 2</t>
  </si>
  <si>
    <t>Source 3</t>
  </si>
  <si>
    <t>Market 1</t>
  </si>
  <si>
    <t>Market 2</t>
  </si>
  <si>
    <t>Market 3</t>
  </si>
  <si>
    <t>Market 4</t>
  </si>
  <si>
    <t>Market 5</t>
  </si>
  <si>
    <t>Unit Cost by Rail in (1000$)</t>
  </si>
  <si>
    <t>Investisstement in Ships in (1000$)</t>
  </si>
  <si>
    <t>Capacity in (million)</t>
  </si>
  <si>
    <t>Demand forecast (million)</t>
  </si>
  <si>
    <t xml:space="preserve">Total Cost Rail </t>
  </si>
  <si>
    <t>Optimization for Rail</t>
  </si>
  <si>
    <t>Optimization for Ships</t>
  </si>
  <si>
    <t>Unit Cost by Ship in (1000$)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</si>
</sst>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5" formatCode="[$$-409]#,##0.00"/>
    <numFmt numFmtId="166" formatCode="[$$-409]#,##0"/>
    <numFmt numFmtId="167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Yu Gothic"/>
      <family val="2"/>
      <charset val="128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 style="thin">
        <color rgb="FFD9D9E3"/>
      </right>
      <top/>
      <bottom style="thin">
        <color rgb="FFD9D9E3"/>
      </bottom>
      <diagonal/>
    </border>
    <border>
      <left style="thin">
        <color theme="0" tint="-9.9978637043366805E-2"/>
      </left>
      <right style="thin">
        <color theme="0" tint="-9.9978637043366805E-2"/>
      </right>
      <top style="thin">
        <color theme="0" tint="-9.9978637043366805E-2"/>
      </top>
      <bottom style="thin">
        <color theme="0" tint="-9.9978637043366805E-2"/>
      </bottom>
      <diagonal/>
    </border>
    <border>
      <left/>
      <right/>
      <top/>
      <bottom style="thin">
        <color rgb="FFD9D9E3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165" fontId="0" fillId="0" borderId="0" xfId="0" applyNumberFormat="1"/>
    <xf numFmtId="165" fontId="0" fillId="3" borderId="0" xfId="0" applyNumberFormat="1" applyFill="1"/>
    <xf numFmtId="0" fontId="0" fillId="0" borderId="4" xfId="0" applyBorder="1" applyAlignment="1">
      <alignment wrapText="1"/>
    </xf>
    <xf numFmtId="3" fontId="0" fillId="0" borderId="4" xfId="0" applyNumberForma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165" fontId="0" fillId="0" borderId="3" xfId="0" applyNumberFormat="1" applyBorder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3" fontId="0" fillId="0" borderId="5" xfId="0" applyNumberFormat="1" applyBorder="1" applyAlignment="1">
      <alignment wrapText="1"/>
    </xf>
    <xf numFmtId="0" fontId="0" fillId="0" borderId="6" xfId="0" applyBorder="1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66" fontId="1" fillId="5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167" fontId="0" fillId="0" borderId="0" xfId="1" applyNumberFormat="1" applyFont="1"/>
    <xf numFmtId="167" fontId="0" fillId="0" borderId="3" xfId="1" applyNumberFormat="1" applyFont="1" applyBorder="1" applyAlignment="1">
      <alignment wrapText="1"/>
    </xf>
    <xf numFmtId="167" fontId="0" fillId="0" borderId="4" xfId="1" applyNumberFormat="1" applyFont="1" applyBorder="1" applyAlignment="1">
      <alignment wrapText="1"/>
    </xf>
    <xf numFmtId="167" fontId="0" fillId="0" borderId="3" xfId="0" applyNumberFormat="1" applyBorder="1" applyAlignment="1">
      <alignment wrapText="1"/>
    </xf>
    <xf numFmtId="167" fontId="0" fillId="0" borderId="4" xfId="0" applyNumberFormat="1" applyBorder="1" applyAlignment="1">
      <alignment wrapText="1"/>
    </xf>
    <xf numFmtId="167" fontId="0" fillId="0" borderId="0" xfId="0" applyNumberFormat="1"/>
    <xf numFmtId="0" fontId="1" fillId="3" borderId="0" xfId="0" applyFont="1" applyFill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74CE-1E32-BF47-8C39-C3A2B09D00D0}">
  <dimension ref="A1:H29"/>
  <sheetViews>
    <sheetView zoomScale="90" zoomScaleNormal="60" zoomScaleSheetLayoutView="100" workbookViewId="0">
      <selection activeCell="G29" sqref="G29"/>
    </sheetView>
  </sheetViews>
  <sheetFormatPr baseColWidth="10" defaultColWidth="9.140625" defaultRowHeight="15" x14ac:dyDescent="0.25"/>
  <cols>
    <col min="2" max="2" width="17.28515625" bestFit="1" customWidth="1"/>
    <col min="3" max="3" width="9.85546875" bestFit="1" customWidth="1"/>
    <col min="4" max="4" width="10.85546875" bestFit="1" customWidth="1"/>
    <col min="5" max="6" width="9.85546875" bestFit="1" customWidth="1"/>
    <col min="7" max="7" width="19.5703125" bestFit="1" customWidth="1"/>
    <col min="8" max="8" width="18.85546875" bestFit="1" customWidth="1"/>
  </cols>
  <sheetData>
    <row r="1" spans="1:8" ht="18.75" x14ac:dyDescent="0.3">
      <c r="A1" s="1" t="s">
        <v>0</v>
      </c>
    </row>
    <row r="4" spans="1:8" x14ac:dyDescent="0.25">
      <c r="C4" s="27" t="s">
        <v>15</v>
      </c>
      <c r="D4" s="27"/>
      <c r="E4" s="27"/>
      <c r="F4" s="27"/>
    </row>
    <row r="5" spans="1:8" x14ac:dyDescent="0.25">
      <c r="C5" s="2" t="s">
        <v>4</v>
      </c>
      <c r="D5" s="2" t="s">
        <v>5</v>
      </c>
      <c r="E5" s="2" t="s">
        <v>6</v>
      </c>
      <c r="F5" s="2" t="s">
        <v>7</v>
      </c>
      <c r="G5" s="2" t="s">
        <v>9</v>
      </c>
    </row>
    <row r="6" spans="1:8" x14ac:dyDescent="0.25">
      <c r="B6" s="3" t="s">
        <v>1</v>
      </c>
      <c r="C6">
        <v>800</v>
      </c>
      <c r="D6">
        <v>1300</v>
      </c>
      <c r="E6">
        <v>400</v>
      </c>
      <c r="F6">
        <v>700</v>
      </c>
      <c r="G6">
        <v>12</v>
      </c>
    </row>
    <row r="7" spans="1:8" x14ac:dyDescent="0.25">
      <c r="B7" s="3" t="s">
        <v>2</v>
      </c>
      <c r="C7">
        <v>1100</v>
      </c>
      <c r="D7">
        <v>1400</v>
      </c>
      <c r="E7">
        <v>600</v>
      </c>
      <c r="F7">
        <v>1000</v>
      </c>
      <c r="G7">
        <v>17</v>
      </c>
    </row>
    <row r="8" spans="1:8" x14ac:dyDescent="0.25">
      <c r="B8" s="3" t="s">
        <v>3</v>
      </c>
      <c r="C8">
        <v>600</v>
      </c>
      <c r="D8">
        <v>1200</v>
      </c>
      <c r="E8">
        <v>800</v>
      </c>
      <c r="F8">
        <v>900</v>
      </c>
      <c r="G8">
        <v>11</v>
      </c>
    </row>
    <row r="9" spans="1:8" x14ac:dyDescent="0.25">
      <c r="B9" s="3" t="s">
        <v>10</v>
      </c>
      <c r="C9">
        <v>10</v>
      </c>
      <c r="D9">
        <v>10</v>
      </c>
      <c r="E9">
        <v>10</v>
      </c>
      <c r="F9">
        <v>10</v>
      </c>
    </row>
    <row r="11" spans="1:8" x14ac:dyDescent="0.25">
      <c r="B11" s="3" t="s">
        <v>13</v>
      </c>
      <c r="C11" s="4">
        <v>100</v>
      </c>
    </row>
    <row r="12" spans="1:8" x14ac:dyDescent="0.25">
      <c r="B12" s="3" t="s">
        <v>14</v>
      </c>
      <c r="C12" s="4">
        <v>0.5</v>
      </c>
    </row>
    <row r="15" spans="1:8" x14ac:dyDescent="0.25">
      <c r="C15" s="27" t="s">
        <v>11</v>
      </c>
      <c r="D15" s="27"/>
      <c r="E15" s="27"/>
      <c r="F15" s="27"/>
    </row>
    <row r="16" spans="1:8" x14ac:dyDescent="0.25">
      <c r="C16" s="2" t="s">
        <v>4</v>
      </c>
      <c r="D16" s="2" t="s">
        <v>5</v>
      </c>
      <c r="E16" s="2" t="s">
        <v>6</v>
      </c>
      <c r="F16" s="2" t="s">
        <v>7</v>
      </c>
      <c r="G16" s="2" t="s">
        <v>12</v>
      </c>
      <c r="H16" s="2" t="s">
        <v>8</v>
      </c>
    </row>
    <row r="17" spans="2:8" x14ac:dyDescent="0.25">
      <c r="B17" s="3" t="s">
        <v>1</v>
      </c>
      <c r="C17">
        <v>0</v>
      </c>
      <c r="D17">
        <v>0</v>
      </c>
      <c r="E17">
        <v>2</v>
      </c>
      <c r="F17">
        <v>10</v>
      </c>
      <c r="G17">
        <f>SUM(C17:F17)</f>
        <v>12</v>
      </c>
      <c r="H17">
        <v>12</v>
      </c>
    </row>
    <row r="18" spans="2:8" x14ac:dyDescent="0.25">
      <c r="B18" s="3" t="s">
        <v>2</v>
      </c>
      <c r="C18">
        <v>0</v>
      </c>
      <c r="D18">
        <v>9</v>
      </c>
      <c r="E18">
        <v>8</v>
      </c>
      <c r="F18">
        <v>0</v>
      </c>
      <c r="G18">
        <f t="shared" ref="G18:G19" si="0">SUM(C18:F18)</f>
        <v>17</v>
      </c>
      <c r="H18">
        <v>17</v>
      </c>
    </row>
    <row r="19" spans="2:8" x14ac:dyDescent="0.25">
      <c r="B19" s="3" t="s">
        <v>3</v>
      </c>
      <c r="C19">
        <v>10</v>
      </c>
      <c r="D19">
        <v>1</v>
      </c>
      <c r="E19">
        <v>0</v>
      </c>
      <c r="F19">
        <v>0</v>
      </c>
      <c r="G19">
        <f t="shared" si="0"/>
        <v>11</v>
      </c>
      <c r="H19">
        <v>11</v>
      </c>
    </row>
    <row r="20" spans="2:8" x14ac:dyDescent="0.25">
      <c r="B20" s="3" t="s">
        <v>12</v>
      </c>
      <c r="C20">
        <f>SUM(C17:C19)</f>
        <v>10</v>
      </c>
      <c r="D20">
        <f t="shared" ref="D20:F20" si="1">SUM(D17:D19)</f>
        <v>10</v>
      </c>
      <c r="E20">
        <f t="shared" si="1"/>
        <v>10</v>
      </c>
      <c r="F20">
        <f t="shared" si="1"/>
        <v>10</v>
      </c>
    </row>
    <row r="24" spans="2:8" x14ac:dyDescent="0.25">
      <c r="C24" s="27" t="s">
        <v>11</v>
      </c>
      <c r="D24" s="27"/>
      <c r="E24" s="27"/>
      <c r="F24" s="27"/>
    </row>
    <row r="25" spans="2:8" x14ac:dyDescent="0.25">
      <c r="C25" s="2" t="s">
        <v>4</v>
      </c>
      <c r="D25" s="2" t="s">
        <v>5</v>
      </c>
      <c r="E25" s="2" t="s">
        <v>6</v>
      </c>
      <c r="F25" s="2" t="s">
        <v>7</v>
      </c>
      <c r="G25" s="2" t="s">
        <v>12</v>
      </c>
    </row>
    <row r="26" spans="2:8" x14ac:dyDescent="0.25">
      <c r="B26" s="3" t="s">
        <v>1</v>
      </c>
      <c r="C26" s="4">
        <f>(C17*$C$11)+(C17*$C$12*C6)</f>
        <v>0</v>
      </c>
      <c r="D26" s="4">
        <f t="shared" ref="D26:F26" si="2">(D17*$C$11)+(D17*$C$12*D6)</f>
        <v>0</v>
      </c>
      <c r="E26" s="4">
        <f t="shared" si="2"/>
        <v>600</v>
      </c>
      <c r="F26" s="4">
        <f t="shared" si="2"/>
        <v>4500</v>
      </c>
      <c r="G26" s="4">
        <f>SUM(C26:F26)</f>
        <v>5100</v>
      </c>
    </row>
    <row r="27" spans="2:8" x14ac:dyDescent="0.25">
      <c r="B27" s="3" t="s">
        <v>2</v>
      </c>
      <c r="C27" s="4">
        <f t="shared" ref="C27:F28" si="3">(C18*$C$11)+(C18*$C$12*C7)</f>
        <v>0</v>
      </c>
      <c r="D27" s="4">
        <f t="shared" si="3"/>
        <v>7200</v>
      </c>
      <c r="E27" s="4">
        <f t="shared" si="3"/>
        <v>3200</v>
      </c>
      <c r="F27" s="4">
        <f t="shared" si="3"/>
        <v>0</v>
      </c>
      <c r="G27" s="4">
        <f t="shared" ref="G27:G29" si="4">SUM(C27:F27)</f>
        <v>10400</v>
      </c>
    </row>
    <row r="28" spans="2:8" x14ac:dyDescent="0.25">
      <c r="B28" s="3" t="s">
        <v>3</v>
      </c>
      <c r="C28" s="4">
        <f t="shared" si="3"/>
        <v>4000</v>
      </c>
      <c r="D28" s="4">
        <f t="shared" si="3"/>
        <v>700</v>
      </c>
      <c r="E28" s="4">
        <f t="shared" si="3"/>
        <v>0</v>
      </c>
      <c r="F28" s="4">
        <f t="shared" si="3"/>
        <v>0</v>
      </c>
      <c r="G28" s="4">
        <f t="shared" si="4"/>
        <v>4700</v>
      </c>
    </row>
    <row r="29" spans="2:8" x14ac:dyDescent="0.25">
      <c r="B29" s="3" t="s">
        <v>12</v>
      </c>
      <c r="C29" s="4">
        <f>SUM(C26:C28)</f>
        <v>4000</v>
      </c>
      <c r="D29" s="4">
        <f t="shared" ref="D29" si="5">SUM(D26:D28)</f>
        <v>7900</v>
      </c>
      <c r="E29" s="4">
        <f t="shared" ref="E29" si="6">SUM(E26:E28)</f>
        <v>3800</v>
      </c>
      <c r="F29" s="4">
        <f t="shared" ref="F29" si="7">SUM(F26:F28)</f>
        <v>4500</v>
      </c>
      <c r="G29" s="5">
        <f t="shared" si="4"/>
        <v>20200</v>
      </c>
    </row>
  </sheetData>
  <mergeCells count="3">
    <mergeCell ref="C4:F4"/>
    <mergeCell ref="C15:F15"/>
    <mergeCell ref="C24:F24"/>
  </mergeCells>
  <phoneticPr fontId="3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3647-4014-1749-89E1-7B861E402ADB}">
  <dimension ref="A1:G29"/>
  <sheetViews>
    <sheetView topLeftCell="A10" zoomScaleNormal="60" zoomScaleSheetLayoutView="100" workbookViewId="0">
      <selection activeCell="F29" sqref="F29"/>
    </sheetView>
  </sheetViews>
  <sheetFormatPr baseColWidth="10" defaultColWidth="9.140625" defaultRowHeight="15" x14ac:dyDescent="0.25"/>
  <cols>
    <col min="2" max="2" width="16.140625" bestFit="1" customWidth="1"/>
    <col min="3" max="5" width="16" bestFit="1" customWidth="1"/>
    <col min="6" max="6" width="12.5703125" bestFit="1" customWidth="1"/>
    <col min="7" max="7" width="19.5703125" bestFit="1" customWidth="1"/>
    <col min="8" max="8" width="18.85546875" bestFit="1" customWidth="1"/>
  </cols>
  <sheetData>
    <row r="1" spans="1:7" ht="18.75" x14ac:dyDescent="0.3">
      <c r="A1" s="1" t="s">
        <v>0</v>
      </c>
    </row>
    <row r="4" spans="1:7" ht="30" x14ac:dyDescent="0.25">
      <c r="C4" s="8" t="s">
        <v>16</v>
      </c>
      <c r="D4" s="8" t="s">
        <v>17</v>
      </c>
      <c r="E4" s="8" t="s">
        <v>18</v>
      </c>
      <c r="F4" s="9" t="s">
        <v>19</v>
      </c>
    </row>
    <row r="5" spans="1:7" x14ac:dyDescent="0.25">
      <c r="B5" s="3" t="s">
        <v>1</v>
      </c>
      <c r="C5" s="10">
        <v>31</v>
      </c>
      <c r="D5" s="10">
        <v>45</v>
      </c>
      <c r="E5" s="10">
        <v>38</v>
      </c>
      <c r="F5" s="6">
        <v>400</v>
      </c>
    </row>
    <row r="6" spans="1:7" x14ac:dyDescent="0.25">
      <c r="B6" s="3" t="s">
        <v>2</v>
      </c>
      <c r="C6" s="10">
        <v>29</v>
      </c>
      <c r="D6" s="10">
        <v>41</v>
      </c>
      <c r="E6" s="10">
        <v>35</v>
      </c>
      <c r="F6" s="6">
        <v>600</v>
      </c>
    </row>
    <row r="7" spans="1:7" x14ac:dyDescent="0.25">
      <c r="B7" s="3" t="s">
        <v>3</v>
      </c>
      <c r="C7" s="10">
        <v>32</v>
      </c>
      <c r="D7" s="10">
        <v>46</v>
      </c>
      <c r="E7" s="10">
        <v>40</v>
      </c>
      <c r="F7" s="6">
        <v>400</v>
      </c>
    </row>
    <row r="8" spans="1:7" x14ac:dyDescent="0.25">
      <c r="B8" s="3" t="s">
        <v>20</v>
      </c>
      <c r="C8" s="10">
        <v>28</v>
      </c>
      <c r="D8" s="10">
        <v>42</v>
      </c>
      <c r="E8" s="13">
        <v>0</v>
      </c>
      <c r="F8" s="6">
        <v>600</v>
      </c>
    </row>
    <row r="9" spans="1:7" x14ac:dyDescent="0.25">
      <c r="B9" s="3" t="s">
        <v>21</v>
      </c>
      <c r="C9" s="10">
        <v>29</v>
      </c>
      <c r="D9" s="10">
        <v>43</v>
      </c>
      <c r="E9" s="13">
        <v>0</v>
      </c>
      <c r="F9" s="7">
        <v>1000</v>
      </c>
    </row>
    <row r="10" spans="1:7" x14ac:dyDescent="0.25">
      <c r="B10" s="3" t="s">
        <v>22</v>
      </c>
      <c r="C10" s="12">
        <v>600</v>
      </c>
      <c r="D10" s="12">
        <v>1000</v>
      </c>
      <c r="E10" s="12">
        <v>800</v>
      </c>
      <c r="F10" s="11"/>
    </row>
    <row r="14" spans="1:7" ht="30" x14ac:dyDescent="0.25">
      <c r="C14" s="8" t="s">
        <v>16</v>
      </c>
      <c r="D14" s="8" t="s">
        <v>17</v>
      </c>
      <c r="E14" s="8" t="s">
        <v>18</v>
      </c>
      <c r="F14" s="2" t="s">
        <v>12</v>
      </c>
      <c r="G14" s="9" t="s">
        <v>19</v>
      </c>
    </row>
    <row r="15" spans="1:7" x14ac:dyDescent="0.25">
      <c r="B15" s="3" t="s">
        <v>1</v>
      </c>
      <c r="C15" s="13">
        <v>0</v>
      </c>
      <c r="D15" s="13">
        <v>0</v>
      </c>
      <c r="E15" s="13">
        <v>200</v>
      </c>
      <c r="F15" s="16">
        <f>SUM(C15:E15)</f>
        <v>200</v>
      </c>
      <c r="G15" s="14">
        <v>400</v>
      </c>
    </row>
    <row r="16" spans="1:7" x14ac:dyDescent="0.25">
      <c r="B16" s="3" t="s">
        <v>2</v>
      </c>
      <c r="C16" s="13">
        <v>0</v>
      </c>
      <c r="D16" s="13">
        <v>0</v>
      </c>
      <c r="E16" s="13">
        <v>600</v>
      </c>
      <c r="F16" s="16">
        <f t="shared" ref="F16:F19" si="0">SUM(C16:E16)</f>
        <v>600</v>
      </c>
      <c r="G16" s="14">
        <v>600</v>
      </c>
    </row>
    <row r="17" spans="2:7" x14ac:dyDescent="0.25">
      <c r="B17" s="3" t="s">
        <v>3</v>
      </c>
      <c r="C17" s="13">
        <v>0</v>
      </c>
      <c r="D17" s="13">
        <v>0</v>
      </c>
      <c r="E17" s="13">
        <v>0</v>
      </c>
      <c r="F17" s="16">
        <f t="shared" si="0"/>
        <v>0</v>
      </c>
      <c r="G17" s="14">
        <v>400</v>
      </c>
    </row>
    <row r="18" spans="2:7" x14ac:dyDescent="0.25">
      <c r="B18" s="3" t="s">
        <v>20</v>
      </c>
      <c r="C18" s="13">
        <v>0</v>
      </c>
      <c r="D18" s="13">
        <v>600</v>
      </c>
      <c r="E18" s="13">
        <v>0</v>
      </c>
      <c r="F18" s="16">
        <f t="shared" si="0"/>
        <v>600</v>
      </c>
      <c r="G18" s="14">
        <v>600</v>
      </c>
    </row>
    <row r="19" spans="2:7" x14ac:dyDescent="0.25">
      <c r="B19" s="3" t="s">
        <v>21</v>
      </c>
      <c r="C19" s="13">
        <v>600</v>
      </c>
      <c r="D19" s="13">
        <v>400</v>
      </c>
      <c r="E19" s="13">
        <v>0</v>
      </c>
      <c r="F19" s="16">
        <f t="shared" si="0"/>
        <v>1000</v>
      </c>
      <c r="G19" s="15">
        <v>1000</v>
      </c>
    </row>
    <row r="20" spans="2:7" x14ac:dyDescent="0.25">
      <c r="B20" s="3" t="s">
        <v>12</v>
      </c>
      <c r="C20" s="12">
        <f>SUM(C15:C19)</f>
        <v>600</v>
      </c>
      <c r="D20" s="12">
        <f>SUM(D15:D19)</f>
        <v>1000</v>
      </c>
      <c r="E20" s="12">
        <f>SUM(E15:E19)</f>
        <v>800</v>
      </c>
      <c r="F20" s="11"/>
    </row>
    <row r="21" spans="2:7" x14ac:dyDescent="0.25">
      <c r="C21" s="12"/>
      <c r="D21" s="12"/>
      <c r="E21" s="12"/>
      <c r="F21" s="11"/>
    </row>
    <row r="23" spans="2:7" ht="30" x14ac:dyDescent="0.25">
      <c r="C23" s="8" t="s">
        <v>16</v>
      </c>
      <c r="D23" s="8" t="s">
        <v>17</v>
      </c>
      <c r="E23" s="8" t="s">
        <v>18</v>
      </c>
      <c r="F23" s="2" t="s">
        <v>12</v>
      </c>
      <c r="G23" s="9" t="s">
        <v>19</v>
      </c>
    </row>
    <row r="24" spans="2:7" x14ac:dyDescent="0.25">
      <c r="B24" s="3" t="s">
        <v>1</v>
      </c>
      <c r="C24" s="10">
        <f>C5*C15</f>
        <v>0</v>
      </c>
      <c r="D24" s="10">
        <f t="shared" ref="D24:E24" si="1">D5*D15</f>
        <v>0</v>
      </c>
      <c r="E24" s="10">
        <f t="shared" si="1"/>
        <v>7600</v>
      </c>
      <c r="F24" s="16">
        <f>SUM(C24:E24)</f>
        <v>7600</v>
      </c>
      <c r="G24" s="14">
        <v>400</v>
      </c>
    </row>
    <row r="25" spans="2:7" x14ac:dyDescent="0.25">
      <c r="B25" s="3" t="s">
        <v>2</v>
      </c>
      <c r="C25" s="10">
        <f t="shared" ref="C25:E28" si="2">C6*C16</f>
        <v>0</v>
      </c>
      <c r="D25" s="10">
        <f t="shared" si="2"/>
        <v>0</v>
      </c>
      <c r="E25" s="10">
        <f t="shared" si="2"/>
        <v>21000</v>
      </c>
      <c r="F25" s="16">
        <f t="shared" ref="F25:F28" si="3">SUM(C25:E25)</f>
        <v>21000</v>
      </c>
      <c r="G25" s="14">
        <v>600</v>
      </c>
    </row>
    <row r="26" spans="2:7" x14ac:dyDescent="0.25">
      <c r="B26" s="3" t="s">
        <v>3</v>
      </c>
      <c r="C26" s="10">
        <f t="shared" si="2"/>
        <v>0</v>
      </c>
      <c r="D26" s="10">
        <f t="shared" si="2"/>
        <v>0</v>
      </c>
      <c r="E26" s="10">
        <f t="shared" si="2"/>
        <v>0</v>
      </c>
      <c r="F26" s="16">
        <f t="shared" si="3"/>
        <v>0</v>
      </c>
      <c r="G26" s="14">
        <v>400</v>
      </c>
    </row>
    <row r="27" spans="2:7" x14ac:dyDescent="0.25">
      <c r="B27" s="3" t="s">
        <v>20</v>
      </c>
      <c r="C27" s="10">
        <f t="shared" si="2"/>
        <v>0</v>
      </c>
      <c r="D27" s="10">
        <f t="shared" si="2"/>
        <v>25200</v>
      </c>
      <c r="E27" s="13">
        <v>0</v>
      </c>
      <c r="F27" s="16">
        <f t="shared" si="3"/>
        <v>25200</v>
      </c>
      <c r="G27" s="14">
        <v>600</v>
      </c>
    </row>
    <row r="28" spans="2:7" x14ac:dyDescent="0.25">
      <c r="B28" s="3" t="s">
        <v>21</v>
      </c>
      <c r="C28" s="10">
        <f t="shared" si="2"/>
        <v>17400</v>
      </c>
      <c r="D28" s="10">
        <f t="shared" si="2"/>
        <v>17200</v>
      </c>
      <c r="E28" s="13">
        <v>0</v>
      </c>
      <c r="F28" s="16">
        <f t="shared" si="3"/>
        <v>34600</v>
      </c>
      <c r="G28" s="15">
        <v>1000</v>
      </c>
    </row>
    <row r="29" spans="2:7" x14ac:dyDescent="0.25">
      <c r="B29" s="3" t="s">
        <v>12</v>
      </c>
      <c r="C29" s="12">
        <f>SUM(C24:C28)</f>
        <v>17400</v>
      </c>
      <c r="D29" s="12">
        <f t="shared" ref="D29" si="4">SUM(D24:D28)</f>
        <v>42400</v>
      </c>
      <c r="E29" s="12">
        <f t="shared" ref="E29" si="5">SUM(E24:E28)</f>
        <v>28600</v>
      </c>
      <c r="F29" s="19">
        <f>SUMPRODUCT(C5:E9,C15:E19)</f>
        <v>88400</v>
      </c>
    </row>
  </sheetData>
  <phoneticPr fontId="3" alignment="center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1D95-D3D0-7444-A3AD-618DF9F9AF90}">
  <dimension ref="A1:S29"/>
  <sheetViews>
    <sheetView tabSelected="1" zoomScaleNormal="60" zoomScaleSheetLayoutView="100" workbookViewId="0">
      <selection activeCell="H17" sqref="H17"/>
    </sheetView>
  </sheetViews>
  <sheetFormatPr baseColWidth="10" defaultColWidth="9.140625" defaultRowHeight="15" x14ac:dyDescent="0.25"/>
  <cols>
    <col min="1" max="1" width="10.28515625" customWidth="1"/>
    <col min="2" max="2" width="16.140625" customWidth="1"/>
    <col min="3" max="3" width="14.85546875" customWidth="1"/>
    <col min="4" max="4" width="12.7109375" customWidth="1"/>
    <col min="5" max="5" width="13.140625" customWidth="1"/>
    <col min="6" max="6" width="12.42578125" customWidth="1"/>
    <col min="8" max="8" width="10.5703125" bestFit="1" customWidth="1"/>
    <col min="9" max="9" width="12" customWidth="1"/>
    <col min="12" max="12" width="11.42578125" customWidth="1"/>
    <col min="13" max="13" width="10.140625" bestFit="1" customWidth="1"/>
    <col min="15" max="15" width="17.28515625" customWidth="1"/>
    <col min="19" max="19" width="14.28515625" customWidth="1"/>
  </cols>
  <sheetData>
    <row r="1" spans="1:17" ht="18.75" x14ac:dyDescent="0.3">
      <c r="A1" s="1" t="s">
        <v>23</v>
      </c>
    </row>
    <row r="4" spans="1:17" x14ac:dyDescent="0.25">
      <c r="C4" s="28" t="s">
        <v>32</v>
      </c>
      <c r="D4" s="28"/>
      <c r="E4" s="28"/>
      <c r="F4" s="28"/>
      <c r="G4" s="28"/>
      <c r="L4" s="29" t="s">
        <v>39</v>
      </c>
      <c r="M4" s="29"/>
      <c r="N4" s="29"/>
      <c r="O4" s="29"/>
      <c r="P4" s="29"/>
    </row>
    <row r="5" spans="1:17" x14ac:dyDescent="0.25">
      <c r="C5" s="17" t="s">
        <v>27</v>
      </c>
      <c r="D5" s="17" t="s">
        <v>28</v>
      </c>
      <c r="E5" s="17" t="s">
        <v>29</v>
      </c>
      <c r="F5" s="17" t="s">
        <v>30</v>
      </c>
      <c r="G5" s="17" t="s">
        <v>31</v>
      </c>
      <c r="L5" s="18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6" spans="1:17" x14ac:dyDescent="0.25">
      <c r="B6" s="3" t="s">
        <v>24</v>
      </c>
      <c r="C6" s="22">
        <v>61</v>
      </c>
      <c r="D6" s="22">
        <v>72</v>
      </c>
      <c r="E6" s="22">
        <v>45</v>
      </c>
      <c r="F6" s="23">
        <v>55</v>
      </c>
      <c r="G6" s="21">
        <v>66</v>
      </c>
      <c r="K6" s="3" t="s">
        <v>24</v>
      </c>
      <c r="L6" s="26">
        <v>31</v>
      </c>
      <c r="M6" s="26">
        <v>38</v>
      </c>
      <c r="N6" s="26">
        <v>24</v>
      </c>
      <c r="O6">
        <v>0</v>
      </c>
      <c r="P6" s="26">
        <v>35</v>
      </c>
    </row>
    <row r="7" spans="1:17" x14ac:dyDescent="0.25">
      <c r="B7" s="3" t="s">
        <v>25</v>
      </c>
      <c r="C7" s="22">
        <v>69</v>
      </c>
      <c r="D7" s="22">
        <v>78</v>
      </c>
      <c r="E7" s="22">
        <v>60</v>
      </c>
      <c r="F7" s="23">
        <v>49</v>
      </c>
      <c r="G7" s="21">
        <v>56</v>
      </c>
      <c r="K7" s="3" t="s">
        <v>25</v>
      </c>
      <c r="L7" s="26">
        <v>36</v>
      </c>
      <c r="M7" s="26">
        <v>43</v>
      </c>
      <c r="N7" s="26">
        <v>28</v>
      </c>
      <c r="O7" s="26">
        <v>24</v>
      </c>
      <c r="P7" s="26">
        <v>31</v>
      </c>
    </row>
    <row r="8" spans="1:17" x14ac:dyDescent="0.25">
      <c r="B8" s="3" t="s">
        <v>26</v>
      </c>
      <c r="C8" s="22">
        <v>59</v>
      </c>
      <c r="D8" s="22">
        <v>66</v>
      </c>
      <c r="E8" s="22">
        <v>63</v>
      </c>
      <c r="F8" s="23">
        <v>61</v>
      </c>
      <c r="G8" s="21">
        <v>47</v>
      </c>
      <c r="K8" s="3" t="s">
        <v>26</v>
      </c>
      <c r="L8">
        <v>0</v>
      </c>
      <c r="M8" s="26">
        <v>33</v>
      </c>
      <c r="N8" s="26">
        <v>36</v>
      </c>
      <c r="O8" s="26">
        <v>32</v>
      </c>
      <c r="P8" s="26">
        <v>26</v>
      </c>
    </row>
    <row r="10" spans="1:17" x14ac:dyDescent="0.25">
      <c r="B10" s="3" t="s">
        <v>22</v>
      </c>
      <c r="C10" s="12">
        <v>11</v>
      </c>
      <c r="D10" s="12">
        <v>12</v>
      </c>
      <c r="E10" s="12">
        <v>9</v>
      </c>
      <c r="F10" s="11">
        <v>10</v>
      </c>
      <c r="G10">
        <v>8</v>
      </c>
    </row>
    <row r="13" spans="1:17" x14ac:dyDescent="0.25">
      <c r="C13" s="28" t="s">
        <v>33</v>
      </c>
      <c r="D13" s="28"/>
      <c r="E13" s="28"/>
      <c r="F13" s="28"/>
      <c r="G13" s="28"/>
      <c r="M13" s="28" t="s">
        <v>33</v>
      </c>
      <c r="N13" s="28"/>
      <c r="O13" s="28"/>
      <c r="P13" s="28"/>
      <c r="Q13" s="28"/>
    </row>
    <row r="14" spans="1:17" x14ac:dyDescent="0.25">
      <c r="C14" s="17" t="s">
        <v>27</v>
      </c>
      <c r="D14" s="17" t="s">
        <v>28</v>
      </c>
      <c r="E14" s="17" t="s">
        <v>29</v>
      </c>
      <c r="F14" s="17" t="s">
        <v>30</v>
      </c>
      <c r="G14" s="17" t="s">
        <v>31</v>
      </c>
      <c r="M14" s="17" t="s">
        <v>27</v>
      </c>
      <c r="N14" s="17" t="s">
        <v>28</v>
      </c>
      <c r="O14" s="17" t="s">
        <v>29</v>
      </c>
      <c r="P14" s="17" t="s">
        <v>30</v>
      </c>
      <c r="Q14" s="17" t="s">
        <v>31</v>
      </c>
    </row>
    <row r="15" spans="1:17" x14ac:dyDescent="0.25">
      <c r="B15" s="3" t="s">
        <v>24</v>
      </c>
      <c r="C15" s="24">
        <v>275</v>
      </c>
      <c r="D15" s="24">
        <v>303</v>
      </c>
      <c r="E15" s="24">
        <v>238</v>
      </c>
      <c r="F15">
        <v>0</v>
      </c>
      <c r="G15" s="26">
        <v>285</v>
      </c>
      <c r="L15" s="3" t="s">
        <v>24</v>
      </c>
      <c r="M15" s="24">
        <f>(M24*L6)+C15</f>
        <v>616</v>
      </c>
      <c r="N15" s="24">
        <f t="shared" ref="N15:Q15" si="0">(N24*M6)+D15</f>
        <v>303</v>
      </c>
      <c r="O15" s="24">
        <f t="shared" si="0"/>
        <v>334</v>
      </c>
      <c r="P15">
        <v>0</v>
      </c>
      <c r="Q15" s="24">
        <f t="shared" si="0"/>
        <v>285</v>
      </c>
    </row>
    <row r="16" spans="1:17" x14ac:dyDescent="0.25">
      <c r="B16" s="3" t="s">
        <v>25</v>
      </c>
      <c r="C16" s="24">
        <v>293</v>
      </c>
      <c r="D16" s="24">
        <v>318</v>
      </c>
      <c r="E16" s="24">
        <v>270</v>
      </c>
      <c r="F16" s="25">
        <v>250</v>
      </c>
      <c r="G16" s="26">
        <v>265</v>
      </c>
      <c r="L16" s="3" t="s">
        <v>25</v>
      </c>
      <c r="M16" s="24">
        <f t="shared" ref="M16" si="1">(M25*L7)+C16</f>
        <v>293</v>
      </c>
      <c r="N16" s="24">
        <f t="shared" ref="N16:N17" si="2">(N25*M7)+D16</f>
        <v>318</v>
      </c>
      <c r="O16" s="24">
        <f t="shared" ref="O16:O17" si="3">(O25*N7)+E16</f>
        <v>410</v>
      </c>
      <c r="P16" s="24">
        <f t="shared" ref="P16:P17" si="4">(P25*O7)+F16</f>
        <v>490</v>
      </c>
      <c r="Q16" s="24">
        <f t="shared" ref="Q16:Q17" si="5">(Q25*P7)+G16</f>
        <v>420</v>
      </c>
    </row>
    <row r="17" spans="2:19" x14ac:dyDescent="0.25">
      <c r="B17" s="3" t="s">
        <v>26</v>
      </c>
      <c r="C17">
        <v>0</v>
      </c>
      <c r="D17" s="24">
        <v>283</v>
      </c>
      <c r="E17" s="24">
        <v>275</v>
      </c>
      <c r="F17" s="25">
        <v>268</v>
      </c>
      <c r="G17" s="26">
        <v>240</v>
      </c>
      <c r="L17" s="3" t="s">
        <v>26</v>
      </c>
      <c r="M17">
        <v>0</v>
      </c>
      <c r="N17" s="24">
        <f t="shared" si="2"/>
        <v>679</v>
      </c>
      <c r="O17" s="24">
        <f t="shared" si="3"/>
        <v>275</v>
      </c>
      <c r="P17" s="24">
        <f t="shared" si="4"/>
        <v>268</v>
      </c>
      <c r="Q17" s="24">
        <f t="shared" si="5"/>
        <v>318</v>
      </c>
    </row>
    <row r="19" spans="2:19" ht="30" x14ac:dyDescent="0.25">
      <c r="B19" s="18" t="s">
        <v>36</v>
      </c>
      <c r="C19" s="21">
        <f>SUMPRODUCT(C24:G26,C6:G8)</f>
        <v>2816</v>
      </c>
      <c r="H19">
        <v>1</v>
      </c>
      <c r="L19" s="18" t="s">
        <v>36</v>
      </c>
      <c r="M19" s="21">
        <f>SUM(M15:Q17)</f>
        <v>5009</v>
      </c>
    </row>
    <row r="21" spans="2:19" x14ac:dyDescent="0.25">
      <c r="C21" s="12"/>
      <c r="D21" s="12"/>
      <c r="E21" s="12"/>
      <c r="F21" s="11"/>
    </row>
    <row r="22" spans="2:19" x14ac:dyDescent="0.25">
      <c r="C22" s="28" t="s">
        <v>37</v>
      </c>
      <c r="D22" s="28"/>
      <c r="E22" s="28"/>
      <c r="F22" s="28"/>
      <c r="G22" s="28"/>
      <c r="M22" s="28" t="s">
        <v>38</v>
      </c>
      <c r="N22" s="28"/>
      <c r="O22" s="28"/>
      <c r="P22" s="28"/>
      <c r="Q22" s="28"/>
    </row>
    <row r="23" spans="2:19" ht="30" x14ac:dyDescent="0.25">
      <c r="C23" s="17" t="s">
        <v>27</v>
      </c>
      <c r="D23" s="17" t="s">
        <v>28</v>
      </c>
      <c r="E23" s="17" t="s">
        <v>29</v>
      </c>
      <c r="F23" s="17" t="s">
        <v>30</v>
      </c>
      <c r="G23" s="17" t="s">
        <v>31</v>
      </c>
      <c r="H23" s="18" t="s">
        <v>12</v>
      </c>
      <c r="I23" s="18" t="s">
        <v>34</v>
      </c>
      <c r="M23" s="17" t="s">
        <v>27</v>
      </c>
      <c r="N23" s="17" t="s">
        <v>28</v>
      </c>
      <c r="O23" s="17" t="s">
        <v>29</v>
      </c>
      <c r="P23" s="17" t="s">
        <v>30</v>
      </c>
      <c r="Q23" s="17" t="s">
        <v>31</v>
      </c>
      <c r="R23" s="18" t="s">
        <v>12</v>
      </c>
      <c r="S23" s="18" t="s">
        <v>34</v>
      </c>
    </row>
    <row r="24" spans="2:19" x14ac:dyDescent="0.25">
      <c r="B24" s="3" t="s">
        <v>24</v>
      </c>
      <c r="C24">
        <v>6</v>
      </c>
      <c r="D24">
        <v>0</v>
      </c>
      <c r="E24">
        <v>9</v>
      </c>
      <c r="F24">
        <v>0</v>
      </c>
      <c r="G24">
        <v>0</v>
      </c>
      <c r="H24">
        <f>SUM(C24:G24)</f>
        <v>15</v>
      </c>
      <c r="I24">
        <v>15</v>
      </c>
      <c r="L24" s="3" t="s">
        <v>24</v>
      </c>
      <c r="M24">
        <v>11</v>
      </c>
      <c r="N24">
        <v>0</v>
      </c>
      <c r="O24">
        <v>4</v>
      </c>
      <c r="P24">
        <v>0</v>
      </c>
      <c r="Q24">
        <v>0</v>
      </c>
      <c r="R24">
        <f>SUM(M24:Q24)</f>
        <v>15</v>
      </c>
      <c r="S24">
        <v>15</v>
      </c>
    </row>
    <row r="25" spans="2:19" x14ac:dyDescent="0.25">
      <c r="B25" s="3" t="s">
        <v>25</v>
      </c>
      <c r="C25">
        <v>2</v>
      </c>
      <c r="D25">
        <v>0</v>
      </c>
      <c r="E25">
        <v>0</v>
      </c>
      <c r="F25">
        <v>10</v>
      </c>
      <c r="G25">
        <v>8</v>
      </c>
      <c r="H25">
        <f t="shared" ref="H25:H26" si="6">SUM(C25:G25)</f>
        <v>20</v>
      </c>
      <c r="I25">
        <v>20</v>
      </c>
      <c r="L25" s="3" t="s">
        <v>25</v>
      </c>
      <c r="M25">
        <v>0</v>
      </c>
      <c r="N25">
        <v>0</v>
      </c>
      <c r="O25">
        <v>5</v>
      </c>
      <c r="P25">
        <v>10</v>
      </c>
      <c r="Q25">
        <v>5</v>
      </c>
      <c r="R25">
        <f t="shared" ref="R25:R26" si="7">SUM(M25:Q25)</f>
        <v>20</v>
      </c>
      <c r="S25">
        <v>20</v>
      </c>
    </row>
    <row r="26" spans="2:19" x14ac:dyDescent="0.25">
      <c r="B26" s="3" t="s">
        <v>26</v>
      </c>
      <c r="C26">
        <v>3</v>
      </c>
      <c r="D26">
        <v>12</v>
      </c>
      <c r="E26">
        <v>0</v>
      </c>
      <c r="F26">
        <v>0</v>
      </c>
      <c r="G26">
        <v>0</v>
      </c>
      <c r="H26">
        <f t="shared" si="6"/>
        <v>15</v>
      </c>
      <c r="I26">
        <v>15</v>
      </c>
      <c r="L26" s="3" t="s">
        <v>26</v>
      </c>
      <c r="M26">
        <v>0</v>
      </c>
      <c r="N26">
        <v>12</v>
      </c>
      <c r="O26">
        <v>0</v>
      </c>
      <c r="P26">
        <v>0</v>
      </c>
      <c r="Q26">
        <v>3</v>
      </c>
      <c r="R26">
        <f t="shared" si="7"/>
        <v>15</v>
      </c>
      <c r="S26">
        <v>15</v>
      </c>
    </row>
    <row r="27" spans="2:19" x14ac:dyDescent="0.25">
      <c r="B27" s="3" t="s">
        <v>12</v>
      </c>
      <c r="C27">
        <f>SUM(C24:C26)</f>
        <v>11</v>
      </c>
      <c r="D27">
        <f t="shared" ref="D27:G27" si="8">SUM(D24:D26)</f>
        <v>12</v>
      </c>
      <c r="E27">
        <f t="shared" si="8"/>
        <v>9</v>
      </c>
      <c r="F27">
        <f t="shared" si="8"/>
        <v>10</v>
      </c>
      <c r="G27">
        <f t="shared" si="8"/>
        <v>8</v>
      </c>
      <c r="L27" s="3" t="s">
        <v>12</v>
      </c>
      <c r="M27">
        <f>SUM(M24:M26)</f>
        <v>11</v>
      </c>
      <c r="N27">
        <f t="shared" ref="N27:Q27" si="9">SUM(N24:N26)</f>
        <v>12</v>
      </c>
      <c r="O27">
        <f t="shared" si="9"/>
        <v>9</v>
      </c>
      <c r="P27">
        <f t="shared" si="9"/>
        <v>10</v>
      </c>
      <c r="Q27">
        <f t="shared" si="9"/>
        <v>8</v>
      </c>
    </row>
    <row r="29" spans="2:19" ht="30" customHeight="1" x14ac:dyDescent="0.25">
      <c r="B29" s="20" t="s">
        <v>35</v>
      </c>
      <c r="C29" s="12">
        <v>11</v>
      </c>
      <c r="D29" s="12">
        <v>12</v>
      </c>
      <c r="E29" s="12">
        <v>9</v>
      </c>
      <c r="F29" s="11">
        <v>10</v>
      </c>
      <c r="G29">
        <v>8</v>
      </c>
      <c r="L29" s="20" t="s">
        <v>35</v>
      </c>
      <c r="M29" s="12">
        <v>11</v>
      </c>
      <c r="N29" s="12">
        <v>12</v>
      </c>
      <c r="O29" s="12">
        <v>9</v>
      </c>
      <c r="P29" s="11">
        <v>10</v>
      </c>
      <c r="Q29">
        <v>8</v>
      </c>
    </row>
  </sheetData>
  <mergeCells count="6">
    <mergeCell ref="C4:G4"/>
    <mergeCell ref="C13:G13"/>
    <mergeCell ref="C22:G22"/>
    <mergeCell ref="M22:Q22"/>
    <mergeCell ref="M13:Q13"/>
    <mergeCell ref="L4:P4"/>
  </mergeCells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Shipment1</vt:lpstr>
      <vt:lpstr>Shipment2</vt:lpstr>
      <vt:lpstr>Case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jnayni zakaria</dc:creator>
  <cp:lastModifiedBy>HP</cp:lastModifiedBy>
  <dcterms:created xsi:type="dcterms:W3CDTF">2023-09-12T17:17:41Z</dcterms:created>
  <dcterms:modified xsi:type="dcterms:W3CDTF">2023-09-14T16:39:44Z</dcterms:modified>
</cp:coreProperties>
</file>