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hidePivotFieldList="1"/>
  <xr:revisionPtr revIDLastSave="0" documentId="13_ncr:1_{8EA8FDAB-90BE-4174-B823-F1E7DA8FB048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step response" sheetId="2" r:id="rId1"/>
    <sheet name="Impulse Response" sheetId="3" r:id="rId2"/>
    <sheet name="Frequency Respons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B4" i="2" s="1"/>
  <c r="A5" i="2"/>
  <c r="A6" i="2" s="1"/>
  <c r="A7" i="2" s="1"/>
  <c r="A8" i="2" s="1"/>
  <c r="B8" i="2" s="1"/>
  <c r="A3" i="2"/>
  <c r="B3" i="2" s="1"/>
  <c r="B2" i="2"/>
  <c r="A4" i="3"/>
  <c r="A5" i="3" s="1"/>
  <c r="A6" i="3" s="1"/>
  <c r="A7" i="3" s="1"/>
  <c r="B7" i="3" s="1"/>
  <c r="A3" i="3"/>
  <c r="B3" i="3" s="1"/>
  <c r="B5" i="3" l="1"/>
  <c r="B6" i="2"/>
  <c r="B4" i="3"/>
  <c r="B5" i="2"/>
  <c r="A9" i="2"/>
  <c r="A8" i="3"/>
  <c r="B6" i="3"/>
  <c r="B7" i="2"/>
  <c r="C2" i="4"/>
  <c r="B2" i="4"/>
  <c r="A9" i="3" l="1"/>
  <c r="B8" i="3"/>
  <c r="A10" i="2"/>
  <c r="B9" i="2"/>
  <c r="D2" i="4"/>
  <c r="E2" i="4"/>
  <c r="D3" i="4"/>
  <c r="B2" i="3"/>
  <c r="B12" i="3"/>
  <c r="A13" i="3"/>
  <c r="B13" i="3" s="1"/>
  <c r="A13" i="2"/>
  <c r="B13" i="2" s="1"/>
  <c r="B12" i="2"/>
  <c r="A14" i="2" l="1"/>
  <c r="A11" i="2"/>
  <c r="B11" i="2" s="1"/>
  <c r="B10" i="2"/>
  <c r="A10" i="3"/>
  <c r="B9" i="3"/>
  <c r="A14" i="3"/>
  <c r="B10" i="3" l="1"/>
  <c r="A11" i="3"/>
  <c r="B11" i="3" s="1"/>
  <c r="A15" i="2"/>
  <c r="B14" i="2"/>
  <c r="A15" i="3"/>
  <c r="B14" i="3"/>
  <c r="A16" i="2" l="1"/>
  <c r="B15" i="2"/>
  <c r="A16" i="3"/>
  <c r="B15" i="3"/>
  <c r="A17" i="2" l="1"/>
  <c r="B16" i="2"/>
  <c r="A17" i="3"/>
  <c r="B16" i="3"/>
  <c r="A18" i="2" l="1"/>
  <c r="B17" i="2"/>
  <c r="A18" i="3"/>
  <c r="B17" i="3"/>
  <c r="B18" i="2" l="1"/>
  <c r="A19" i="2"/>
  <c r="A19" i="3"/>
  <c r="B18" i="3"/>
  <c r="A20" i="2" l="1"/>
  <c r="B19" i="2"/>
  <c r="A20" i="3"/>
  <c r="B19" i="3"/>
  <c r="A21" i="2" l="1"/>
  <c r="B21" i="2" s="1"/>
  <c r="B20" i="2"/>
  <c r="A21" i="3"/>
  <c r="B20" i="3"/>
  <c r="A22" i="3" l="1"/>
  <c r="B21" i="3"/>
  <c r="A23" i="3" l="1"/>
  <c r="B22" i="3"/>
  <c r="A24" i="3" l="1"/>
  <c r="B23" i="3"/>
  <c r="A25" i="3" l="1"/>
  <c r="B25" i="3" s="1"/>
  <c r="B24" i="3"/>
</calcChain>
</file>

<file path=xl/sharedStrings.xml><?xml version="1.0" encoding="utf-8"?>
<sst xmlns="http://schemas.openxmlformats.org/spreadsheetml/2006/main" count="8" uniqueCount="7">
  <si>
    <t>t</t>
  </si>
  <si>
    <t>ω</t>
  </si>
  <si>
    <t xml:space="preserve">Real </t>
  </si>
  <si>
    <t>Imaginary</t>
  </si>
  <si>
    <t>Amplitude</t>
  </si>
  <si>
    <t>Phase ϕ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</si>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</sst>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response'!$A$2:$A$61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'step response'!$B$2:$B$61</c:f>
              <c:numCache>
                <c:formatCode>General</c:formatCode>
                <c:ptCount val="60"/>
                <c:pt idx="0">
                  <c:v>0</c:v>
                </c:pt>
                <c:pt idx="1">
                  <c:v>9.2049316563158623E-3</c:v>
                </c:pt>
                <c:pt idx="2">
                  <c:v>3.3925576172653571E-2</c:v>
                </c:pt>
                <c:pt idx="3">
                  <c:v>7.0402188264523602E-2</c:v>
                </c:pt>
                <c:pt idx="4">
                  <c:v>0.11555084544151284</c:v>
                </c:pt>
                <c:pt idx="5">
                  <c:v>0.16685483512550525</c:v>
                </c:pt>
                <c:pt idx="6">
                  <c:v>0.22227254826549214</c:v>
                </c:pt>
                <c:pt idx="7">
                  <c:v>0.28015944913077617</c:v>
                </c:pt>
                <c:pt idx="8">
                  <c:v>0.33920204196365245</c:v>
                </c:pt>
                <c:pt idx="9">
                  <c:v>0.3983620560933141</c:v>
                </c:pt>
                <c:pt idx="10">
                  <c:v>0.4568293290433767</c:v>
                </c:pt>
                <c:pt idx="11">
                  <c:v>0.92475771603451962</c:v>
                </c:pt>
                <c:pt idx="12">
                  <c:v>1.1638090506305236</c:v>
                </c:pt>
                <c:pt idx="13">
                  <c:v>1.2666807835828402</c:v>
                </c:pt>
                <c:pt idx="14">
                  <c:v>1.3078564369907189</c:v>
                </c:pt>
                <c:pt idx="15">
                  <c:v>1.3237474174375656</c:v>
                </c:pt>
                <c:pt idx="16">
                  <c:v>1.3297592360027146</c:v>
                </c:pt>
                <c:pt idx="17">
                  <c:v>1.3320078673879987</c:v>
                </c:pt>
                <c:pt idx="18">
                  <c:v>1.3328433500078836</c:v>
                </c:pt>
                <c:pt idx="19">
                  <c:v>1.3331525493538046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4-4F41-A43B-9D1E0938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33160"/>
        <c:axId val="536733488"/>
      </c:scatterChart>
      <c:valAx>
        <c:axId val="5367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33488"/>
        <c:crosses val="autoZero"/>
        <c:crossBetween val="midCat"/>
      </c:valAx>
      <c:valAx>
        <c:axId val="5367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  <a:r>
                  <a:rPr lang="en-US" baseline="0"/>
                  <a:t>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3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'Impulse Response'!$A$2:$A$34</c:f>
              <c:numCache>
                <c:formatCode>0.00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xVal>
          <c:yVal>
            <c:numRef>
              <c:f>'Impulse Response'!$B$2:$B$34</c:f>
              <c:numCache>
                <c:formatCode>0.00</c:formatCode>
                <c:ptCount val="33"/>
                <c:pt idx="0">
                  <c:v>0</c:v>
                </c:pt>
                <c:pt idx="1">
                  <c:v>0.17651776644360684</c:v>
                </c:pt>
                <c:pt idx="2">
                  <c:v>0.31165012958505578</c:v>
                </c:pt>
                <c:pt idx="3">
                  <c:v>0.41276027623977862</c:v>
                </c:pt>
                <c:pt idx="4">
                  <c:v>0.48603363976645175</c:v>
                </c:pt>
                <c:pt idx="5">
                  <c:v>0.53665642788647494</c:v>
                </c:pt>
                <c:pt idx="6">
                  <c:v>0.5689679054137089</c:v>
                </c:pt>
                <c:pt idx="7">
                  <c:v>0.58659021872101635</c:v>
                </c:pt>
                <c:pt idx="8">
                  <c:v>0.59253900882007793</c:v>
                </c:pt>
                <c:pt idx="9">
                  <c:v>0.58931759637883041</c:v>
                </c:pt>
                <c:pt idx="10">
                  <c:v>0.57899712409205006</c:v>
                </c:pt>
                <c:pt idx="11">
                  <c:v>0.342192859474995</c:v>
                </c:pt>
                <c:pt idx="12">
                  <c:v>0.15471228731848655</c:v>
                </c:pt>
                <c:pt idx="13">
                  <c:v>6.3347546848271277E-2</c:v>
                </c:pt>
                <c:pt idx="14">
                  <c:v>2.4739450515750532E-2</c:v>
                </c:pt>
                <c:pt idx="15">
                  <c:v>9.4213694903187151E-3</c:v>
                </c:pt>
                <c:pt idx="16">
                  <c:v>3.5373820648190763E-3</c:v>
                </c:pt>
                <c:pt idx="17">
                  <c:v>1.3172736621967346E-3</c:v>
                </c:pt>
                <c:pt idx="18">
                  <c:v>4.8815538000118193E-4</c:v>
                </c:pt>
                <c:pt idx="19">
                  <c:v>1.8037610976793213E-4</c:v>
                </c:pt>
                <c:pt idx="20">
                  <c:v>6.6533779025929236E-5</c:v>
                </c:pt>
                <c:pt idx="21">
                  <c:v>2.4515929494333987E-5</c:v>
                </c:pt>
                <c:pt idx="22">
                  <c:v>9.0277245566462367E-6</c:v>
                </c:pt>
                <c:pt idx="23">
                  <c:v>3.3230818522431067E-6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F-41DE-9E26-1C5390A33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21352"/>
        <c:axId val="536718072"/>
      </c:scatterChart>
      <c:valAx>
        <c:axId val="5367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8072"/>
        <c:crosses val="autoZero"/>
        <c:crossBetween val="midCat"/>
      </c:valAx>
      <c:valAx>
        <c:axId val="5367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Impulse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2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213360</xdr:colOff>
      <xdr:row>22</xdr:row>
      <xdr:rowOff>26670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A88312D-7C2C-4ED9-B429-4DFBEF44CBAC}"/>
            </a:ext>
          </a:extLst>
        </xdr:cNvPr>
        <xdr:cNvSpPr txBox="1"/>
      </xdr:nvSpPr>
      <xdr:spPr>
        <a:xfrm>
          <a:off x="6629400" y="2221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266700</xdr:colOff>
      <xdr:row>0</xdr:row>
      <xdr:rowOff>91440</xdr:rowOff>
    </xdr:from>
    <xdr:ext cx="1691640" cy="244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4A02F9F-C8AF-43B5-BA33-403F473FB725}"/>
                </a:ext>
              </a:extLst>
            </xdr:cNvPr>
            <xdr:cNvSpPr txBox="1"/>
          </xdr:nvSpPr>
          <xdr:spPr>
            <a:xfrm>
              <a:off x="876300" y="91440"/>
              <a:ext cx="1691640" cy="244426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ea typeface="+mn-ea"/>
                  <a:cs typeface="+mn-cs"/>
                </a:rPr>
                <a:t>Y(t)= </a:t>
              </a:r>
              <a14:m>
                <m:oMath xmlns:m="http://schemas.openxmlformats.org/officeDocument/2006/math">
                  <m:f>
                    <m:fPr>
                      <m:ctrl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num>
                    <m:den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sSup>
                    <m:sSupPr>
                      <m:ctrl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−1.5</m:t>
                      </m:r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  <m:r>
                    <a:rPr kumimoji="0" lang="en-US" sz="11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−4</m:t>
                  </m:r>
                  <m:sSup>
                    <m:sSupPr>
                      <m:ctrl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  <m:r>
                    <a:rPr kumimoji="0" lang="en-US" sz="11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num>
                    <m:den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</m:oMath>
              </a14:m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4A02F9F-C8AF-43B5-BA33-403F473FB725}"/>
                </a:ext>
              </a:extLst>
            </xdr:cNvPr>
            <xdr:cNvSpPr txBox="1"/>
          </xdr:nvSpPr>
          <xdr:spPr>
            <a:xfrm>
              <a:off x="876300" y="91440"/>
              <a:ext cx="1691640" cy="244426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ea typeface="+mn-ea"/>
                  <a:cs typeface="+mn-cs"/>
                </a:rPr>
                <a:t>Y(t)= 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16/6 𝑒^(−1.5𝑡)−4𝑒^(−𝑡)+4/3</a:t>
              </a: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30480</xdr:colOff>
      <xdr:row>0</xdr:row>
      <xdr:rowOff>125730</xdr:rowOff>
    </xdr:from>
    <xdr:to>
      <xdr:col>11</xdr:col>
      <xdr:colOff>205740</xdr:colOff>
      <xdr:row>27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8DC132-0326-4CB6-8902-363E028CC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220980</xdr:colOff>
      <xdr:row>3</xdr:row>
      <xdr:rowOff>30480</xdr:rowOff>
    </xdr:from>
    <xdr:to>
      <xdr:col>17</xdr:col>
      <xdr:colOff>426720</xdr:colOff>
      <xdr:row>26</xdr:row>
      <xdr:rowOff>93345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D685F4-8BEB-42DE-A672-9009E3D78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2740" y="838200"/>
          <a:ext cx="5692140" cy="42691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335280</xdr:colOff>
      <xdr:row>0</xdr:row>
      <xdr:rowOff>87630</xdr:rowOff>
    </xdr:from>
    <xdr:ext cx="1406924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802373F-5C99-450B-97BD-4BEB58F1E8FE}"/>
                </a:ext>
              </a:extLst>
            </xdr:cNvPr>
            <xdr:cNvSpPr txBox="1"/>
          </xdr:nvSpPr>
          <xdr:spPr>
            <a:xfrm>
              <a:off x="944880" y="87630"/>
              <a:ext cx="1406924" cy="17774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d>
                      <m:dPr>
                        <m:ctrlP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kumimoji="0" lang="en-US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4</m:t>
                    </m:r>
                    <m:sSup>
                      <m:sSupPr>
                        <m:ctrlP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kumimoji="0" lang="en-US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−4</m:t>
                    </m:r>
                    <m:sSup>
                      <m:sSupPr>
                        <m:ctrlP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−1.5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802373F-5C99-450B-97BD-4BEB58F1E8FE}"/>
                </a:ext>
              </a:extLst>
            </xdr:cNvPr>
            <xdr:cNvSpPr txBox="1"/>
          </xdr:nvSpPr>
          <xdr:spPr>
            <a:xfrm>
              <a:off x="944880" y="87630"/>
              <a:ext cx="1406924" cy="17774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𝐻(𝑡)= 4𝑒^(−𝑡)−4𝑒^(−1.5𝑡)</a:t>
              </a:r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556260</xdr:colOff>
      <xdr:row>0</xdr:row>
      <xdr:rowOff>49530</xdr:rowOff>
    </xdr:from>
    <xdr:to>
      <xdr:col>10</xdr:col>
      <xdr:colOff>251460</xdr:colOff>
      <xdr:row>23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5AE88-9F74-49B7-9C26-E0FD80B9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53340</xdr:colOff>
      <xdr:row>0</xdr:row>
      <xdr:rowOff>287655</xdr:rowOff>
    </xdr:from>
    <xdr:to>
      <xdr:col>12</xdr:col>
      <xdr:colOff>556260</xdr:colOff>
      <xdr:row>17</xdr:row>
      <xdr:rowOff>78105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E3C0F7-75D6-447E-8683-20524238A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8740" y="287655"/>
          <a:ext cx="4160520" cy="3120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0</xdr:row>
      <xdr:rowOff>129540</xdr:rowOff>
    </xdr:from>
    <xdr:to>
      <xdr:col>14</xdr:col>
      <xdr:colOff>134620</xdr:colOff>
      <xdr:row>9</xdr:row>
      <xdr:rowOff>139065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52AB8A-F345-4EFB-AC21-D7257A130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4960" y="129540"/>
          <a:ext cx="3944620" cy="2958465"/>
        </a:xfrm>
        <a:prstGeom prst="rect">
          <a:avLst/>
        </a:prstGeom>
      </xdr:spPr>
    </xdr:pic>
    <xdr:clientData/>
  </xdr:twoCellAnchor>
  <xdr:oneCellAnchor>
    <xdr:from>
      <xdr:col>0</xdr:col>
      <xdr:colOff>114300</xdr:colOff>
      <xdr:row>3</xdr:row>
      <xdr:rowOff>91440</xdr:rowOff>
    </xdr:from>
    <xdr:ext cx="3110749" cy="55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676D557-2550-4DA2-A706-B3A11C55EFE1}"/>
                </a:ext>
              </a:extLst>
            </xdr:cNvPr>
            <xdr:cNvSpPr txBox="1"/>
          </xdr:nvSpPr>
          <xdr:spPr>
            <a:xfrm>
              <a:off x="114300" y="1005840"/>
              <a:ext cx="3110749" cy="55855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d>
                      <m:dPr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</m:d>
                    <m:r>
                      <a:rPr lang="en-US" sz="110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</m:t>
                            </m:r>
                            <m:sSup>
                              <m:sSup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p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+12</m:t>
                            </m:r>
                          </m:num>
                          <m:den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sSup>
                              <m:sSup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p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+13</m:t>
                            </m:r>
                            <m:sSup>
                              <m:sSup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p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+9</m:t>
                            </m:r>
                          </m:den>
                        </m:f>
                      </m:e>
                    </m:d>
                    <m:r>
                      <a:rPr lang="en-US" sz="110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</m:t>
                            </m:r>
                            <m:d>
                              <m:d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</m:d>
                          </m:num>
                          <m:den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sSup>
                              <m:sSup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p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+13</m:t>
                            </m:r>
                            <m:sSup>
                              <m:sSup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p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</m:oMath>
                </m:oMathPara>
              </a14:m>
              <a:endParaRPr lang="en-US" sz="1100"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676D557-2550-4DA2-A706-B3A11C55EFE1}"/>
                </a:ext>
              </a:extLst>
            </xdr:cNvPr>
            <xdr:cNvSpPr txBox="1"/>
          </xdr:nvSpPr>
          <xdr:spPr>
            <a:xfrm>
              <a:off x="114300" y="1005840"/>
              <a:ext cx="3110749" cy="55855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effectLst/>
                  <a:latin typeface="+mn-lt"/>
                  <a:ea typeface="+mn-ea"/>
                  <a:cs typeface="+mn-cs"/>
                </a:rPr>
                <a:t>𝐻(𝑖𝜔)=[(−8𝜔^2+12)/(4𝜔^4+13𝜔^2+9)]−[20(𝜔)/(4𝜔^4+13𝜔^2+9)]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en-US" sz="1100"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14</xdr:col>
      <xdr:colOff>525780</xdr:colOff>
      <xdr:row>3</xdr:row>
      <xdr:rowOff>49530</xdr:rowOff>
    </xdr:from>
    <xdr:ext cx="3217869" cy="386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2F12ED7-1D51-46E4-BC56-969DBFB8C045}"/>
                </a:ext>
              </a:extLst>
            </xdr:cNvPr>
            <xdr:cNvSpPr txBox="1"/>
          </xdr:nvSpPr>
          <xdr:spPr>
            <a:xfrm>
              <a:off x="9730740" y="598170"/>
              <a:ext cx="3217869" cy="38632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𝐼𝑚𝑎𝑔𝑖𝑛𝑎𝑟𝑦</m:t>
                    </m:r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𝑖𝑛𝑡𝑒𝑟𝑐𝑒𝑝𝑡</m:t>
                    </m:r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→</m:t>
                    </m:r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𝑡𝑎𝑘𝑒</m:t>
                    </m:r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</m:t>
                            </m:r>
                            <m:sSup>
                              <m:sSup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p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+12</m:t>
                            </m:r>
                          </m:num>
                          <m:den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sSup>
                              <m:sSup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p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+13</m:t>
                            </m:r>
                            <m:sSup>
                              <m:sSup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p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2F12ED7-1D51-46E4-BC56-969DBFB8C045}"/>
                </a:ext>
              </a:extLst>
            </xdr:cNvPr>
            <xdr:cNvSpPr txBox="1"/>
          </xdr:nvSpPr>
          <xdr:spPr>
            <a:xfrm>
              <a:off x="9730740" y="598170"/>
              <a:ext cx="3217869" cy="38632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𝐼𝑚𝑎𝑔𝑖𝑛𝑎𝑟𝑦 𝑖𝑛𝑡𝑒𝑟𝑐𝑒𝑝𝑡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→𝑡𝑎𝑘𝑒 </a:t>
              </a:r>
              <a:r>
                <a:rPr lang="en-US" sz="1100" i="0">
                  <a:effectLst/>
                  <a:latin typeface="+mn-lt"/>
                  <a:ea typeface="+mn-ea"/>
                  <a:cs typeface="+mn-cs"/>
                </a:rPr>
                <a:t>[(−8𝜔^2+12)/(4𝜔^4+13𝜔^2+9)]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</a:t>
              </a:r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15</xdr:col>
      <xdr:colOff>563880</xdr:colOff>
      <xdr:row>4</xdr:row>
      <xdr:rowOff>34290</xdr:rowOff>
    </xdr:from>
    <xdr:ext cx="1094146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46C101-DB53-4852-B920-4836B7BDC169}"/>
                </a:ext>
              </a:extLst>
            </xdr:cNvPr>
            <xdr:cNvSpPr txBox="1"/>
          </xdr:nvSpPr>
          <xdr:spPr>
            <a:xfrm>
              <a:off x="10378440" y="1200150"/>
              <a:ext cx="1094146" cy="50013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𝜔</m:t>
                    </m:r>
                    <m:r>
                      <a:rPr kumimoji="0" lang="en-US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rad>
                      <m:radPr>
                        <m:degHide m:val="on"/>
                        <m:ctrlP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0" lang="en-US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12</m:t>
                            </m:r>
                          </m:num>
                          <m:den>
                            <m:r>
                              <a:rPr kumimoji="0" lang="en-US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8</m:t>
                            </m:r>
                          </m:den>
                        </m:f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</m:t>
                        </m:r>
                      </m:e>
                    </m:rad>
                    <m:r>
                      <a:rPr kumimoji="0" lang="en-US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1.22</m:t>
                    </m:r>
                  </m:oMath>
                </m:oMathPara>
              </a14:m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46C101-DB53-4852-B920-4836B7BDC169}"/>
                </a:ext>
              </a:extLst>
            </xdr:cNvPr>
            <xdr:cNvSpPr txBox="1"/>
          </xdr:nvSpPr>
          <xdr:spPr>
            <a:xfrm>
              <a:off x="10378440" y="1200150"/>
              <a:ext cx="1094146" cy="50013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𝜔= √(12/8=)  1.22</a:t>
              </a:r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30480</xdr:colOff>
      <xdr:row>4</xdr:row>
      <xdr:rowOff>125730</xdr:rowOff>
    </xdr:from>
    <xdr:ext cx="5341620" cy="3255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342C38C-CB5C-47AA-9986-858B792266F1}"/>
                </a:ext>
              </a:extLst>
            </xdr:cNvPr>
            <xdr:cNvSpPr txBox="1"/>
          </xdr:nvSpPr>
          <xdr:spPr>
            <a:xfrm>
              <a:off x="30480" y="1291590"/>
              <a:ext cx="5341620" cy="325538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14:m>
                <m:oMath xmlns:m="http://schemas.openxmlformats.org/officeDocument/2006/math"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𝐼𝑚𝑎𝑔𝑖𝑛𝑎𝑟𝑦</m:t>
                  </m:r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𝑖𝑛𝑡𝑒𝑟𝑐𝑒𝑝𝑡</m:t>
                  </m:r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d>
                    <m:dPr>
                      <m:begChr m:val="["/>
                      <m:endChr m:val="]"/>
                      <m:ctrlPr>
                        <a:rPr lang="en-US" sz="14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1400" i="1"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400" i="1"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</m:t>
                          </m:r>
                          <m:d>
                            <m:dPr>
                              <m:ctrlP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𝜔</m:t>
                              </m:r>
                            </m:e>
                          </m:d>
                        </m:num>
                        <m:den>
                          <m:r>
                            <a:rPr lang="en-US" sz="1400" i="1"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𝜔</m:t>
                              </m:r>
                            </m:e>
                            <m:sup>
                              <m: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</m:sSup>
                          <m:r>
                            <a:rPr lang="en-US" sz="1400" i="1"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+13</m:t>
                          </m:r>
                          <m:sSup>
                            <m:sSupPr>
                              <m:ctrlP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𝜔</m:t>
                              </m:r>
                            </m:e>
                            <m:sup>
                              <m: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400" i="1"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+9</m:t>
                          </m:r>
                        </m:den>
                      </m:f>
                    </m:e>
                  </m:d>
                </m:oMath>
              </a14:m>
              <a:r>
                <a:rPr kumimoji="0" lang="en-US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r>
                    <a:rPr lang="en-US" sz="140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d>
                    <m:dPr>
                      <m:begChr m:val="["/>
                      <m:endChr m:val="]"/>
                      <m:ctrlPr>
                        <a:rPr lang="en-US" sz="14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1400" i="1"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400" i="1"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</m:t>
                          </m:r>
                          <m:d>
                            <m:dPr>
                              <m:ctrlP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400" b="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1.22</m:t>
                              </m:r>
                            </m:e>
                          </m:d>
                        </m:num>
                        <m:den>
                          <m:r>
                            <a:rPr lang="en-US" sz="1400" i="1"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400" b="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1.22</m:t>
                              </m:r>
                            </m:e>
                            <m:sup>
                              <m: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</m:sSup>
                          <m:r>
                            <a:rPr lang="en-US" sz="1400" i="1"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+13</m:t>
                          </m:r>
                          <m:sSup>
                            <m:sSupPr>
                              <m:ctrlP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400" b="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1.22</m:t>
                              </m:r>
                            </m:e>
                            <m:sup>
                              <m:r>
                                <a:rPr lang="en-US" sz="1400" i="1"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400" i="1"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+9</m:t>
                          </m:r>
                        </m:den>
                      </m:f>
                    </m:e>
                  </m:d>
                  <m:r>
                    <a:rPr lang="en-US" sz="14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=0.655</m:t>
                  </m:r>
                </m:oMath>
              </a14:m>
              <a:endParaRPr kumimoji="0" lang="en-US" sz="14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342C38C-CB5C-47AA-9986-858B792266F1}"/>
                </a:ext>
              </a:extLst>
            </xdr:cNvPr>
            <xdr:cNvSpPr txBox="1"/>
          </xdr:nvSpPr>
          <xdr:spPr>
            <a:xfrm>
              <a:off x="30480" y="1291590"/>
              <a:ext cx="5341620" cy="325538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𝐼𝑚𝑎𝑔𝑖𝑛𝑎𝑟𝑦 𝑖𝑛𝑡𝑒𝑟𝑐𝑒𝑝𝑡=</a:t>
              </a:r>
              <a:r>
                <a:rPr lang="en-US" sz="1400" i="0">
                  <a:effectLst/>
                  <a:latin typeface="+mn-lt"/>
                  <a:ea typeface="+mn-ea"/>
                  <a:cs typeface="+mn-cs"/>
                </a:rPr>
                <a:t>−[20(𝜔)/(4𝜔^4+13𝜔^2+9)]</a:t>
              </a:r>
              <a:r>
                <a:rPr kumimoji="0" lang="en-US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=</a:t>
              </a:r>
              <a:r>
                <a:rPr lang="en-US" sz="1400" i="0">
                  <a:effectLst/>
                  <a:latin typeface="+mn-lt"/>
                  <a:ea typeface="+mn-ea"/>
                  <a:cs typeface="+mn-cs"/>
                </a:rPr>
                <a:t>−[20(</a:t>
              </a:r>
              <a:r>
                <a:rPr lang="en-US" sz="14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1.22</a:t>
              </a:r>
              <a:r>
                <a:rPr lang="en-US" sz="1400" b="0" i="0"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400" i="0">
                  <a:effectLst/>
                  <a:latin typeface="+mn-lt"/>
                  <a:ea typeface="+mn-ea"/>
                  <a:cs typeface="+mn-cs"/>
                </a:rPr>
                <a:t>4〖</a:t>
              </a:r>
              <a:r>
                <a:rPr lang="en-US" sz="14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1.22</a:t>
              </a:r>
              <a:r>
                <a:rPr lang="en-US" sz="1400" b="0" i="0"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n-US" sz="1400" i="0">
                  <a:effectLst/>
                  <a:latin typeface="+mn-lt"/>
                  <a:ea typeface="+mn-ea"/>
                  <a:cs typeface="+mn-cs"/>
                </a:rPr>
                <a:t>4+13〖</a:t>
              </a:r>
              <a:r>
                <a:rPr lang="en-US" sz="14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1.22</a:t>
              </a:r>
              <a:r>
                <a:rPr lang="en-US" sz="1400" b="0" i="0"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n-US" sz="1400" i="0">
                  <a:effectLst/>
                  <a:latin typeface="+mn-lt"/>
                  <a:ea typeface="+mn-ea"/>
                  <a:cs typeface="+mn-cs"/>
                </a:rPr>
                <a:t>2+9)]</a:t>
              </a:r>
              <a:r>
                <a:rPr lang="en-US" sz="14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=0.655</a:t>
              </a:r>
              <a:endParaRPr kumimoji="0" lang="en-US" sz="14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5</xdr:row>
      <xdr:rowOff>15239</xdr:rowOff>
    </xdr:from>
    <xdr:to>
      <xdr:col>10</xdr:col>
      <xdr:colOff>17194</xdr:colOff>
      <xdr:row>20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66B56E-900B-4A0E-A4DB-0DD9D49E8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8319"/>
          <a:ext cx="6783754" cy="3307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>
          <a:noFill/>
        </a:ln>
        <a:effectLst/>
      </a:spPr>
      <a:bodyPr vertOverflow="clip" horzOverflow="clip" wrap="square" lIns="0" tIns="0" rIns="0" bIns="0" rtlCol="0" anchor="t">
        <a:spAutoFit/>
      </a:bodyPr>
      <a:lstStyle>
        <a:defPPr marL="0" marR="0" indent="0" algn="l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1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C5B5-C72E-4591-9D8A-80E45EF2ED47}">
  <dimension ref="A1:B21"/>
  <sheetViews>
    <sheetView tabSelected="1" workbookViewId="0">
      <selection activeCell="B27" sqref="B27"/>
    </sheetView>
  </sheetViews>
  <sheetFormatPr defaultRowHeight="14.4" x14ac:dyDescent="0.3"/>
  <cols>
    <col min="1" max="1" width="8.88671875" style="2"/>
    <col min="2" max="2" width="32" style="2" customWidth="1"/>
    <col min="3" max="16384" width="8.88671875" style="2"/>
  </cols>
  <sheetData>
    <row r="1" spans="1:2" ht="30" customHeight="1" x14ac:dyDescent="0.3">
      <c r="A1" s="2" t="s">
        <v>0</v>
      </c>
      <c r="B1" s="3"/>
    </row>
    <row r="2" spans="1:2" s="5" customFormat="1" ht="18.600000000000001" customHeight="1" x14ac:dyDescent="0.3">
      <c r="A2" s="5">
        <v>0</v>
      </c>
      <c r="B2" s="5">
        <f>(16/6*(EXP(-1.5*A2)))-(4*EXP(-A2))+(4/3)</f>
        <v>0</v>
      </c>
    </row>
    <row r="3" spans="1:2" s="5" customFormat="1" ht="15" customHeight="1" x14ac:dyDescent="0.3">
      <c r="A3" s="5">
        <f>A2+0.1</f>
        <v>0.1</v>
      </c>
      <c r="B3" s="5">
        <f t="shared" ref="B3:B11" si="0">(16/6*(EXP(-1.5*A3)))-(4*EXP(-A3))+(4/3)</f>
        <v>9.2049316563158623E-3</v>
      </c>
    </row>
    <row r="4" spans="1:2" s="5" customFormat="1" ht="15" customHeight="1" x14ac:dyDescent="0.3">
      <c r="A4" s="5">
        <f t="shared" ref="A4:A11" si="1">A3+0.1</f>
        <v>0.2</v>
      </c>
      <c r="B4" s="5">
        <f t="shared" si="0"/>
        <v>3.3925576172653571E-2</v>
      </c>
    </row>
    <row r="5" spans="1:2" s="5" customFormat="1" ht="15" customHeight="1" x14ac:dyDescent="0.3">
      <c r="A5" s="5">
        <f t="shared" si="1"/>
        <v>0.30000000000000004</v>
      </c>
      <c r="B5" s="5">
        <f t="shared" si="0"/>
        <v>7.0402188264523602E-2</v>
      </c>
    </row>
    <row r="6" spans="1:2" s="5" customFormat="1" ht="15" customHeight="1" x14ac:dyDescent="0.3">
      <c r="A6" s="5">
        <f t="shared" si="1"/>
        <v>0.4</v>
      </c>
      <c r="B6" s="5">
        <f t="shared" si="0"/>
        <v>0.11555084544151284</v>
      </c>
    </row>
    <row r="7" spans="1:2" s="5" customFormat="1" ht="15" customHeight="1" x14ac:dyDescent="0.3">
      <c r="A7" s="5">
        <f t="shared" si="1"/>
        <v>0.5</v>
      </c>
      <c r="B7" s="5">
        <f t="shared" si="0"/>
        <v>0.16685483512550525</v>
      </c>
    </row>
    <row r="8" spans="1:2" s="5" customFormat="1" ht="13.8" customHeight="1" x14ac:dyDescent="0.3">
      <c r="A8" s="5">
        <f t="shared" si="1"/>
        <v>0.6</v>
      </c>
      <c r="B8" s="5">
        <f t="shared" si="0"/>
        <v>0.22227254826549214</v>
      </c>
    </row>
    <row r="9" spans="1:2" s="5" customFormat="1" ht="13.8" customHeight="1" x14ac:dyDescent="0.3">
      <c r="A9" s="5">
        <f t="shared" si="1"/>
        <v>0.7</v>
      </c>
      <c r="B9" s="5">
        <f t="shared" si="0"/>
        <v>0.28015944913077617</v>
      </c>
    </row>
    <row r="10" spans="1:2" s="5" customFormat="1" ht="13.8" customHeight="1" x14ac:dyDescent="0.3">
      <c r="A10" s="5">
        <f t="shared" si="1"/>
        <v>0.79999999999999993</v>
      </c>
      <c r="B10" s="5">
        <f t="shared" si="0"/>
        <v>0.33920204196365245</v>
      </c>
    </row>
    <row r="11" spans="1:2" s="5" customFormat="1" ht="13.8" customHeight="1" x14ac:dyDescent="0.3">
      <c r="A11" s="5">
        <f t="shared" si="1"/>
        <v>0.89999999999999991</v>
      </c>
      <c r="B11" s="5">
        <f t="shared" si="0"/>
        <v>0.3983620560933141</v>
      </c>
    </row>
    <row r="12" spans="1:2" x14ac:dyDescent="0.3">
      <c r="A12" s="2">
        <v>1</v>
      </c>
      <c r="B12" s="2">
        <f>(16/6*(EXP(-1.5*A12)))-(4*EXP(-A12))+(4/3)</f>
        <v>0.4568293290433767</v>
      </c>
    </row>
    <row r="13" spans="1:2" x14ac:dyDescent="0.3">
      <c r="A13" s="2">
        <f>A12+1</f>
        <v>2</v>
      </c>
      <c r="B13" s="2">
        <f t="shared" ref="B13:B21" si="2">(16/6*(EXP(-1.5*A13)))-(4*EXP(-A13))+(4/3)</f>
        <v>0.92475771603451962</v>
      </c>
    </row>
    <row r="14" spans="1:2" x14ac:dyDescent="0.3">
      <c r="A14" s="2">
        <f t="shared" ref="A14:A21" si="3">A13+1</f>
        <v>3</v>
      </c>
      <c r="B14" s="2">
        <f t="shared" si="2"/>
        <v>1.1638090506305236</v>
      </c>
    </row>
    <row r="15" spans="1:2" x14ac:dyDescent="0.3">
      <c r="A15" s="2">
        <f t="shared" si="3"/>
        <v>4</v>
      </c>
      <c r="B15" s="2">
        <f t="shared" si="2"/>
        <v>1.2666807835828402</v>
      </c>
    </row>
    <row r="16" spans="1:2" x14ac:dyDescent="0.3">
      <c r="A16" s="2">
        <f t="shared" si="3"/>
        <v>5</v>
      </c>
      <c r="B16" s="2">
        <f t="shared" si="2"/>
        <v>1.3078564369907189</v>
      </c>
    </row>
    <row r="17" spans="1:2" x14ac:dyDescent="0.3">
      <c r="A17" s="2">
        <f t="shared" si="3"/>
        <v>6</v>
      </c>
      <c r="B17" s="2">
        <f t="shared" si="2"/>
        <v>1.3237474174375656</v>
      </c>
    </row>
    <row r="18" spans="1:2" x14ac:dyDescent="0.3">
      <c r="A18" s="2">
        <f t="shared" si="3"/>
        <v>7</v>
      </c>
      <c r="B18" s="2">
        <f t="shared" si="2"/>
        <v>1.3297592360027146</v>
      </c>
    </row>
    <row r="19" spans="1:2" x14ac:dyDescent="0.3">
      <c r="A19" s="2">
        <f t="shared" si="3"/>
        <v>8</v>
      </c>
      <c r="B19" s="2">
        <f t="shared" si="2"/>
        <v>1.3320078673879987</v>
      </c>
    </row>
    <row r="20" spans="1:2" x14ac:dyDescent="0.3">
      <c r="A20" s="2">
        <f t="shared" si="3"/>
        <v>9</v>
      </c>
      <c r="B20" s="2">
        <f t="shared" si="2"/>
        <v>1.3328433500078836</v>
      </c>
    </row>
    <row r="21" spans="1:2" x14ac:dyDescent="0.3">
      <c r="A21" s="2">
        <f t="shared" si="3"/>
        <v>10</v>
      </c>
      <c r="B21" s="2">
        <f t="shared" si="2"/>
        <v>1.3331525493538046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DBFB-B92B-4A7D-8B20-EDC0FACB6FE6}">
  <dimension ref="A1:B25"/>
  <sheetViews>
    <sheetView workbookViewId="0">
      <selection activeCell="B2" sqref="B2"/>
    </sheetView>
  </sheetViews>
  <sheetFormatPr defaultRowHeight="14.4" x14ac:dyDescent="0.3"/>
  <cols>
    <col min="1" max="1" width="8.88671875" style="2"/>
    <col min="2" max="2" width="30" style="2" customWidth="1"/>
    <col min="3" max="16384" width="8.88671875" style="2"/>
  </cols>
  <sheetData>
    <row r="1" spans="1:2" ht="25.8" customHeight="1" x14ac:dyDescent="0.3">
      <c r="A1" s="2" t="s">
        <v>0</v>
      </c>
    </row>
    <row r="2" spans="1:2" ht="15" customHeight="1" x14ac:dyDescent="0.3">
      <c r="A2" s="6">
        <v>0</v>
      </c>
      <c r="B2" s="6">
        <f>(4*EXP(-A2))-(4*EXP(-1.5*A2))</f>
        <v>0</v>
      </c>
    </row>
    <row r="3" spans="1:2" s="5" customFormat="1" ht="15" customHeight="1" x14ac:dyDescent="0.3">
      <c r="A3" s="6">
        <f>A2+0.1</f>
        <v>0.1</v>
      </c>
      <c r="B3" s="6">
        <f>(4*EXP(-A3))-(4*EXP(-1.5*A3))</f>
        <v>0.17651776644360684</v>
      </c>
    </row>
    <row r="4" spans="1:2" s="5" customFormat="1" ht="15" customHeight="1" x14ac:dyDescent="0.3">
      <c r="A4" s="6">
        <f t="shared" ref="A4:A11" si="0">A3+0.1</f>
        <v>0.2</v>
      </c>
      <c r="B4" s="6">
        <f t="shared" ref="B4:B11" si="1">(4*EXP(-A4))-(4*EXP(-1.5*A4))</f>
        <v>0.31165012958505578</v>
      </c>
    </row>
    <row r="5" spans="1:2" s="5" customFormat="1" ht="15" customHeight="1" x14ac:dyDescent="0.3">
      <c r="A5" s="6">
        <f t="shared" si="0"/>
        <v>0.30000000000000004</v>
      </c>
      <c r="B5" s="6">
        <f t="shared" si="1"/>
        <v>0.41276027623977862</v>
      </c>
    </row>
    <row r="6" spans="1:2" s="5" customFormat="1" ht="15" customHeight="1" x14ac:dyDescent="0.3">
      <c r="A6" s="6">
        <f t="shared" si="0"/>
        <v>0.4</v>
      </c>
      <c r="B6" s="6">
        <f t="shared" si="1"/>
        <v>0.48603363976645175</v>
      </c>
    </row>
    <row r="7" spans="1:2" s="5" customFormat="1" ht="15" customHeight="1" x14ac:dyDescent="0.3">
      <c r="A7" s="6">
        <f t="shared" si="0"/>
        <v>0.5</v>
      </c>
      <c r="B7" s="6">
        <f t="shared" si="1"/>
        <v>0.53665642788647494</v>
      </c>
    </row>
    <row r="8" spans="1:2" s="5" customFormat="1" ht="15" customHeight="1" x14ac:dyDescent="0.3">
      <c r="A8" s="6">
        <f t="shared" si="0"/>
        <v>0.6</v>
      </c>
      <c r="B8" s="6">
        <f t="shared" si="1"/>
        <v>0.5689679054137089</v>
      </c>
    </row>
    <row r="9" spans="1:2" s="5" customFormat="1" ht="15" customHeight="1" x14ac:dyDescent="0.3">
      <c r="A9" s="6">
        <f t="shared" si="0"/>
        <v>0.7</v>
      </c>
      <c r="B9" s="6">
        <f t="shared" si="1"/>
        <v>0.58659021872101635</v>
      </c>
    </row>
    <row r="10" spans="1:2" s="5" customFormat="1" ht="15" customHeight="1" x14ac:dyDescent="0.3">
      <c r="A10" s="6">
        <f t="shared" si="0"/>
        <v>0.79999999999999993</v>
      </c>
      <c r="B10" s="6">
        <f t="shared" si="1"/>
        <v>0.59253900882007793</v>
      </c>
    </row>
    <row r="11" spans="1:2" s="5" customFormat="1" ht="15" customHeight="1" x14ac:dyDescent="0.3">
      <c r="A11" s="6">
        <f t="shared" si="0"/>
        <v>0.89999999999999991</v>
      </c>
      <c r="B11" s="6">
        <f t="shared" si="1"/>
        <v>0.58931759637883041</v>
      </c>
    </row>
    <row r="12" spans="1:2" x14ac:dyDescent="0.3">
      <c r="A12" s="6">
        <v>1</v>
      </c>
      <c r="B12" s="6">
        <f>(4*EXP(-A12))-(4*EXP(-1.5*A12))</f>
        <v>0.57899712409205006</v>
      </c>
    </row>
    <row r="13" spans="1:2" x14ac:dyDescent="0.3">
      <c r="A13" s="6">
        <f>A12+1</f>
        <v>2</v>
      </c>
      <c r="B13" s="6">
        <f t="shared" ref="B13:B25" si="2">(4*EXP(-A13))-(4*EXP(-1.5*A13))</f>
        <v>0.342192859474995</v>
      </c>
    </row>
    <row r="14" spans="1:2" x14ac:dyDescent="0.3">
      <c r="A14" s="6">
        <f t="shared" ref="A14:A25" si="3">A13+1</f>
        <v>3</v>
      </c>
      <c r="B14" s="6">
        <f t="shared" si="2"/>
        <v>0.15471228731848655</v>
      </c>
    </row>
    <row r="15" spans="1:2" x14ac:dyDescent="0.3">
      <c r="A15" s="6">
        <f t="shared" si="3"/>
        <v>4</v>
      </c>
      <c r="B15" s="6">
        <f t="shared" si="2"/>
        <v>6.3347546848271277E-2</v>
      </c>
    </row>
    <row r="16" spans="1:2" x14ac:dyDescent="0.3">
      <c r="A16" s="6">
        <f t="shared" si="3"/>
        <v>5</v>
      </c>
      <c r="B16" s="6">
        <f t="shared" si="2"/>
        <v>2.4739450515750532E-2</v>
      </c>
    </row>
    <row r="17" spans="1:2" x14ac:dyDescent="0.3">
      <c r="A17" s="6">
        <f t="shared" si="3"/>
        <v>6</v>
      </c>
      <c r="B17" s="6">
        <f t="shared" si="2"/>
        <v>9.4213694903187151E-3</v>
      </c>
    </row>
    <row r="18" spans="1:2" x14ac:dyDescent="0.3">
      <c r="A18" s="6">
        <f t="shared" si="3"/>
        <v>7</v>
      </c>
      <c r="B18" s="6">
        <f t="shared" si="2"/>
        <v>3.5373820648190763E-3</v>
      </c>
    </row>
    <row r="19" spans="1:2" x14ac:dyDescent="0.3">
      <c r="A19" s="6">
        <f t="shared" si="3"/>
        <v>8</v>
      </c>
      <c r="B19" s="6">
        <f t="shared" si="2"/>
        <v>1.3172736621967346E-3</v>
      </c>
    </row>
    <row r="20" spans="1:2" x14ac:dyDescent="0.3">
      <c r="A20" s="6">
        <f t="shared" si="3"/>
        <v>9</v>
      </c>
      <c r="B20" s="6">
        <f t="shared" si="2"/>
        <v>4.8815538000118193E-4</v>
      </c>
    </row>
    <row r="21" spans="1:2" x14ac:dyDescent="0.3">
      <c r="A21" s="6">
        <f t="shared" si="3"/>
        <v>10</v>
      </c>
      <c r="B21" s="6">
        <f t="shared" si="2"/>
        <v>1.8037610976793213E-4</v>
      </c>
    </row>
    <row r="22" spans="1:2" x14ac:dyDescent="0.3">
      <c r="A22" s="6">
        <f t="shared" si="3"/>
        <v>11</v>
      </c>
      <c r="B22" s="6">
        <f t="shared" si="2"/>
        <v>6.6533779025929236E-5</v>
      </c>
    </row>
    <row r="23" spans="1:2" x14ac:dyDescent="0.3">
      <c r="A23" s="6">
        <f t="shared" si="3"/>
        <v>12</v>
      </c>
      <c r="B23" s="6">
        <f t="shared" si="2"/>
        <v>2.4515929494333987E-5</v>
      </c>
    </row>
    <row r="24" spans="1:2" x14ac:dyDescent="0.3">
      <c r="A24" s="6">
        <f t="shared" si="3"/>
        <v>13</v>
      </c>
      <c r="B24" s="6">
        <f t="shared" si="2"/>
        <v>9.0277245566462367E-6</v>
      </c>
    </row>
    <row r="25" spans="1:2" x14ac:dyDescent="0.3">
      <c r="A25" s="6">
        <f t="shared" si="3"/>
        <v>14</v>
      </c>
      <c r="B25" s="6">
        <f t="shared" si="2"/>
        <v>3.3230818522431067E-6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2831-90CE-4701-B00A-37FA9D750B3E}">
  <dimension ref="A1:T6"/>
  <sheetViews>
    <sheetView workbookViewId="0">
      <selection activeCell="Q13" sqref="Q13"/>
    </sheetView>
  </sheetViews>
  <sheetFormatPr defaultRowHeight="14.4" x14ac:dyDescent="0.3"/>
  <cols>
    <col min="1" max="1" width="7.88671875" style="2" customWidth="1"/>
    <col min="2" max="2" width="12.77734375" style="2" bestFit="1" customWidth="1"/>
    <col min="3" max="3" width="12.109375" style="2" bestFit="1" customWidth="1"/>
    <col min="4" max="4" width="9.33203125" style="2" bestFit="1" customWidth="1"/>
    <col min="5" max="5" width="12.109375" style="2" customWidth="1"/>
    <col min="6" max="16" width="8.88671875" style="2"/>
    <col min="17" max="17" width="12.33203125" style="2" bestFit="1" customWidth="1"/>
    <col min="18" max="16384" width="8.88671875" style="2"/>
  </cols>
  <sheetData>
    <row r="1" spans="1:20" x14ac:dyDescent="0.3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20" x14ac:dyDescent="0.3">
      <c r="A2" s="4">
        <v>0</v>
      </c>
      <c r="B2" s="4">
        <f>((-8*A2^2)+12)/((4*A2^4)+(13*A2^2)+9)</f>
        <v>1.3333333333333333</v>
      </c>
      <c r="C2" s="4">
        <f>(-20*A2)/((4*A2^4)+(13*A2^2)+9)</f>
        <v>0</v>
      </c>
      <c r="D2" s="4">
        <f>SQRT(B2^2+C2^2)</f>
        <v>1.3333333333333333</v>
      </c>
      <c r="E2" s="4">
        <f>ATAN2(B2,C2)*(180/PI())</f>
        <v>0</v>
      </c>
    </row>
    <row r="3" spans="1:20" x14ac:dyDescent="0.3">
      <c r="A3" s="4" t="s">
        <v>6</v>
      </c>
      <c r="B3" s="4">
        <v>0</v>
      </c>
      <c r="C3" s="4">
        <v>0</v>
      </c>
      <c r="D3" s="4">
        <f t="shared" ref="D3" si="0">B3^2+C3^2</f>
        <v>0</v>
      </c>
      <c r="E3" s="4">
        <v>-180</v>
      </c>
    </row>
    <row r="4" spans="1:20" ht="48.6" customHeight="1" x14ac:dyDescent="0.3">
      <c r="A4" s="7"/>
      <c r="B4" s="7"/>
      <c r="C4" s="7"/>
      <c r="D4" s="7"/>
      <c r="E4" s="7"/>
      <c r="F4" s="7"/>
      <c r="G4" s="7"/>
      <c r="H4" s="7"/>
      <c r="O4" s="7"/>
      <c r="P4" s="7"/>
      <c r="Q4" s="7"/>
      <c r="R4" s="7"/>
      <c r="S4" s="7"/>
      <c r="T4" s="7"/>
    </row>
    <row r="5" spans="1:20" s="5" customFormat="1" ht="48.6" customHeight="1" x14ac:dyDescent="0.3">
      <c r="A5" s="7"/>
      <c r="B5" s="7"/>
      <c r="C5" s="7"/>
      <c r="D5" s="7"/>
      <c r="E5" s="7"/>
      <c r="F5" s="7"/>
      <c r="G5" s="7"/>
      <c r="H5" s="7"/>
      <c r="O5" s="7"/>
      <c r="P5" s="7"/>
      <c r="Q5" s="7"/>
      <c r="R5" s="7"/>
      <c r="S5" s="7"/>
      <c r="T5" s="7"/>
    </row>
    <row r="6" spans="1:20" s="5" customFormat="1" ht="48.6" customHeight="1" x14ac:dyDescent="0.3"/>
  </sheetData>
  <mergeCells count="3">
    <mergeCell ref="A5:H5"/>
    <mergeCell ref="A4:H4"/>
    <mergeCell ref="O4:T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response</vt:lpstr>
      <vt:lpstr>Impulse Response</vt:lpstr>
      <vt:lpstr>Frequency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2019-11-12T23:36:23Z</dcterms:modified>
</cp:coreProperties>
</file>