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1" documentId="8_{2662C565-16A1-4FBC-AEB2-98A94F694476}" xr6:coauthVersionLast="47" xr6:coauthVersionMax="47" xr10:uidLastSave="{2F3273D9-7CAC-4DF6-A9B9-C40DD7ECEA24}"/>
  <bookViews>
    <workbookView xWindow="-96" yWindow="-96" windowWidth="23232" windowHeight="12432" activeTab="2" xr2:uid="{37798676-7DA9-434A-BD13-4F03761760F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Sheet1!$A$15</definedName>
    <definedName name="solver_adj" localSheetId="1" hidden="1">Sheet2!$B$2:$B$4</definedName>
    <definedName name="solver_adj" localSheetId="2" hidden="1">Sheet3!$B$9:$G$12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Sheet1!$A$15</definedName>
    <definedName name="solver_lhs1" localSheetId="1" hidden="1">Sheet2!$B$2:$B$4</definedName>
    <definedName name="solver_lhs1" localSheetId="2" hidden="1">Sheet3!$B$7:$G$7</definedName>
    <definedName name="solver_lhs2" localSheetId="0" hidden="1">Sheet1!$B$15</definedName>
    <definedName name="solver_lhs2" localSheetId="1" hidden="1">Sheet2!$B$2:$B$4</definedName>
    <definedName name="solver_lhs2" localSheetId="2" hidden="1">Sheet3!$B$9:$G$12</definedName>
    <definedName name="solver_lhs3" localSheetId="1" hidden="1">Sheet2!$C$5</definedName>
    <definedName name="solver_lhs3" localSheetId="2" hidden="1">Sheet3!$B$9:$G$12</definedName>
    <definedName name="solver_lhs4" localSheetId="2" hidden="1">Sheet3!$I$9:$I$12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Sheet1!$C$15</definedName>
    <definedName name="solver_opt" localSheetId="1" hidden="1">Sheet2!$C$5</definedName>
    <definedName name="solver_opt" localSheetId="2" hidden="1">Sheet3!$I$16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4</definedName>
    <definedName name="solver_rel1" localSheetId="2" hidden="1">2</definedName>
    <definedName name="solver_rel2" localSheetId="0" hidden="1">2</definedName>
    <definedName name="solver_rel2" localSheetId="1" hidden="1">3</definedName>
    <definedName name="solver_rel2" localSheetId="2" hidden="1">4</definedName>
    <definedName name="solver_rel3" localSheetId="1" hidden="1">2</definedName>
    <definedName name="solver_rel3" localSheetId="2" hidden="1">3</definedName>
    <definedName name="solver_rel4" localSheetId="2" hidden="1">1</definedName>
    <definedName name="solver_rhs1" localSheetId="0" hidden="1">0</definedName>
    <definedName name="solver_rhs1" localSheetId="1" hidden="1">"integer"</definedName>
    <definedName name="solver_rhs1" localSheetId="2" hidden="1">Sheet3!$B$14:$G$14</definedName>
    <definedName name="solver_rhs2" localSheetId="0" hidden="1">Sheet1!$C$15</definedName>
    <definedName name="solver_rhs2" localSheetId="1" hidden="1">0</definedName>
    <definedName name="solver_rhs2" localSheetId="2" hidden="1">"integer"</definedName>
    <definedName name="solver_rhs3" localSheetId="1" hidden="1">Sheet2!$B$7</definedName>
    <definedName name="solver_rhs3" localSheetId="2" hidden="1">0</definedName>
    <definedName name="solver_rhs4" localSheetId="2" hidden="1">Sheet3!$I$2:$I$5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I9" i="3"/>
  <c r="C16" i="3"/>
  <c r="D16" i="3"/>
  <c r="E16" i="3"/>
  <c r="F16" i="3"/>
  <c r="G16" i="3"/>
  <c r="B16" i="3"/>
  <c r="C14" i="3"/>
  <c r="D14" i="3"/>
  <c r="E14" i="3"/>
  <c r="F14" i="3"/>
  <c r="G14" i="3"/>
  <c r="B14" i="3"/>
  <c r="I11" i="3"/>
  <c r="I12" i="3"/>
  <c r="B5" i="2"/>
  <c r="C4" i="2"/>
  <c r="C3" i="2"/>
  <c r="C2" i="2"/>
  <c r="C15" i="1"/>
  <c r="C14" i="1"/>
  <c r="C12" i="1"/>
  <c r="C3" i="1"/>
  <c r="C4" i="1"/>
  <c r="C5" i="1"/>
  <c r="C6" i="1"/>
  <c r="C7" i="1"/>
  <c r="C8" i="1"/>
  <c r="C9" i="1"/>
  <c r="C10" i="1"/>
  <c r="C11" i="1"/>
  <c r="C2" i="1"/>
  <c r="B15" i="1"/>
  <c r="B20" i="1"/>
  <c r="B18" i="1"/>
  <c r="B16" i="1"/>
  <c r="B14" i="1"/>
  <c r="B3" i="1"/>
  <c r="B4" i="1"/>
  <c r="B5" i="1"/>
  <c r="B6" i="1"/>
  <c r="B7" i="1"/>
  <c r="B8" i="1"/>
  <c r="B9" i="1"/>
  <c r="B10" i="1"/>
  <c r="B11" i="1"/>
  <c r="B12" i="1"/>
  <c r="B2" i="1"/>
  <c r="I16" i="3" l="1"/>
  <c r="C5" i="2"/>
</calcChain>
</file>

<file path=xl/sharedStrings.xml><?xml version="1.0" encoding="utf-8"?>
<sst xmlns="http://schemas.openxmlformats.org/spreadsheetml/2006/main" count="62" uniqueCount="55">
  <si>
    <t>x</t>
  </si>
  <si>
    <t>y</t>
  </si>
  <si>
    <t>z</t>
  </si>
  <si>
    <t>Large</t>
  </si>
  <si>
    <t>Small</t>
  </si>
  <si>
    <t>Special</t>
  </si>
  <si>
    <t xml:space="preserve">Total Small </t>
  </si>
  <si>
    <t>Number</t>
  </si>
  <si>
    <t>Cost</t>
  </si>
  <si>
    <t>Budget</t>
  </si>
  <si>
    <t>Phoenix</t>
  </si>
  <si>
    <t>Mesa</t>
  </si>
  <si>
    <t>Flagstaff</t>
  </si>
  <si>
    <t>Chandler</t>
  </si>
  <si>
    <t>Tucson</t>
  </si>
  <si>
    <t>Scottsdale</t>
  </si>
  <si>
    <t>Tempe</t>
  </si>
  <si>
    <t>Ahwatukee</t>
  </si>
  <si>
    <t>Peoria</t>
  </si>
  <si>
    <t xml:space="preserve">Glendale </t>
  </si>
  <si>
    <t xml:space="preserve">Stocks </t>
  </si>
  <si>
    <t>Orders</t>
  </si>
  <si>
    <t>Totals</t>
  </si>
  <si>
    <t>Costs</t>
  </si>
  <si>
    <t xml:space="preserve">Sales Quantity </t>
  </si>
  <si>
    <t>Item Price</t>
  </si>
  <si>
    <t>Marketing Budget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</si>
  <si>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</si>
  <si>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</si>
  <si>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</si>
  <si>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</si>
  <si>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</si>
  <si>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</si>
  <si>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</si>
  <si>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</si>
  <si>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</si>
  <si>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</si>
  <si>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</si>
  <si>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</si>
  <si>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</si>
  <si>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</si>
  <si>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</si>
  <si>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</si>
  <si>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</si>
  <si>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</si>
  <si>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</si>
  <si>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</si>
  <si>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</si>
  <si>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</si>
  <si>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</si>
  <si>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</si>
  <si>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</si>
  <si>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</si>
  <si>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Sales Quantity 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</si>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</sst>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32</c:v>
                </c:pt>
                <c:pt idx="1">
                  <c:v>21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  <c:pt idx="5">
                  <c:v>-3</c:v>
                </c:pt>
                <c:pt idx="6">
                  <c:v>-4</c:v>
                </c:pt>
                <c:pt idx="7">
                  <c:v>-3</c:v>
                </c:pt>
                <c:pt idx="8">
                  <c:v>0</c:v>
                </c:pt>
                <c:pt idx="9">
                  <c:v>5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1-49BE-9997-B841AD18F9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-17</c:v>
                </c:pt>
                <c:pt idx="1">
                  <c:v>-10</c:v>
                </c:pt>
                <c:pt idx="2">
                  <c:v>-4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1-49BE-9997-B841AD18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80448"/>
        <c:axId val="1659242224"/>
      </c:scatterChart>
      <c:valAx>
        <c:axId val="16575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2224"/>
        <c:crosses val="autoZero"/>
        <c:crossBetween val="midCat"/>
      </c:valAx>
      <c:valAx>
        <c:axId val="16592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Sheet4!$C$36:$C$42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B-42C1-A3B2-374998F2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5152"/>
        <c:axId val="1415929120"/>
      </c:scatterChart>
      <c:valAx>
        <c:axId val="2048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9120"/>
        <c:crosses val="autoZero"/>
        <c:crossBetween val="midCat"/>
      </c:valAx>
      <c:valAx>
        <c:axId val="14159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47625</xdr:rowOff>
    </xdr:from>
    <xdr:to>
      <xdr:col>14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8C387-76DC-63B8-CFAF-A6A27F48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</xdr:colOff>
      <xdr:row>30</xdr:row>
      <xdr:rowOff>154305</xdr:rowOff>
    </xdr:from>
    <xdr:to>
      <xdr:col>9</xdr:col>
      <xdr:colOff>361950</xdr:colOff>
      <xdr:row>45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ACE57-96DD-F379-F394-C016E53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E724-E0EC-4C03-AFAB-FECA4019700E}">
  <dimension ref="A1:C20"/>
  <sheetViews>
    <sheetView workbookViewId="0">
      <selection activeCell="C2" sqref="C2"/>
    </sheetView>
  </sheetViews>
  <sheetFormatPr defaultRowHeight="14.4" x14ac:dyDescent="0.55000000000000004"/>
  <cols>
    <col min="2" max="2" width="11.578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-5</v>
      </c>
      <c r="B2">
        <f>A2*A2-2*A2-3</f>
        <v>32</v>
      </c>
      <c r="C2">
        <f>8+2.5*A2-0.5*A2*A2</f>
        <v>-17</v>
      </c>
    </row>
    <row r="3" spans="1:3" x14ac:dyDescent="0.55000000000000004">
      <c r="A3">
        <v>-4</v>
      </c>
      <c r="B3">
        <f t="shared" ref="B3:B12" si="0">A3*A3-2*A3-3</f>
        <v>21</v>
      </c>
      <c r="C3">
        <f t="shared" ref="C3:C12" si="1">8+2.5*A3-0.5*A3*A3</f>
        <v>-10</v>
      </c>
    </row>
    <row r="4" spans="1:3" x14ac:dyDescent="0.55000000000000004">
      <c r="A4">
        <v>-3</v>
      </c>
      <c r="B4">
        <f t="shared" si="0"/>
        <v>12</v>
      </c>
      <c r="C4">
        <f t="shared" si="1"/>
        <v>-4</v>
      </c>
    </row>
    <row r="5" spans="1:3" x14ac:dyDescent="0.55000000000000004">
      <c r="A5">
        <v>-2</v>
      </c>
      <c r="B5">
        <f t="shared" si="0"/>
        <v>5</v>
      </c>
      <c r="C5">
        <f t="shared" si="1"/>
        <v>1</v>
      </c>
    </row>
    <row r="6" spans="1:3" x14ac:dyDescent="0.55000000000000004">
      <c r="A6">
        <v>-1</v>
      </c>
      <c r="B6">
        <f t="shared" si="0"/>
        <v>0</v>
      </c>
      <c r="C6">
        <f t="shared" si="1"/>
        <v>5</v>
      </c>
    </row>
    <row r="7" spans="1:3" x14ac:dyDescent="0.55000000000000004">
      <c r="A7">
        <v>0</v>
      </c>
      <c r="B7">
        <f t="shared" si="0"/>
        <v>-3</v>
      </c>
      <c r="C7">
        <f t="shared" si="1"/>
        <v>8</v>
      </c>
    </row>
    <row r="8" spans="1:3" x14ac:dyDescent="0.55000000000000004">
      <c r="A8">
        <v>1</v>
      </c>
      <c r="B8">
        <f t="shared" si="0"/>
        <v>-4</v>
      </c>
      <c r="C8">
        <f t="shared" si="1"/>
        <v>10</v>
      </c>
    </row>
    <row r="9" spans="1:3" x14ac:dyDescent="0.55000000000000004">
      <c r="A9">
        <v>2</v>
      </c>
      <c r="B9">
        <f t="shared" si="0"/>
        <v>-3</v>
      </c>
      <c r="C9">
        <f t="shared" si="1"/>
        <v>11</v>
      </c>
    </row>
    <row r="10" spans="1:3" x14ac:dyDescent="0.55000000000000004">
      <c r="A10">
        <v>3</v>
      </c>
      <c r="B10">
        <f t="shared" si="0"/>
        <v>0</v>
      </c>
      <c r="C10">
        <f t="shared" si="1"/>
        <v>11</v>
      </c>
    </row>
    <row r="11" spans="1:3" x14ac:dyDescent="0.55000000000000004">
      <c r="A11">
        <v>4</v>
      </c>
      <c r="B11">
        <f t="shared" si="0"/>
        <v>5</v>
      </c>
      <c r="C11">
        <f t="shared" si="1"/>
        <v>10</v>
      </c>
    </row>
    <row r="12" spans="1:3" x14ac:dyDescent="0.55000000000000004">
      <c r="A12">
        <v>5</v>
      </c>
      <c r="B12">
        <f t="shared" si="0"/>
        <v>12</v>
      </c>
      <c r="C12">
        <f>8+2.5*A12-0.5*A12*A12</f>
        <v>8</v>
      </c>
    </row>
    <row r="14" spans="1:3" x14ac:dyDescent="0.55000000000000004">
      <c r="A14">
        <v>4.4641015595999329</v>
      </c>
      <c r="B14">
        <f>A14*A14-2*A14-3</f>
        <v>7.999999615222686</v>
      </c>
      <c r="C14">
        <f>8+2.5*A12-0.5*A12*A12</f>
        <v>8</v>
      </c>
    </row>
    <row r="15" spans="1:3" x14ac:dyDescent="0.55000000000000004">
      <c r="A15">
        <v>10</v>
      </c>
      <c r="B15">
        <f>A14*A14-2*A14-3</f>
        <v>7.999999615222686</v>
      </c>
      <c r="C15">
        <f>8+2.5*A12-0.5*A12*A12</f>
        <v>8</v>
      </c>
    </row>
    <row r="16" spans="1:3" x14ac:dyDescent="0.55000000000000004">
      <c r="A16">
        <v>0</v>
      </c>
      <c r="B16">
        <f>A14*A14-2*A14-3</f>
        <v>7.999999615222686</v>
      </c>
    </row>
    <row r="18" spans="1:2" x14ac:dyDescent="0.55000000000000004">
      <c r="A18">
        <v>0</v>
      </c>
      <c r="B18">
        <f>A14*A14-2*A14-3</f>
        <v>7.999999615222686</v>
      </c>
    </row>
    <row r="20" spans="1:2" x14ac:dyDescent="0.55000000000000004">
      <c r="A20">
        <v>0</v>
      </c>
      <c r="B20">
        <f>A14*A14-2*A14-3</f>
        <v>7.999999615222686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745-8CC5-4C55-8D61-CE1E5B162649}">
  <dimension ref="A1:C7"/>
  <sheetViews>
    <sheetView workbookViewId="0">
      <selection activeCell="B7" sqref="B7"/>
    </sheetView>
  </sheetViews>
  <sheetFormatPr defaultRowHeight="14.4" x14ac:dyDescent="0.55000000000000004"/>
  <cols>
    <col min="1" max="1" width="9.7890625" bestFit="1" customWidth="1"/>
  </cols>
  <sheetData>
    <row r="1" spans="1:3" x14ac:dyDescent="0.55000000000000004">
      <c r="B1" t="s">
        <v>7</v>
      </c>
      <c r="C1" t="s">
        <v>8</v>
      </c>
    </row>
    <row r="2" spans="1:3" x14ac:dyDescent="0.55000000000000004">
      <c r="A2" t="s">
        <v>3</v>
      </c>
      <c r="B2">
        <v>2</v>
      </c>
      <c r="C2">
        <f>B2*0.32</f>
        <v>0.64</v>
      </c>
    </row>
    <row r="3" spans="1:3" x14ac:dyDescent="0.55000000000000004">
      <c r="A3" t="s">
        <v>4</v>
      </c>
      <c r="B3">
        <v>2</v>
      </c>
      <c r="C3">
        <f>B3*0.17</f>
        <v>0.34</v>
      </c>
    </row>
    <row r="4" spans="1:3" x14ac:dyDescent="0.55000000000000004">
      <c r="A4" t="s">
        <v>5</v>
      </c>
      <c r="B4">
        <v>2</v>
      </c>
      <c r="C4">
        <f>B4*(0.17*3)</f>
        <v>1.02</v>
      </c>
    </row>
    <row r="5" spans="1:3" x14ac:dyDescent="0.55000000000000004">
      <c r="A5" t="s">
        <v>6</v>
      </c>
      <c r="B5">
        <f>B3+4*B4</f>
        <v>10</v>
      </c>
      <c r="C5">
        <f>SUM(C2:C4)</f>
        <v>2</v>
      </c>
    </row>
    <row r="7" spans="1:3" x14ac:dyDescent="0.55000000000000004">
      <c r="A7" t="s">
        <v>9</v>
      </c>
      <c r="B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0E3D-3981-449C-9652-0648A014B8AE}">
  <dimension ref="A1:I16"/>
  <sheetViews>
    <sheetView tabSelected="1" workbookViewId="0">
      <selection activeCell="H26" sqref="H26"/>
    </sheetView>
  </sheetViews>
  <sheetFormatPr defaultRowHeight="14.4" x14ac:dyDescent="0.55000000000000004"/>
  <cols>
    <col min="1" max="1" width="9.5234375" bestFit="1" customWidth="1"/>
    <col min="7" max="7" width="8.7890625" bestFit="1" customWidth="1"/>
  </cols>
  <sheetData>
    <row r="1" spans="1:9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I1" t="s">
        <v>20</v>
      </c>
    </row>
    <row r="2" spans="1:9" x14ac:dyDescent="0.55000000000000004">
      <c r="A2" t="s">
        <v>16</v>
      </c>
      <c r="B2">
        <v>12</v>
      </c>
      <c r="C2">
        <v>7</v>
      </c>
      <c r="D2">
        <v>8</v>
      </c>
      <c r="E2">
        <v>7</v>
      </c>
      <c r="F2">
        <v>10</v>
      </c>
      <c r="G2">
        <v>9</v>
      </c>
      <c r="I2">
        <v>180</v>
      </c>
    </row>
    <row r="3" spans="1:9" x14ac:dyDescent="0.55000000000000004">
      <c r="A3" t="s">
        <v>17</v>
      </c>
      <c r="B3">
        <v>15</v>
      </c>
      <c r="C3">
        <v>10</v>
      </c>
      <c r="D3">
        <v>11</v>
      </c>
      <c r="E3">
        <v>4</v>
      </c>
      <c r="F3">
        <v>8</v>
      </c>
      <c r="G3">
        <v>13</v>
      </c>
      <c r="I3">
        <v>200</v>
      </c>
    </row>
    <row r="4" spans="1:9" x14ac:dyDescent="0.55000000000000004">
      <c r="A4" t="s">
        <v>18</v>
      </c>
      <c r="B4">
        <v>5</v>
      </c>
      <c r="C4">
        <v>9</v>
      </c>
      <c r="D4">
        <v>11</v>
      </c>
      <c r="E4">
        <v>13</v>
      </c>
      <c r="F4">
        <v>14</v>
      </c>
      <c r="G4">
        <v>6</v>
      </c>
      <c r="I4">
        <v>300</v>
      </c>
    </row>
    <row r="5" spans="1:9" x14ac:dyDescent="0.55000000000000004">
      <c r="A5" t="s">
        <v>19</v>
      </c>
      <c r="B5">
        <v>4</v>
      </c>
      <c r="C5">
        <v>7</v>
      </c>
      <c r="D5">
        <v>8</v>
      </c>
      <c r="E5">
        <v>14</v>
      </c>
      <c r="F5">
        <v>15</v>
      </c>
      <c r="G5">
        <v>6</v>
      </c>
      <c r="I5">
        <v>220</v>
      </c>
    </row>
    <row r="7" spans="1:9" x14ac:dyDescent="0.55000000000000004">
      <c r="A7" t="s">
        <v>21</v>
      </c>
      <c r="B7">
        <v>100</v>
      </c>
      <c r="C7">
        <v>200</v>
      </c>
      <c r="D7">
        <v>150</v>
      </c>
      <c r="E7">
        <v>100</v>
      </c>
      <c r="F7">
        <v>180</v>
      </c>
      <c r="G7">
        <v>120</v>
      </c>
    </row>
    <row r="9" spans="1:9" x14ac:dyDescent="0.55000000000000004">
      <c r="A9" t="s">
        <v>16</v>
      </c>
      <c r="B9">
        <v>0</v>
      </c>
      <c r="C9">
        <v>100</v>
      </c>
      <c r="D9">
        <v>0</v>
      </c>
      <c r="E9">
        <v>0</v>
      </c>
      <c r="F9">
        <v>80</v>
      </c>
      <c r="G9">
        <v>0</v>
      </c>
      <c r="I9">
        <f>SUM(B9:H9)</f>
        <v>180</v>
      </c>
    </row>
    <row r="10" spans="1:9" x14ac:dyDescent="0.55000000000000004">
      <c r="A10" t="s">
        <v>17</v>
      </c>
      <c r="B10">
        <v>0</v>
      </c>
      <c r="C10">
        <v>0</v>
      </c>
      <c r="D10">
        <v>0</v>
      </c>
      <c r="E10">
        <v>100</v>
      </c>
      <c r="F10">
        <v>100</v>
      </c>
      <c r="G10">
        <v>0</v>
      </c>
      <c r="I10">
        <f>SUM(B10:H10)</f>
        <v>200</v>
      </c>
    </row>
    <row r="11" spans="1:9" x14ac:dyDescent="0.55000000000000004">
      <c r="A11" t="s">
        <v>18</v>
      </c>
      <c r="B11">
        <v>100</v>
      </c>
      <c r="C11">
        <v>30</v>
      </c>
      <c r="D11">
        <v>0</v>
      </c>
      <c r="E11">
        <v>0</v>
      </c>
      <c r="F11">
        <v>0</v>
      </c>
      <c r="G11">
        <v>120</v>
      </c>
      <c r="I11">
        <f t="shared" ref="I10:I12" si="0">SUM(B11:G11)</f>
        <v>250</v>
      </c>
    </row>
    <row r="12" spans="1:9" x14ac:dyDescent="0.55000000000000004">
      <c r="A12" t="s">
        <v>19</v>
      </c>
      <c r="B12">
        <v>0</v>
      </c>
      <c r="C12">
        <v>70</v>
      </c>
      <c r="D12">
        <v>150</v>
      </c>
      <c r="E12">
        <v>0</v>
      </c>
      <c r="F12">
        <v>0</v>
      </c>
      <c r="G12">
        <v>0</v>
      </c>
      <c r="I12">
        <f t="shared" si="0"/>
        <v>220</v>
      </c>
    </row>
    <row r="14" spans="1:9" x14ac:dyDescent="0.55000000000000004">
      <c r="A14" t="s">
        <v>22</v>
      </c>
      <c r="B14">
        <f>SUM(B9:B12)</f>
        <v>100</v>
      </c>
      <c r="C14">
        <f t="shared" ref="C14:G14" si="1">SUM(C9:C12)</f>
        <v>200</v>
      </c>
      <c r="D14">
        <f t="shared" si="1"/>
        <v>150</v>
      </c>
      <c r="E14">
        <f t="shared" si="1"/>
        <v>100</v>
      </c>
      <c r="F14">
        <f t="shared" si="1"/>
        <v>180</v>
      </c>
      <c r="G14">
        <f t="shared" si="1"/>
        <v>120</v>
      </c>
    </row>
    <row r="16" spans="1:9" x14ac:dyDescent="0.55000000000000004">
      <c r="A16" t="s">
        <v>23</v>
      </c>
      <c r="B16">
        <f>B2*B9+B3*B10+B4*B11+B5*B12</f>
        <v>500</v>
      </c>
      <c r="C16">
        <f t="shared" ref="C16:G16" si="2">C2*C9+C3*C10+C4*C11+C5*C12</f>
        <v>1460</v>
      </c>
      <c r="D16">
        <f t="shared" si="2"/>
        <v>1200</v>
      </c>
      <c r="E16">
        <f t="shared" si="2"/>
        <v>400</v>
      </c>
      <c r="F16">
        <f t="shared" si="2"/>
        <v>1600</v>
      </c>
      <c r="G16">
        <f t="shared" si="2"/>
        <v>720</v>
      </c>
      <c r="I16">
        <f>SUM(B16:G16)</f>
        <v>5880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D81F-E6B2-4FC2-8A1E-78082B4D2EFF}">
  <dimension ref="A1:I42"/>
  <sheetViews>
    <sheetView topLeftCell="A25" workbookViewId="0">
      <selection activeCell="C35" activeCellId="1" sqref="A35:A42 C35:C42"/>
    </sheetView>
  </sheetViews>
  <sheetFormatPr defaultRowHeight="14.4" x14ac:dyDescent="0.55000000000000004"/>
  <cols>
    <col min="1" max="1" width="16.5234375" bestFit="1" customWidth="1"/>
    <col min="2" max="2" width="21.1015625" bestFit="1" customWidth="1"/>
    <col min="3" max="3" width="14.7890625" bestFit="1" customWidth="1"/>
    <col min="4" max="4" width="12.26171875" bestFit="1" customWidth="1"/>
    <col min="5" max="5" width="11.68359375" bestFit="1" customWidth="1"/>
    <col min="6" max="6" width="12" bestFit="1" customWidth="1"/>
    <col min="7" max="7" width="12.26171875" bestFit="1" customWidth="1"/>
    <col min="8" max="8" width="11.68359375" bestFit="1" customWidth="1"/>
    <col min="9" max="9" width="12.26171875" bestFit="1" customWidth="1"/>
  </cols>
  <sheetData>
    <row r="1" spans="1:3" x14ac:dyDescent="0.55000000000000004">
      <c r="A1" t="s">
        <v>24</v>
      </c>
      <c r="B1" t="s">
        <v>25</v>
      </c>
      <c r="C1" t="s">
        <v>26</v>
      </c>
    </row>
    <row r="2" spans="1:3" x14ac:dyDescent="0.55000000000000004">
      <c r="A2">
        <v>8500</v>
      </c>
      <c r="B2" s="1">
        <v>2</v>
      </c>
      <c r="C2" s="1">
        <v>2800</v>
      </c>
    </row>
    <row r="3" spans="1:3" x14ac:dyDescent="0.55000000000000004">
      <c r="A3">
        <v>4700</v>
      </c>
      <c r="B3" s="1">
        <v>5</v>
      </c>
      <c r="C3" s="1">
        <v>200</v>
      </c>
    </row>
    <row r="4" spans="1:3" x14ac:dyDescent="0.55000000000000004">
      <c r="A4">
        <v>5800</v>
      </c>
      <c r="B4" s="1">
        <v>3</v>
      </c>
      <c r="C4" s="1">
        <v>400</v>
      </c>
    </row>
    <row r="5" spans="1:3" x14ac:dyDescent="0.55000000000000004">
      <c r="A5">
        <v>7400</v>
      </c>
      <c r="B5" s="1">
        <v>2</v>
      </c>
      <c r="C5" s="1">
        <v>500</v>
      </c>
    </row>
    <row r="6" spans="1:3" x14ac:dyDescent="0.55000000000000004">
      <c r="A6">
        <v>6200</v>
      </c>
      <c r="B6" s="1">
        <v>5</v>
      </c>
      <c r="C6" s="1">
        <v>3200</v>
      </c>
    </row>
    <row r="7" spans="1:3" x14ac:dyDescent="0.55000000000000004">
      <c r="A7">
        <v>7300</v>
      </c>
      <c r="B7" s="1">
        <v>3</v>
      </c>
      <c r="C7" s="1">
        <v>1800</v>
      </c>
    </row>
    <row r="8" spans="1:3" x14ac:dyDescent="0.55000000000000004">
      <c r="A8">
        <v>5600</v>
      </c>
      <c r="B8" s="1">
        <v>4</v>
      </c>
      <c r="C8" s="1">
        <v>900</v>
      </c>
    </row>
    <row r="11" spans="1:3" x14ac:dyDescent="0.55000000000000004">
      <c r="A11" t="s">
        <v>27</v>
      </c>
    </row>
    <row r="12" spans="1:3" ht="14.7" thickBot="1" x14ac:dyDescent="0.6"/>
    <row r="13" spans="1:3" x14ac:dyDescent="0.55000000000000004">
      <c r="A13" s="5" t="s">
        <v>28</v>
      </c>
      <c r="B13" s="5"/>
    </row>
    <row r="14" spans="1:3" x14ac:dyDescent="0.55000000000000004">
      <c r="A14" s="2" t="s">
        <v>29</v>
      </c>
      <c r="B14" s="2">
        <v>0.98068143057709889</v>
      </c>
    </row>
    <row r="15" spans="1:3" x14ac:dyDescent="0.55000000000000004">
      <c r="A15" s="2" t="s">
        <v>30</v>
      </c>
      <c r="B15" s="2">
        <v>0.96173606827874514</v>
      </c>
    </row>
    <row r="16" spans="1:3" x14ac:dyDescent="0.55000000000000004">
      <c r="A16" s="2" t="s">
        <v>31</v>
      </c>
      <c r="B16" s="2">
        <v>0.94260410241811776</v>
      </c>
    </row>
    <row r="17" spans="1:9" x14ac:dyDescent="0.55000000000000004">
      <c r="A17" s="2" t="s">
        <v>32</v>
      </c>
      <c r="B17" s="2">
        <v>310.52392490364105</v>
      </c>
    </row>
    <row r="18" spans="1:9" ht="14.7" thickBot="1" x14ac:dyDescent="0.6">
      <c r="A18" s="3" t="s">
        <v>33</v>
      </c>
      <c r="B18" s="3">
        <v>7</v>
      </c>
    </row>
    <row r="20" spans="1:9" ht="14.7" thickBot="1" x14ac:dyDescent="0.6">
      <c r="A20" t="s">
        <v>34</v>
      </c>
    </row>
    <row r="21" spans="1:9" x14ac:dyDescent="0.55000000000000004">
      <c r="A21" s="4"/>
      <c r="B21" s="4" t="s">
        <v>39</v>
      </c>
      <c r="C21" s="4" t="s">
        <v>40</v>
      </c>
      <c r="D21" s="4" t="s">
        <v>41</v>
      </c>
      <c r="E21" s="4" t="s">
        <v>42</v>
      </c>
      <c r="F21" s="4" t="s">
        <v>43</v>
      </c>
    </row>
    <row r="22" spans="1:9" x14ac:dyDescent="0.55000000000000004">
      <c r="A22" s="2" t="s">
        <v>35</v>
      </c>
      <c r="B22" s="2">
        <v>2</v>
      </c>
      <c r="C22" s="2">
        <v>9694299.5682497509</v>
      </c>
      <c r="D22" s="2">
        <v>4847149.7841248754</v>
      </c>
      <c r="E22" s="2">
        <v>50.268544031742614</v>
      </c>
      <c r="F22" s="2">
        <v>1.46412847076885E-3</v>
      </c>
    </row>
    <row r="23" spans="1:9" x14ac:dyDescent="0.55000000000000004">
      <c r="A23" s="2" t="s">
        <v>36</v>
      </c>
      <c r="B23" s="2">
        <v>4</v>
      </c>
      <c r="C23" s="2">
        <v>385700.43175024848</v>
      </c>
      <c r="D23" s="2">
        <v>96425.107937562119</v>
      </c>
      <c r="E23" s="2"/>
      <c r="F23" s="2"/>
    </row>
    <row r="24" spans="1:9" ht="14.7" thickBot="1" x14ac:dyDescent="0.6">
      <c r="A24" s="3" t="s">
        <v>37</v>
      </c>
      <c r="B24" s="3">
        <v>6</v>
      </c>
      <c r="C24" s="3">
        <v>10080000</v>
      </c>
      <c r="D24" s="3"/>
      <c r="E24" s="3"/>
      <c r="F24" s="3"/>
    </row>
    <row r="25" spans="1:9" ht="14.7" thickBot="1" x14ac:dyDescent="0.6"/>
    <row r="26" spans="1:9" x14ac:dyDescent="0.55000000000000004">
      <c r="A26" s="4"/>
      <c r="B26" s="4" t="s">
        <v>44</v>
      </c>
      <c r="C26" s="4" t="s">
        <v>32</v>
      </c>
      <c r="D26" s="4" t="s">
        <v>45</v>
      </c>
      <c r="E26" s="4" t="s">
        <v>46</v>
      </c>
      <c r="F26" s="4" t="s">
        <v>47</v>
      </c>
      <c r="G26" s="4" t="s">
        <v>48</v>
      </c>
      <c r="H26" s="4" t="s">
        <v>49</v>
      </c>
      <c r="I26" s="4" t="s">
        <v>50</v>
      </c>
    </row>
    <row r="27" spans="1:9" x14ac:dyDescent="0.55000000000000004">
      <c r="A27" s="2" t="s">
        <v>38</v>
      </c>
      <c r="B27" s="2">
        <v>8536.2138824310859</v>
      </c>
      <c r="C27" s="2">
        <v>386.91174784357685</v>
      </c>
      <c r="D27" s="2">
        <v>22.062431368411591</v>
      </c>
      <c r="E27" s="2">
        <v>2.4981174336364867E-5</v>
      </c>
      <c r="F27" s="2">
        <v>7461.974653987264</v>
      </c>
      <c r="G27" s="2">
        <v>9610.453110874907</v>
      </c>
      <c r="H27" s="2">
        <v>7461.974653987264</v>
      </c>
      <c r="I27" s="2">
        <v>9610.453110874907</v>
      </c>
    </row>
    <row r="28" spans="1:9" x14ac:dyDescent="0.55000000000000004">
      <c r="A28" s="2" t="s">
        <v>25</v>
      </c>
      <c r="B28" s="2">
        <v>-835.72235137827977</v>
      </c>
      <c r="C28" s="2">
        <v>99.653044691667603</v>
      </c>
      <c r="D28" s="2">
        <v>-8.3863202972277868</v>
      </c>
      <c r="E28" s="2">
        <v>1.1060639246037785E-3</v>
      </c>
      <c r="F28" s="2">
        <v>-1112.4035595305172</v>
      </c>
      <c r="G28" s="2">
        <v>-559.04114322604232</v>
      </c>
      <c r="H28" s="2">
        <v>-1112.4035595305172</v>
      </c>
      <c r="I28" s="2">
        <v>-559.04114322604232</v>
      </c>
    </row>
    <row r="29" spans="1:9" ht="14.7" thickBot="1" x14ac:dyDescent="0.6">
      <c r="A29" s="3" t="s">
        <v>26</v>
      </c>
      <c r="B29" s="3">
        <v>0.59222849551643975</v>
      </c>
      <c r="C29" s="3">
        <v>0.10434680300246535</v>
      </c>
      <c r="D29" s="3">
        <v>5.6755787285830639</v>
      </c>
      <c r="E29" s="3">
        <v>4.7553093865151325E-3</v>
      </c>
      <c r="F29" s="3">
        <v>0.30251532507720641</v>
      </c>
      <c r="G29" s="3">
        <v>0.88194166595567314</v>
      </c>
      <c r="H29" s="3">
        <v>0.30251532507720641</v>
      </c>
      <c r="I29" s="3">
        <v>0.88194166595567314</v>
      </c>
    </row>
    <row r="33" spans="1:3" x14ac:dyDescent="0.55000000000000004">
      <c r="A33" t="s">
        <v>51</v>
      </c>
    </row>
    <row r="34" spans="1:3" ht="14.7" thickBot="1" x14ac:dyDescent="0.6"/>
    <row r="35" spans="1:3" x14ac:dyDescent="0.55000000000000004">
      <c r="A35" s="4" t="s">
        <v>52</v>
      </c>
      <c r="B35" s="4" t="s">
        <v>53</v>
      </c>
      <c r="C35" s="4" t="s">
        <v>54</v>
      </c>
    </row>
    <row r="36" spans="1:3" x14ac:dyDescent="0.55000000000000004">
      <c r="A36" s="2">
        <v>1</v>
      </c>
      <c r="B36" s="2">
        <v>8523.0089671205569</v>
      </c>
      <c r="C36" s="2">
        <v>-23.008967120556918</v>
      </c>
    </row>
    <row r="37" spans="1:3" x14ac:dyDescent="0.55000000000000004">
      <c r="A37" s="2">
        <v>2</v>
      </c>
      <c r="B37" s="2">
        <v>4476.0478246429748</v>
      </c>
      <c r="C37" s="2">
        <v>223.95217535702523</v>
      </c>
    </row>
    <row r="38" spans="1:3" x14ac:dyDescent="0.55000000000000004">
      <c r="A38" s="2">
        <v>3</v>
      </c>
      <c r="B38" s="2">
        <v>6265.9382265028225</v>
      </c>
      <c r="C38" s="2">
        <v>-465.93822650282254</v>
      </c>
    </row>
    <row r="39" spans="1:3" x14ac:dyDescent="0.55000000000000004">
      <c r="A39" s="2">
        <v>4</v>
      </c>
      <c r="B39" s="2">
        <v>7160.8834274327464</v>
      </c>
      <c r="C39" s="2">
        <v>239.11657256725357</v>
      </c>
    </row>
    <row r="40" spans="1:3" x14ac:dyDescent="0.55000000000000004">
      <c r="A40" s="2">
        <v>5</v>
      </c>
      <c r="B40" s="2">
        <v>6252.7333111922944</v>
      </c>
      <c r="C40" s="2">
        <v>-52.733311192294423</v>
      </c>
    </row>
    <row r="41" spans="1:3" x14ac:dyDescent="0.55000000000000004">
      <c r="A41" s="2">
        <v>6</v>
      </c>
      <c r="B41" s="2">
        <v>7095.0581202258381</v>
      </c>
      <c r="C41" s="2">
        <v>204.94187977416186</v>
      </c>
    </row>
    <row r="42" spans="1:3" ht="14.7" thickBot="1" x14ac:dyDescent="0.6">
      <c r="A42" s="3">
        <v>7</v>
      </c>
      <c r="B42" s="3">
        <v>5726.3301228827631</v>
      </c>
      <c r="C42" s="3">
        <v>-126.33012288276313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Equihua</dc:creator>
  <cp:lastModifiedBy>Tadeo Equihua</cp:lastModifiedBy>
  <dcterms:created xsi:type="dcterms:W3CDTF">2023-04-03T22:59:02Z</dcterms:created>
  <dcterms:modified xsi:type="dcterms:W3CDTF">2023-04-04T16:14:10Z</dcterms:modified>
</cp:coreProperties>
</file>