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9" documentId="8_{BD25E6F1-1D2A-44FC-88C1-260AB52384B3}" xr6:coauthVersionLast="47" xr6:coauthVersionMax="47" xr10:uidLastSave="{001C193E-2FB6-4BD5-9206-B6D859E19B28}"/>
  <bookViews>
    <workbookView xWindow="-96" yWindow="-96" windowWidth="23232" windowHeight="12432" activeTab="1" xr2:uid="{00000000-000D-0000-FFFF-FFFF00000000}"/>
  </bookViews>
  <sheets>
    <sheet name="Dashboard" sheetId="2" r:id="rId1"/>
    <sheet name="Audit Data" sheetId="1" r:id="rId2"/>
  </sheets>
  <calcPr calcId="191029" concurrentCalc="0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7" i="1"/>
  <c r="F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<sst xmlns="http://schemas.openxmlformats.org/spreadsheetml/2006/main" count="49" uniqueCount="34">
  <si>
    <t>Start Date</t>
  </si>
  <si>
    <t>End Date</t>
  </si>
  <si>
    <t>Duration</t>
  </si>
  <si>
    <t># of Team Members</t>
  </si>
  <si>
    <t>Project Budget</t>
  </si>
  <si>
    <t>Actual Budget</t>
  </si>
  <si>
    <t>Remainder</t>
  </si>
  <si>
    <t>High Risk</t>
  </si>
  <si>
    <t>Medium Risk</t>
  </si>
  <si>
    <t>Low Risk</t>
  </si>
  <si>
    <t>Issues</t>
  </si>
  <si>
    <t>Revisions</t>
  </si>
  <si>
    <t>Pending Actions</t>
  </si>
  <si>
    <t>AUDIT DATA</t>
  </si>
  <si>
    <t>Client Name</t>
  </si>
  <si>
    <t>Wells Fargo</t>
  </si>
  <si>
    <t>American Airlines</t>
  </si>
  <si>
    <t>Google</t>
  </si>
  <si>
    <t>NS-LIJ Health System</t>
  </si>
  <si>
    <t>American Apparel</t>
  </si>
  <si>
    <t>Pioneer Iron &amp; Steel</t>
  </si>
  <si>
    <t>Media General</t>
  </si>
  <si>
    <t>Hostess</t>
  </si>
  <si>
    <t>Walk Free Foundation</t>
  </si>
  <si>
    <t>Merck</t>
  </si>
  <si>
    <t>Royal Free London</t>
  </si>
  <si>
    <t>Shamrock Foods</t>
  </si>
  <si>
    <t>Bass Pro Shop</t>
  </si>
  <si>
    <t>Creative Energy Group</t>
  </si>
  <si>
    <t>Grand Total</t>
  </si>
  <si>
    <t>High Risk Total</t>
  </si>
  <si>
    <t>Medium Risk Total</t>
  </si>
  <si>
    <t>Low Risk Total</t>
  </si>
  <si>
    <t>Audit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</si>
</sst>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6A3AFF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8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'Audit Data'!$E$2</c:f>
              <c:strCache>
                <c:ptCount val="1"/>
                <c:pt idx="0">
                  <c:v># of Team Members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Data'!$E$3:$E$16</c:f>
              <c:numCache>
                <c:formatCode>General</c:formatCode>
                <c:ptCount val="14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954-85CA-DA53BBD7AF31}"/>
            </c:ext>
          </c:extLst>
        </c:ser>
        <c:ser>
          <c:idx val="1"/>
          <c:order val="1"/>
          <c:tx>
            <c:strRef>
              <c:f>'Audit Data'!$A$2</c:f>
              <c:strCache>
                <c:ptCount val="1"/>
                <c:pt idx="0">
                  <c:v>Client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DF6C-4954-85CA-DA53BBD7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716480"/>
        <c:axId val="2021716960"/>
      </c:lineChart>
      <c:catAx>
        <c:axId val="20217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6960"/>
        <c:crosses val="autoZero"/>
        <c:auto val="1"/>
        <c:lblAlgn val="ctr"/>
        <c:lblOffset val="100"/>
        <c:noMultiLvlLbl val="0"/>
      </c:catAx>
      <c:valAx>
        <c:axId val="20217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and Pending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A-40B6-B766-6BE264BA82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CA-40B6-B766-6BE264BA82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CA-40B6-B766-6BE264BA8256}"/>
              </c:ext>
            </c:extLst>
          </c:dPt>
          <c:cat>
            <c:strRef>
              <c:f>'Audit Data'!$L$2:$N$2</c:f>
              <c:strCache>
                <c:ptCount val="3"/>
                <c:pt idx="0">
                  <c:v>Issues</c:v>
                </c:pt>
                <c:pt idx="1">
                  <c:v>Revisions</c:v>
                </c:pt>
                <c:pt idx="2">
                  <c:v>Pending Actions</c:v>
                </c:pt>
              </c:strCache>
            </c:strRef>
          </c:cat>
          <c:val>
            <c:numRef>
              <c:f>'Audit Data'!$L$17:$N$17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A-40B6-B766-6BE264BA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'Audit Data'!$F$2</c:f>
              <c:strCache>
                <c:ptCount val="1"/>
                <c:pt idx="0">
                  <c:v>Project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Data'!$F$3:$F$16</c:f>
              <c:numCache>
                <c:formatCode>"$"#,##0</c:formatCode>
                <c:ptCount val="14"/>
                <c:pt idx="0">
                  <c:v>1000000</c:v>
                </c:pt>
                <c:pt idx="1">
                  <c:v>900000</c:v>
                </c:pt>
                <c:pt idx="2">
                  <c:v>860000</c:v>
                </c:pt>
                <c:pt idx="3">
                  <c:v>1000000</c:v>
                </c:pt>
                <c:pt idx="4">
                  <c:v>294000</c:v>
                </c:pt>
                <c:pt idx="5">
                  <c:v>123400</c:v>
                </c:pt>
                <c:pt idx="6">
                  <c:v>250500</c:v>
                </c:pt>
                <c:pt idx="7">
                  <c:v>127200</c:v>
                </c:pt>
                <c:pt idx="8">
                  <c:v>80000</c:v>
                </c:pt>
                <c:pt idx="9">
                  <c:v>77000</c:v>
                </c:pt>
                <c:pt idx="10">
                  <c:v>65000</c:v>
                </c:pt>
                <c:pt idx="11">
                  <c:v>550000</c:v>
                </c:pt>
                <c:pt idx="12">
                  <c:v>45000</c:v>
                </c:pt>
                <c:pt idx="1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E47-BE3F-9C2FE5D21CD8}"/>
            </c:ext>
          </c:extLst>
        </c:ser>
        <c:ser>
          <c:idx val="1"/>
          <c:order val="1"/>
          <c:tx>
            <c:strRef>
              <c:f>'Audit Data'!$G$2</c:f>
              <c:strCache>
                <c:ptCount val="1"/>
                <c:pt idx="0">
                  <c:v>Actual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Data'!$G$3:$G$16</c:f>
              <c:numCache>
                <c:formatCode>"$"#,##0</c:formatCode>
                <c:ptCount val="14"/>
                <c:pt idx="0">
                  <c:v>880000</c:v>
                </c:pt>
                <c:pt idx="1">
                  <c:v>920000</c:v>
                </c:pt>
                <c:pt idx="2">
                  <c:v>880000</c:v>
                </c:pt>
                <c:pt idx="3">
                  <c:v>998050</c:v>
                </c:pt>
                <c:pt idx="4">
                  <c:v>280000</c:v>
                </c:pt>
                <c:pt idx="5">
                  <c:v>125000</c:v>
                </c:pt>
                <c:pt idx="6">
                  <c:v>236000</c:v>
                </c:pt>
                <c:pt idx="7">
                  <c:v>126000</c:v>
                </c:pt>
                <c:pt idx="8">
                  <c:v>79900</c:v>
                </c:pt>
                <c:pt idx="9">
                  <c:v>77000</c:v>
                </c:pt>
                <c:pt idx="10">
                  <c:v>55000</c:v>
                </c:pt>
                <c:pt idx="11">
                  <c:v>651000</c:v>
                </c:pt>
                <c:pt idx="12">
                  <c:v>42000</c:v>
                </c:pt>
                <c:pt idx="1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E47-BE3F-9C2FE5D21CD8}"/>
            </c:ext>
          </c:extLst>
        </c:ser>
        <c:ser>
          <c:idx val="2"/>
          <c:order val="2"/>
          <c:tx>
            <c:strRef>
              <c:f>'Audit Data'!$H$2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Data'!$H$3:$H$16</c:f>
              <c:numCache>
                <c:formatCode>"$"#,##0</c:formatCode>
                <c:ptCount val="14"/>
                <c:pt idx="0">
                  <c:v>120000</c:v>
                </c:pt>
                <c:pt idx="1">
                  <c:v>-20000</c:v>
                </c:pt>
                <c:pt idx="2">
                  <c:v>-20000</c:v>
                </c:pt>
                <c:pt idx="3">
                  <c:v>1950</c:v>
                </c:pt>
                <c:pt idx="4">
                  <c:v>14000</c:v>
                </c:pt>
                <c:pt idx="5">
                  <c:v>-1600</c:v>
                </c:pt>
                <c:pt idx="6">
                  <c:v>14500</c:v>
                </c:pt>
                <c:pt idx="7">
                  <c:v>1200</c:v>
                </c:pt>
                <c:pt idx="8">
                  <c:v>100</c:v>
                </c:pt>
                <c:pt idx="9">
                  <c:v>0</c:v>
                </c:pt>
                <c:pt idx="10">
                  <c:v>10000</c:v>
                </c:pt>
                <c:pt idx="11">
                  <c:v>-101000</c:v>
                </c:pt>
                <c:pt idx="12">
                  <c:v>3000</c:v>
                </c:pt>
                <c:pt idx="1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2-4E47-BE3F-9C2FE5D2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785216"/>
        <c:axId val="2025788096"/>
      </c:barChart>
      <c:catAx>
        <c:axId val="20257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88096"/>
        <c:crosses val="autoZero"/>
        <c:auto val="1"/>
        <c:lblAlgn val="ctr"/>
        <c:lblOffset val="100"/>
        <c:noMultiLvlLbl val="0"/>
      </c:catAx>
      <c:valAx>
        <c:axId val="2025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'Audit Data'!$B$2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'Audit Data'!$B$3:$B$16</c:f>
              <c:numCache>
                <c:formatCode>mm/dd/yy;@</c:formatCode>
                <c:ptCount val="14"/>
                <c:pt idx="0">
                  <c:v>42495</c:v>
                </c:pt>
                <c:pt idx="1">
                  <c:v>42500</c:v>
                </c:pt>
                <c:pt idx="2">
                  <c:v>42531</c:v>
                </c:pt>
                <c:pt idx="3">
                  <c:v>42543</c:v>
                </c:pt>
                <c:pt idx="4">
                  <c:v>42565</c:v>
                </c:pt>
                <c:pt idx="5">
                  <c:v>42565</c:v>
                </c:pt>
                <c:pt idx="6">
                  <c:v>42583</c:v>
                </c:pt>
                <c:pt idx="7">
                  <c:v>42596</c:v>
                </c:pt>
                <c:pt idx="8">
                  <c:v>42614</c:v>
                </c:pt>
                <c:pt idx="9">
                  <c:v>42644</c:v>
                </c:pt>
                <c:pt idx="10">
                  <c:v>42644</c:v>
                </c:pt>
                <c:pt idx="11">
                  <c:v>42675</c:v>
                </c:pt>
                <c:pt idx="12">
                  <c:v>42684</c:v>
                </c:pt>
                <c:pt idx="13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5BB-869E-0FF915CC1E52}"/>
            </c:ext>
          </c:extLst>
        </c:ser>
        <c:ser>
          <c:idx val="0"/>
          <c:order val="1"/>
          <c:tx>
            <c:strRef>
              <c:f>'Audit Data'!$D$2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Data'!$D$3:$D$16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5BB-869E-0FF915CC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89684208"/>
        <c:axId val="1589682288"/>
      </c:barChart>
      <c:catAx>
        <c:axId val="158968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82288"/>
        <c:crosses val="autoZero"/>
        <c:auto val="1"/>
        <c:lblAlgn val="ctr"/>
        <c:lblOffset val="100"/>
        <c:noMultiLvlLbl val="0"/>
      </c:catAx>
      <c:valAx>
        <c:axId val="1589682288"/>
        <c:scaling>
          <c:orientation val="minMax"/>
          <c:min val="42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84208"/>
        <c:crosses val="autoZero"/>
        <c:crossBetween val="between"/>
        <c:majorUnit val="7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628650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EF9D6-A124-4264-BEBE-A2B08F09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632460</xdr:colOff>
      <xdr:row>1</xdr:row>
      <xdr:rowOff>0</xdr:rowOff>
    </xdr:from>
    <xdr:to>
      <xdr:col>17</xdr:col>
      <xdr:colOff>7620</xdr:colOff>
      <xdr:row>18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D3158-0056-426F-B7C0-42A4AA18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346710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E714C-B9D0-4E97-8B13-BFCA1D91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5</xdr:col>
      <xdr:colOff>556260</xdr:colOff>
      <xdr:row>18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D6CFA-675D-484D-AA56-1EF40A7A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eo Equihua" refreshedDate="45034.403863078704" createdVersion="8" refreshedVersion="8" minRefreshableVersion="3" recordCount="14" xr:uid="{D27145CB-FC84-432E-A465-5598EB397484}">
  <cacheSource type="worksheet">
    <worksheetSource ref="A2:N16" sheet="Audit Data"/>
  </cacheSource>
  <cacheFields count="14">
    <cacheField name="Client Name" numFmtId="0">
      <sharedItems count="14">
        <s v="American Airlines"/>
        <s v="NS-LIJ Health System"/>
        <s v="American Apparel"/>
        <s v="Google"/>
        <s v="Pioneer Iron &amp; Steel"/>
        <s v="Media General"/>
        <s v="Wells Fargo"/>
        <s v="Hostess"/>
        <s v="Merck"/>
        <s v="Royal Free London"/>
        <s v="Bass Pro Shop"/>
        <s v="Shamrock Foods"/>
        <s v="Creative Energy Group"/>
        <s v="Walk Free Foundation"/>
      </sharedItems>
    </cacheField>
    <cacheField name="Start Date" numFmtId="164">
      <sharedItems containsSemiMixedTypes="0" containsNonDate="0" containsDate="1" containsString="0" minDate="2016-05-05T00:00:00" maxDate="2016-12-02T00:00:00"/>
    </cacheField>
    <cacheField name="End Date" numFmtId="164">
      <sharedItems containsSemiMixedTypes="0" containsNonDate="0" containsDate="1" containsString="0" minDate="2016-07-01T00:00:00" maxDate="2017-03-02T00:00:00"/>
    </cacheField>
    <cacheField name="Duration" numFmtId="0">
      <sharedItems containsSemiMixedTypes="0" containsString="0" containsNumber="1" containsInteger="1" minValue="16" maxValue="264"/>
    </cacheField>
    <cacheField name="# of Team Members" numFmtId="0">
      <sharedItems containsSemiMixedTypes="0" containsString="0" containsNumber="1" containsInteger="1" minValue="2" maxValue="12"/>
    </cacheField>
    <cacheField name="Project Budget" numFmtId="165">
      <sharedItems containsSemiMixedTypes="0" containsString="0" containsNumber="1" containsInteger="1" minValue="32500" maxValue="1000000"/>
    </cacheField>
    <cacheField name="Actual Budget" numFmtId="165">
      <sharedItems containsSemiMixedTypes="0" containsString="0" containsNumber="1" containsInteger="1" minValue="25000" maxValue="998050"/>
    </cacheField>
    <cacheField name="Remainder" numFmtId="165">
      <sharedItems containsSemiMixedTypes="0" containsString="0" containsNumber="1" containsInteger="1" minValue="-101000" maxValue="120000"/>
    </cacheField>
    <cacheField name="High Risk" numFmtId="1">
      <sharedItems containsSemiMixedTypes="0" containsString="0" containsNumber="1" containsInteger="1" minValue="0" maxValue="8"/>
    </cacheField>
    <cacheField name="Medium Risk" numFmtId="1">
      <sharedItems containsSemiMixedTypes="0" containsString="0" containsNumber="1" containsInteger="1" minValue="0" maxValue="8"/>
    </cacheField>
    <cacheField name="Low Risk" numFmtId="1">
      <sharedItems containsSemiMixedTypes="0" containsString="0" containsNumber="1" containsInteger="1" minValue="0" maxValue="7"/>
    </cacheField>
    <cacheField name="Issues" numFmtId="1">
      <sharedItems containsSemiMixedTypes="0" containsString="0" containsNumber="1" containsInteger="1" minValue="0" maxValue="3"/>
    </cacheField>
    <cacheField name="Revisions" numFmtId="1">
      <sharedItems containsSemiMixedTypes="0" containsString="0" containsNumber="1" containsInteger="1" minValue="0" maxValue="3"/>
    </cacheField>
    <cacheField name="Pending Actions" numFmtId="1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16-05-05T00:00:00"/>
    <d v="2016-07-01T00:00:00"/>
    <n v="57"/>
    <n v="10"/>
    <n v="1000000"/>
    <n v="880000"/>
    <n v="120000"/>
    <n v="1"/>
    <n v="0"/>
    <n v="4"/>
    <n v="2"/>
    <n v="0"/>
    <n v="4"/>
  </r>
  <r>
    <x v="1"/>
    <d v="2016-05-10T00:00:00"/>
    <d v="2016-08-10T00:00:00"/>
    <n v="92"/>
    <n v="6"/>
    <n v="900000"/>
    <n v="920000"/>
    <n v="-20000"/>
    <n v="2"/>
    <n v="3"/>
    <n v="5"/>
    <n v="1"/>
    <n v="2"/>
    <n v="3"/>
  </r>
  <r>
    <x v="2"/>
    <d v="2016-06-10T00:00:00"/>
    <d v="2017-03-01T00:00:00"/>
    <n v="264"/>
    <n v="4"/>
    <n v="860000"/>
    <n v="880000"/>
    <n v="-20000"/>
    <n v="3"/>
    <n v="4"/>
    <n v="3"/>
    <n v="2"/>
    <n v="1"/>
    <n v="2"/>
  </r>
  <r>
    <x v="3"/>
    <d v="2016-06-22T00:00:00"/>
    <d v="2016-08-04T00:00:00"/>
    <n v="43"/>
    <n v="5"/>
    <n v="1000000"/>
    <n v="998050"/>
    <n v="1950"/>
    <n v="5"/>
    <n v="8"/>
    <n v="1"/>
    <n v="1"/>
    <n v="0"/>
    <n v="0"/>
  </r>
  <r>
    <x v="4"/>
    <d v="2016-07-14T00:00:00"/>
    <d v="2016-11-01T00:00:00"/>
    <n v="110"/>
    <n v="7"/>
    <n v="294000"/>
    <n v="280000"/>
    <n v="14000"/>
    <n v="8"/>
    <n v="6"/>
    <n v="4"/>
    <n v="0"/>
    <n v="3"/>
    <n v="1"/>
  </r>
  <r>
    <x v="5"/>
    <d v="2016-07-14T00:00:00"/>
    <d v="2017-01-20T00:00:00"/>
    <n v="190"/>
    <n v="5"/>
    <n v="123400"/>
    <n v="125000"/>
    <n v="-1600"/>
    <n v="5"/>
    <n v="0"/>
    <n v="0"/>
    <n v="2"/>
    <n v="0"/>
    <n v="2"/>
  </r>
  <r>
    <x v="6"/>
    <d v="2016-08-01T00:00:00"/>
    <d v="2016-10-01T00:00:00"/>
    <n v="61"/>
    <n v="12"/>
    <n v="250500"/>
    <n v="236000"/>
    <n v="14500"/>
    <n v="6"/>
    <n v="4"/>
    <n v="0"/>
    <n v="1"/>
    <n v="2"/>
    <n v="3"/>
  </r>
  <r>
    <x v="7"/>
    <d v="2016-08-14T00:00:00"/>
    <d v="2016-08-30T00:00:00"/>
    <n v="16"/>
    <n v="2"/>
    <n v="127200"/>
    <n v="126000"/>
    <n v="1200"/>
    <n v="7"/>
    <n v="3"/>
    <n v="3"/>
    <n v="0"/>
    <n v="1"/>
    <n v="4"/>
  </r>
  <r>
    <x v="8"/>
    <d v="2016-09-01T00:00:00"/>
    <d v="2016-12-10T00:00:00"/>
    <n v="100"/>
    <n v="7"/>
    <n v="80000"/>
    <n v="79900"/>
    <n v="100"/>
    <n v="0"/>
    <n v="2"/>
    <n v="4"/>
    <n v="1"/>
    <n v="3"/>
    <n v="2"/>
  </r>
  <r>
    <x v="9"/>
    <d v="2016-10-01T00:00:00"/>
    <d v="2016-11-15T00:00:00"/>
    <n v="45"/>
    <n v="5"/>
    <n v="77000"/>
    <n v="77000"/>
    <n v="0"/>
    <n v="4"/>
    <n v="4"/>
    <n v="5"/>
    <n v="2"/>
    <n v="0"/>
    <n v="0"/>
  </r>
  <r>
    <x v="10"/>
    <d v="2016-10-01T00:00:00"/>
    <d v="2016-12-01T00:00:00"/>
    <n v="61"/>
    <n v="10"/>
    <n v="65000"/>
    <n v="55000"/>
    <n v="10000"/>
    <n v="3"/>
    <n v="6"/>
    <n v="4"/>
    <n v="3"/>
    <n v="2"/>
    <n v="0"/>
  </r>
  <r>
    <x v="11"/>
    <d v="2016-11-01T00:00:00"/>
    <d v="2016-12-01T00:00:00"/>
    <n v="30"/>
    <n v="4"/>
    <n v="550000"/>
    <n v="651000"/>
    <n v="-101000"/>
    <n v="2"/>
    <n v="3"/>
    <n v="6"/>
    <n v="0"/>
    <n v="1"/>
    <n v="1"/>
  </r>
  <r>
    <x v="12"/>
    <d v="2016-11-10T00:00:00"/>
    <d v="2016-12-10T00:00:00"/>
    <n v="30"/>
    <n v="3"/>
    <n v="45000"/>
    <n v="42000"/>
    <n v="3000"/>
    <n v="1"/>
    <n v="1"/>
    <n v="7"/>
    <n v="1"/>
    <n v="0"/>
    <n v="2"/>
  </r>
  <r>
    <x v="13"/>
    <d v="2016-12-01T00:00:00"/>
    <d v="2017-02-10T00:00:00"/>
    <n v="71"/>
    <n v="2"/>
    <n v="32500"/>
    <n v="25000"/>
    <n v="7500"/>
    <n v="5"/>
    <n v="0"/>
    <n v="2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543C-444C-4CF8-AC3C-AE20B9D606B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 Name">
  <location ref="L20:O35" firstHeaderRow="0" firstDataRow="1" firstDataCol="1"/>
  <pivotFields count="14">
    <pivotField axis="axisRow" showAll="0">
      <items count="15">
        <item x="0"/>
        <item x="2"/>
        <item x="10"/>
        <item x="12"/>
        <item x="3"/>
        <item x="7"/>
        <item x="5"/>
        <item x="8"/>
        <item x="1"/>
        <item x="4"/>
        <item x="9"/>
        <item x="11"/>
        <item x="13"/>
        <item x="6"/>
        <item t="default"/>
      </items>
    </pivotField>
    <pivotField numFmtId="164" showAll="0"/>
    <pivotField numFmtId="164" showAll="0"/>
    <pivotField showAll="0"/>
    <pivotField showAll="0"/>
    <pivotField numFmtId="165" showAll="0"/>
    <pivotField numFmtId="165" showAll="0"/>
    <pivotField numFmtId="165"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igh Risk Total" fld="8" baseField="0" baseItem="0"/>
    <dataField name="Medium Risk Total" fld="9" baseField="0" baseItem="0"/>
    <dataField name="Low Risk Total" fld="10" baseField="0" baseItem="0"/>
  </dataFields>
  <formats count="7"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D7D3-9703-4A0A-83E7-A254612BD642}">
  <sheetPr codeName="Sheet1"/>
  <dimension ref="A1:O37"/>
  <sheetViews>
    <sheetView topLeftCell="A16" workbookViewId="0">
      <selection activeCell="L40" sqref="L40"/>
    </sheetView>
  </sheetViews>
  <sheetFormatPr defaultRowHeight="14.4" x14ac:dyDescent="0.55000000000000004"/>
  <cols>
    <col min="1" max="11" width="8.83984375" style="14"/>
    <col min="12" max="12" width="18.47265625" style="14" bestFit="1" customWidth="1"/>
    <col min="13" max="15" width="11.68359375" style="14" customWidth="1"/>
    <col min="16" max="16384" width="8.83984375" style="14"/>
  </cols>
  <sheetData>
    <row r="1" spans="1:1" s="14" customFormat="1" ht="25.8" x14ac:dyDescent="0.95">
      <c r="A1" s="13" t="s">
        <v>33</v>
      </c>
    </row>
    <row r="20" spans="12:15" s="14" customFormat="1" ht="28.8" x14ac:dyDescent="0.55000000000000004">
      <c r="L20" s="14" t="s">
        <v>14</v>
      </c>
      <c r="M20" s="15" t="s">
        <v>30</v>
      </c>
      <c r="N20" s="15" t="s">
        <v>31</v>
      </c>
      <c r="O20" s="15" t="s">
        <v>32</v>
      </c>
    </row>
    <row r="21" spans="12:15" s="14" customFormat="1" x14ac:dyDescent="0.55000000000000004">
      <c r="L21" s="16" t="s">
        <v>16</v>
      </c>
      <c r="M21" s="17">
        <v>1</v>
      </c>
      <c r="N21" s="17">
        <v>0</v>
      </c>
      <c r="O21" s="17">
        <v>4</v>
      </c>
    </row>
    <row r="22" spans="12:15" s="14" customFormat="1" x14ac:dyDescent="0.55000000000000004">
      <c r="L22" s="16" t="s">
        <v>19</v>
      </c>
      <c r="M22" s="17">
        <v>3</v>
      </c>
      <c r="N22" s="17">
        <v>4</v>
      </c>
      <c r="O22" s="17">
        <v>3</v>
      </c>
    </row>
    <row r="23" spans="12:15" s="14" customFormat="1" x14ac:dyDescent="0.55000000000000004">
      <c r="L23" s="16" t="s">
        <v>27</v>
      </c>
      <c r="M23" s="17">
        <v>3</v>
      </c>
      <c r="N23" s="17">
        <v>6</v>
      </c>
      <c r="O23" s="17">
        <v>4</v>
      </c>
    </row>
    <row r="24" spans="12:15" s="14" customFormat="1" x14ac:dyDescent="0.55000000000000004">
      <c r="L24" s="16" t="s">
        <v>28</v>
      </c>
      <c r="M24" s="17">
        <v>1</v>
      </c>
      <c r="N24" s="17">
        <v>1</v>
      </c>
      <c r="O24" s="17">
        <v>7</v>
      </c>
    </row>
    <row r="25" spans="12:15" s="14" customFormat="1" x14ac:dyDescent="0.55000000000000004">
      <c r="L25" s="16" t="s">
        <v>17</v>
      </c>
      <c r="M25" s="17">
        <v>5</v>
      </c>
      <c r="N25" s="17">
        <v>8</v>
      </c>
      <c r="O25" s="17">
        <v>1</v>
      </c>
    </row>
    <row r="26" spans="12:15" s="14" customFormat="1" x14ac:dyDescent="0.55000000000000004">
      <c r="L26" s="16" t="s">
        <v>22</v>
      </c>
      <c r="M26" s="17">
        <v>7</v>
      </c>
      <c r="N26" s="17">
        <v>3</v>
      </c>
      <c r="O26" s="17">
        <v>3</v>
      </c>
    </row>
    <row r="27" spans="12:15" s="14" customFormat="1" x14ac:dyDescent="0.55000000000000004">
      <c r="L27" s="16" t="s">
        <v>21</v>
      </c>
      <c r="M27" s="17">
        <v>5</v>
      </c>
      <c r="N27" s="17">
        <v>0</v>
      </c>
      <c r="O27" s="17">
        <v>0</v>
      </c>
    </row>
    <row r="28" spans="12:15" s="14" customFormat="1" x14ac:dyDescent="0.55000000000000004">
      <c r="L28" s="16" t="s">
        <v>24</v>
      </c>
      <c r="M28" s="17">
        <v>0</v>
      </c>
      <c r="N28" s="17">
        <v>2</v>
      </c>
      <c r="O28" s="17">
        <v>4</v>
      </c>
    </row>
    <row r="29" spans="12:15" s="14" customFormat="1" x14ac:dyDescent="0.55000000000000004">
      <c r="L29" s="16" t="s">
        <v>18</v>
      </c>
      <c r="M29" s="17">
        <v>2</v>
      </c>
      <c r="N29" s="17">
        <v>3</v>
      </c>
      <c r="O29" s="17">
        <v>5</v>
      </c>
    </row>
    <row r="30" spans="12:15" s="14" customFormat="1" x14ac:dyDescent="0.55000000000000004">
      <c r="L30" s="16" t="s">
        <v>20</v>
      </c>
      <c r="M30" s="17">
        <v>8</v>
      </c>
      <c r="N30" s="17">
        <v>6</v>
      </c>
      <c r="O30" s="17">
        <v>4</v>
      </c>
    </row>
    <row r="31" spans="12:15" s="14" customFormat="1" x14ac:dyDescent="0.55000000000000004">
      <c r="L31" s="16" t="s">
        <v>25</v>
      </c>
      <c r="M31" s="17">
        <v>4</v>
      </c>
      <c r="N31" s="17">
        <v>4</v>
      </c>
      <c r="O31" s="17">
        <v>5</v>
      </c>
    </row>
    <row r="32" spans="12:15" s="14" customFormat="1" x14ac:dyDescent="0.55000000000000004">
      <c r="L32" s="16" t="s">
        <v>26</v>
      </c>
      <c r="M32" s="17">
        <v>2</v>
      </c>
      <c r="N32" s="17">
        <v>3</v>
      </c>
      <c r="O32" s="17">
        <v>6</v>
      </c>
    </row>
    <row r="33" spans="12:15" s="14" customFormat="1" x14ac:dyDescent="0.55000000000000004">
      <c r="L33" s="16" t="s">
        <v>23</v>
      </c>
      <c r="M33" s="17">
        <v>5</v>
      </c>
      <c r="N33" s="17">
        <v>0</v>
      </c>
      <c r="O33" s="17">
        <v>2</v>
      </c>
    </row>
    <row r="34" spans="12:15" s="14" customFormat="1" x14ac:dyDescent="0.55000000000000004">
      <c r="L34" s="16" t="s">
        <v>15</v>
      </c>
      <c r="M34" s="17">
        <v>6</v>
      </c>
      <c r="N34" s="17">
        <v>4</v>
      </c>
      <c r="O34" s="17">
        <v>0</v>
      </c>
    </row>
    <row r="35" spans="12:15" s="14" customFormat="1" x14ac:dyDescent="0.55000000000000004">
      <c r="L35" s="16" t="s">
        <v>29</v>
      </c>
      <c r="M35" s="17">
        <v>52</v>
      </c>
      <c r="N35" s="17">
        <v>44</v>
      </c>
      <c r="O35" s="17">
        <v>48</v>
      </c>
    </row>
    <row r="36" spans="12:15" s="14" customFormat="1" x14ac:dyDescent="0.55000000000000004"/>
    <row r="37" spans="12:15" s="14" customFormat="1" x14ac:dyDescent="0.55000000000000004"/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75"/>
  <sheetViews>
    <sheetView tabSelected="1" workbookViewId="0">
      <selection activeCell="A2" sqref="A2"/>
    </sheetView>
  </sheetViews>
  <sheetFormatPr defaultColWidth="12.578125" defaultRowHeight="14.4" x14ac:dyDescent="0.55000000000000004"/>
  <cols>
    <col min="1" max="1" width="19.83984375" bestFit="1" customWidth="1"/>
    <col min="2" max="4" width="13.68359375" customWidth="1"/>
    <col min="5" max="5" width="11.578125" customWidth="1"/>
    <col min="6" max="8" width="15" customWidth="1"/>
  </cols>
  <sheetData>
    <row r="1" spans="1:18" ht="32.1" customHeight="1" x14ac:dyDescent="0.55000000000000004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"/>
      <c r="K1" s="1"/>
      <c r="L1" s="1"/>
      <c r="M1" s="1"/>
      <c r="N1" s="1"/>
      <c r="O1" s="1"/>
      <c r="P1" s="1"/>
      <c r="Q1" s="1"/>
      <c r="R1" s="1"/>
    </row>
    <row r="2" spans="1:18" ht="37.5" customHeight="1" x14ac:dyDescent="0.55000000000000004">
      <c r="A2" s="2" t="s">
        <v>14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1"/>
      <c r="P2" s="1"/>
      <c r="Q2" s="1"/>
      <c r="R2" s="1"/>
    </row>
    <row r="3" spans="1:18" ht="15.3" x14ac:dyDescent="0.55000000000000004">
      <c r="A3" s="3" t="s">
        <v>16</v>
      </c>
      <c r="B3" s="4">
        <v>42495</v>
      </c>
      <c r="C3" s="4">
        <v>42552</v>
      </c>
      <c r="D3" s="5">
        <f>C3-B3</f>
        <v>57</v>
      </c>
      <c r="E3" s="5">
        <v>10</v>
      </c>
      <c r="F3" s="6">
        <v>1000000</v>
      </c>
      <c r="G3" s="6">
        <v>880000</v>
      </c>
      <c r="H3" s="6">
        <f>(F3-G3)</f>
        <v>120000</v>
      </c>
      <c r="I3" s="7">
        <v>1</v>
      </c>
      <c r="J3" s="7">
        <v>0</v>
      </c>
      <c r="K3" s="7">
        <v>4</v>
      </c>
      <c r="L3" s="7">
        <v>2</v>
      </c>
      <c r="M3" s="7">
        <v>0</v>
      </c>
      <c r="N3" s="7">
        <v>4</v>
      </c>
      <c r="O3" s="1"/>
      <c r="P3" s="1"/>
      <c r="Q3" s="1"/>
      <c r="R3" s="1"/>
    </row>
    <row r="4" spans="1:18" ht="15.3" x14ac:dyDescent="0.55000000000000004">
      <c r="A4" s="3" t="s">
        <v>18</v>
      </c>
      <c r="B4" s="4">
        <v>42500</v>
      </c>
      <c r="C4" s="4">
        <v>42592</v>
      </c>
      <c r="D4" s="5">
        <f>C4-B4</f>
        <v>92</v>
      </c>
      <c r="E4" s="5">
        <v>6</v>
      </c>
      <c r="F4" s="6">
        <v>900000</v>
      </c>
      <c r="G4" s="6">
        <v>920000</v>
      </c>
      <c r="H4" s="6">
        <f>(F4-G4)</f>
        <v>-20000</v>
      </c>
      <c r="I4" s="7">
        <v>2</v>
      </c>
      <c r="J4" s="7">
        <v>3</v>
      </c>
      <c r="K4" s="7">
        <v>5</v>
      </c>
      <c r="L4" s="7">
        <v>1</v>
      </c>
      <c r="M4" s="7">
        <v>2</v>
      </c>
      <c r="N4" s="7">
        <v>3</v>
      </c>
      <c r="O4" s="1"/>
      <c r="P4" s="1"/>
      <c r="Q4" s="1"/>
      <c r="R4" s="1"/>
    </row>
    <row r="5" spans="1:18" ht="15.3" x14ac:dyDescent="0.55000000000000004">
      <c r="A5" s="3" t="s">
        <v>19</v>
      </c>
      <c r="B5" s="4">
        <v>42531</v>
      </c>
      <c r="C5" s="4">
        <v>42795</v>
      </c>
      <c r="D5" s="5">
        <f>C5-B5</f>
        <v>264</v>
      </c>
      <c r="E5" s="5">
        <v>4</v>
      </c>
      <c r="F5" s="6">
        <v>860000</v>
      </c>
      <c r="G5" s="6">
        <v>880000</v>
      </c>
      <c r="H5" s="6">
        <f>(F5-G5)</f>
        <v>-20000</v>
      </c>
      <c r="I5" s="7">
        <v>3</v>
      </c>
      <c r="J5" s="7">
        <v>4</v>
      </c>
      <c r="K5" s="7">
        <v>3</v>
      </c>
      <c r="L5" s="7">
        <v>2</v>
      </c>
      <c r="M5" s="7">
        <v>1</v>
      </c>
      <c r="N5" s="7">
        <v>2</v>
      </c>
      <c r="O5" s="1"/>
      <c r="P5" s="1"/>
      <c r="Q5" s="1"/>
      <c r="R5" s="1"/>
    </row>
    <row r="6" spans="1:18" ht="15.3" x14ac:dyDescent="0.55000000000000004">
      <c r="A6" s="3" t="s">
        <v>17</v>
      </c>
      <c r="B6" s="4">
        <v>42543</v>
      </c>
      <c r="C6" s="4">
        <v>42586</v>
      </c>
      <c r="D6" s="5">
        <f>C6-B6</f>
        <v>43</v>
      </c>
      <c r="E6" s="5">
        <v>5</v>
      </c>
      <c r="F6" s="6">
        <v>1000000</v>
      </c>
      <c r="G6" s="6">
        <v>998050</v>
      </c>
      <c r="H6" s="6">
        <f>(F6-G6)</f>
        <v>1950</v>
      </c>
      <c r="I6" s="7">
        <v>5</v>
      </c>
      <c r="J6" s="7">
        <v>8</v>
      </c>
      <c r="K6" s="7">
        <v>1</v>
      </c>
      <c r="L6" s="7">
        <v>1</v>
      </c>
      <c r="M6" s="7">
        <v>0</v>
      </c>
      <c r="N6" s="7">
        <v>0</v>
      </c>
      <c r="O6" s="1"/>
      <c r="P6" s="1"/>
      <c r="Q6" s="1"/>
      <c r="R6" s="1"/>
    </row>
    <row r="7" spans="1:18" ht="15.3" x14ac:dyDescent="0.55000000000000004">
      <c r="A7" s="3" t="s">
        <v>20</v>
      </c>
      <c r="B7" s="4">
        <v>42565</v>
      </c>
      <c r="C7" s="4">
        <v>42675</v>
      </c>
      <c r="D7" s="5">
        <f>C7-B7</f>
        <v>110</v>
      </c>
      <c r="E7" s="5">
        <v>7</v>
      </c>
      <c r="F7" s="6">
        <v>294000</v>
      </c>
      <c r="G7" s="6">
        <v>280000</v>
      </c>
      <c r="H7" s="6">
        <f>(F7-G7)</f>
        <v>14000</v>
      </c>
      <c r="I7" s="7">
        <v>8</v>
      </c>
      <c r="J7" s="7">
        <v>6</v>
      </c>
      <c r="K7" s="7">
        <v>4</v>
      </c>
      <c r="L7" s="7">
        <v>0</v>
      </c>
      <c r="M7" s="7">
        <v>3</v>
      </c>
      <c r="N7" s="7">
        <v>1</v>
      </c>
      <c r="O7" s="1"/>
      <c r="P7" s="1"/>
      <c r="Q7" s="1"/>
      <c r="R7" s="1"/>
    </row>
    <row r="8" spans="1:18" ht="15.3" x14ac:dyDescent="0.55000000000000004">
      <c r="A8" s="3" t="s">
        <v>21</v>
      </c>
      <c r="B8" s="4">
        <v>42565</v>
      </c>
      <c r="C8" s="4">
        <v>42755</v>
      </c>
      <c r="D8" s="5">
        <f>C8-B8</f>
        <v>190</v>
      </c>
      <c r="E8" s="5">
        <v>5</v>
      </c>
      <c r="F8" s="6">
        <v>123400</v>
      </c>
      <c r="G8" s="6">
        <v>125000</v>
      </c>
      <c r="H8" s="6">
        <f>(F8-G8)</f>
        <v>-1600</v>
      </c>
      <c r="I8" s="7">
        <v>5</v>
      </c>
      <c r="J8" s="7">
        <v>0</v>
      </c>
      <c r="K8" s="7">
        <v>0</v>
      </c>
      <c r="L8" s="7">
        <v>2</v>
      </c>
      <c r="M8" s="7">
        <v>0</v>
      </c>
      <c r="N8" s="7">
        <v>2</v>
      </c>
      <c r="O8" s="1"/>
      <c r="P8" s="1"/>
      <c r="Q8" s="1"/>
      <c r="R8" s="1"/>
    </row>
    <row r="9" spans="1:18" ht="15.3" x14ac:dyDescent="0.55000000000000004">
      <c r="A9" s="3" t="s">
        <v>15</v>
      </c>
      <c r="B9" s="4">
        <v>42583</v>
      </c>
      <c r="C9" s="4">
        <v>42644</v>
      </c>
      <c r="D9" s="5">
        <f>C9-B9</f>
        <v>61</v>
      </c>
      <c r="E9" s="5">
        <v>12</v>
      </c>
      <c r="F9" s="6">
        <v>250500</v>
      </c>
      <c r="G9" s="6">
        <v>236000</v>
      </c>
      <c r="H9" s="6">
        <f>(F9-G9)</f>
        <v>14500</v>
      </c>
      <c r="I9" s="7">
        <v>6</v>
      </c>
      <c r="J9" s="7">
        <v>4</v>
      </c>
      <c r="K9" s="7">
        <v>0</v>
      </c>
      <c r="L9" s="7">
        <v>1</v>
      </c>
      <c r="M9" s="7">
        <v>2</v>
      </c>
      <c r="N9" s="7">
        <v>3</v>
      </c>
      <c r="O9" s="1"/>
      <c r="P9" s="1"/>
      <c r="Q9" s="1"/>
      <c r="R9" s="1"/>
    </row>
    <row r="10" spans="1:18" ht="15.3" x14ac:dyDescent="0.55000000000000004">
      <c r="A10" s="3" t="s">
        <v>22</v>
      </c>
      <c r="B10" s="4">
        <v>42596</v>
      </c>
      <c r="C10" s="4">
        <v>42612</v>
      </c>
      <c r="D10" s="5">
        <f>C10-B10</f>
        <v>16</v>
      </c>
      <c r="E10" s="5">
        <v>2</v>
      </c>
      <c r="F10" s="6">
        <v>127200</v>
      </c>
      <c r="G10" s="6">
        <v>126000</v>
      </c>
      <c r="H10" s="6">
        <f>(F10-G10)</f>
        <v>1200</v>
      </c>
      <c r="I10" s="7">
        <v>7</v>
      </c>
      <c r="J10" s="7">
        <v>3</v>
      </c>
      <c r="K10" s="7">
        <v>3</v>
      </c>
      <c r="L10" s="7">
        <v>0</v>
      </c>
      <c r="M10" s="7">
        <v>1</v>
      </c>
      <c r="N10" s="7">
        <v>4</v>
      </c>
      <c r="O10" s="1"/>
      <c r="P10" s="1"/>
      <c r="Q10" s="1"/>
      <c r="R10" s="1"/>
    </row>
    <row r="11" spans="1:18" ht="15.3" x14ac:dyDescent="0.55000000000000004">
      <c r="A11" s="3" t="s">
        <v>24</v>
      </c>
      <c r="B11" s="4">
        <v>42614</v>
      </c>
      <c r="C11" s="4">
        <v>42714</v>
      </c>
      <c r="D11" s="5">
        <f>C11-B11</f>
        <v>100</v>
      </c>
      <c r="E11" s="5">
        <v>7</v>
      </c>
      <c r="F11" s="6">
        <v>80000</v>
      </c>
      <c r="G11" s="6">
        <v>79900</v>
      </c>
      <c r="H11" s="6">
        <f>(F11-G11)</f>
        <v>100</v>
      </c>
      <c r="I11" s="7">
        <v>0</v>
      </c>
      <c r="J11" s="7">
        <v>2</v>
      </c>
      <c r="K11" s="7">
        <v>4</v>
      </c>
      <c r="L11" s="7">
        <v>1</v>
      </c>
      <c r="M11" s="7">
        <v>3</v>
      </c>
      <c r="N11" s="7">
        <v>2</v>
      </c>
      <c r="O11" s="1"/>
      <c r="P11" s="1"/>
      <c r="Q11" s="1"/>
      <c r="R11" s="1"/>
    </row>
    <row r="12" spans="1:18" ht="15.3" x14ac:dyDescent="0.55000000000000004">
      <c r="A12" s="3" t="s">
        <v>25</v>
      </c>
      <c r="B12" s="4">
        <v>42644</v>
      </c>
      <c r="C12" s="4">
        <v>42689</v>
      </c>
      <c r="D12" s="5">
        <f>C12-B12</f>
        <v>45</v>
      </c>
      <c r="E12" s="5">
        <v>5</v>
      </c>
      <c r="F12" s="6">
        <v>77000</v>
      </c>
      <c r="G12" s="6">
        <v>77000</v>
      </c>
      <c r="H12" s="6">
        <f>(F12-G12)</f>
        <v>0</v>
      </c>
      <c r="I12" s="7">
        <v>4</v>
      </c>
      <c r="J12" s="7">
        <v>4</v>
      </c>
      <c r="K12" s="7">
        <v>5</v>
      </c>
      <c r="L12" s="7">
        <v>2</v>
      </c>
      <c r="M12" s="7">
        <v>0</v>
      </c>
      <c r="N12" s="7">
        <v>0</v>
      </c>
      <c r="O12" s="1"/>
      <c r="P12" s="1"/>
      <c r="Q12" s="1"/>
      <c r="R12" s="1"/>
    </row>
    <row r="13" spans="1:18" ht="15.3" x14ac:dyDescent="0.55000000000000004">
      <c r="A13" s="3" t="s">
        <v>27</v>
      </c>
      <c r="B13" s="4">
        <v>42644</v>
      </c>
      <c r="C13" s="4">
        <v>42705</v>
      </c>
      <c r="D13" s="5">
        <f>C13-B13</f>
        <v>61</v>
      </c>
      <c r="E13" s="5">
        <v>10</v>
      </c>
      <c r="F13" s="6">
        <v>65000</v>
      </c>
      <c r="G13" s="6">
        <v>55000</v>
      </c>
      <c r="H13" s="6">
        <f>(F13-G13)</f>
        <v>10000</v>
      </c>
      <c r="I13" s="7">
        <v>3</v>
      </c>
      <c r="J13" s="7">
        <v>6</v>
      </c>
      <c r="K13" s="7">
        <v>4</v>
      </c>
      <c r="L13" s="7">
        <v>3</v>
      </c>
      <c r="M13" s="7">
        <v>2</v>
      </c>
      <c r="N13" s="7">
        <v>0</v>
      </c>
      <c r="O13" s="1"/>
      <c r="P13" s="1"/>
      <c r="Q13" s="1"/>
      <c r="R13" s="1"/>
    </row>
    <row r="14" spans="1:18" ht="15.3" x14ac:dyDescent="0.55000000000000004">
      <c r="A14" s="3" t="s">
        <v>26</v>
      </c>
      <c r="B14" s="4">
        <v>42675</v>
      </c>
      <c r="C14" s="4">
        <v>42705</v>
      </c>
      <c r="D14" s="5">
        <f>C14-B14</f>
        <v>30</v>
      </c>
      <c r="E14" s="5">
        <v>4</v>
      </c>
      <c r="F14" s="6">
        <v>550000</v>
      </c>
      <c r="G14" s="6">
        <v>651000</v>
      </c>
      <c r="H14" s="6">
        <f>(F14-G14)</f>
        <v>-101000</v>
      </c>
      <c r="I14" s="7">
        <v>2</v>
      </c>
      <c r="J14" s="7">
        <v>3</v>
      </c>
      <c r="K14" s="7">
        <v>6</v>
      </c>
      <c r="L14" s="7">
        <v>0</v>
      </c>
      <c r="M14" s="7">
        <v>1</v>
      </c>
      <c r="N14" s="7">
        <v>1</v>
      </c>
      <c r="O14" s="1"/>
      <c r="P14" s="1"/>
      <c r="Q14" s="1"/>
      <c r="R14" s="1"/>
    </row>
    <row r="15" spans="1:18" ht="15.3" x14ac:dyDescent="0.55000000000000004">
      <c r="A15" s="3" t="s">
        <v>28</v>
      </c>
      <c r="B15" s="4">
        <v>42684</v>
      </c>
      <c r="C15" s="4">
        <v>42714</v>
      </c>
      <c r="D15" s="5">
        <f>C15-B15</f>
        <v>30</v>
      </c>
      <c r="E15" s="5">
        <v>3</v>
      </c>
      <c r="F15" s="6">
        <v>45000</v>
      </c>
      <c r="G15" s="6">
        <v>42000</v>
      </c>
      <c r="H15" s="6">
        <f>(F15-G15)</f>
        <v>3000</v>
      </c>
      <c r="I15" s="7">
        <v>1</v>
      </c>
      <c r="J15" s="7">
        <v>1</v>
      </c>
      <c r="K15" s="7">
        <v>7</v>
      </c>
      <c r="L15" s="7">
        <v>1</v>
      </c>
      <c r="M15" s="7">
        <v>0</v>
      </c>
      <c r="N15" s="7">
        <v>2</v>
      </c>
      <c r="O15" s="1"/>
      <c r="P15" s="1"/>
      <c r="Q15" s="1"/>
      <c r="R15" s="1"/>
    </row>
    <row r="16" spans="1:18" ht="15.3" x14ac:dyDescent="0.55000000000000004">
      <c r="A16" s="3" t="s">
        <v>23</v>
      </c>
      <c r="B16" s="4">
        <v>42705</v>
      </c>
      <c r="C16" s="4">
        <v>42776</v>
      </c>
      <c r="D16" s="5">
        <f>C16-B16</f>
        <v>71</v>
      </c>
      <c r="E16" s="5">
        <v>2</v>
      </c>
      <c r="F16" s="6">
        <v>32500</v>
      </c>
      <c r="G16" s="6">
        <v>25000</v>
      </c>
      <c r="H16" s="6">
        <f>(F16-G16)</f>
        <v>7500</v>
      </c>
      <c r="I16" s="7">
        <v>5</v>
      </c>
      <c r="J16" s="7">
        <v>0</v>
      </c>
      <c r="K16" s="7">
        <v>2</v>
      </c>
      <c r="L16" s="7">
        <v>2</v>
      </c>
      <c r="M16" s="7">
        <v>1</v>
      </c>
      <c r="N16" s="7">
        <v>3</v>
      </c>
      <c r="O16" s="1"/>
      <c r="P16" s="1"/>
      <c r="Q16" s="1"/>
      <c r="R16" s="1"/>
    </row>
    <row r="17" spans="1:18" ht="23.1" customHeight="1" x14ac:dyDescent="0.55000000000000004">
      <c r="A17" s="8"/>
      <c r="B17" s="8"/>
      <c r="C17" s="8"/>
      <c r="D17" s="8"/>
      <c r="E17" s="9"/>
      <c r="F17" s="10">
        <f>SUM(F3:F16)</f>
        <v>5404600</v>
      </c>
      <c r="G17" s="10">
        <f>SUM(G3:G16)</f>
        <v>5374950</v>
      </c>
      <c r="H17" s="10">
        <f>SUM(H3:H16)</f>
        <v>29650</v>
      </c>
      <c r="I17" s="11">
        <f>SUM(I3:I16)</f>
        <v>52</v>
      </c>
      <c r="J17" s="11">
        <f>SUM(J3:J16)</f>
        <v>44</v>
      </c>
      <c r="K17" s="11">
        <f>SUM(K3:K16)</f>
        <v>48</v>
      </c>
      <c r="L17" s="11">
        <f>SUM(L3:L16)</f>
        <v>18</v>
      </c>
      <c r="M17" s="11">
        <f>SUM(M3:M16)</f>
        <v>16</v>
      </c>
      <c r="N17" s="11">
        <f>SUM(N3:N16)</f>
        <v>27</v>
      </c>
      <c r="O17" s="1"/>
      <c r="P17" s="1"/>
      <c r="Q17" s="1"/>
      <c r="R17" s="1"/>
    </row>
    <row r="18" spans="1:18" ht="15.3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3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3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3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3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3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3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8" ht="15.3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8" ht="15.3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8" ht="15.3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8" ht="15.3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8" ht="15.3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8" ht="15.3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8" ht="15.3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8" ht="15.3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8" ht="15.3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8" ht="15.3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8" ht="15.3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8" ht="15.3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8" ht="15.3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8" ht="15.3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8" ht="15.3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8" ht="15.3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8" ht="15.3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8" ht="15.3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3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3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3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3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3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3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3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3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3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3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3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3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3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3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3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3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3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3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3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3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3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3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3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3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3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3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3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3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3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3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3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3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3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Audit Data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Tadeo Equihua</cp:lastModifiedBy>
  <dcterms:created xsi:type="dcterms:W3CDTF">2016-09-05T16:14:04Z</dcterms:created>
  <dcterms:modified xsi:type="dcterms:W3CDTF">2023-04-18T17:18:06Z</dcterms:modified>
</cp:coreProperties>
</file>