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ukaperera/BA/CW/"/>
    </mc:Choice>
  </mc:AlternateContent>
  <xr:revisionPtr revIDLastSave="0" documentId="8_{818FE06E-CEFB-E94A-969F-78AA8EFF4537}" xr6:coauthVersionLast="47" xr6:coauthVersionMax="47" xr10:uidLastSave="{00000000-0000-0000-0000-000000000000}"/>
  <bookViews>
    <workbookView xWindow="0" yWindow="760" windowWidth="30240" windowHeight="18880" xr2:uid="{9B262694-FC60-304C-8680-27CA6AE5D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6" i="1" l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K71" i="1"/>
  <c r="AK69" i="1"/>
  <c r="AK70" i="1"/>
  <c r="AK72" i="1"/>
  <c r="AK73" i="1"/>
  <c r="AK74" i="1"/>
  <c r="AK75" i="1"/>
  <c r="AK76" i="1"/>
  <c r="AK77" i="1"/>
  <c r="AK78" i="1"/>
  <c r="AK79" i="1"/>
  <c r="AK68" i="1"/>
  <c r="AD69" i="1"/>
  <c r="AD70" i="1"/>
  <c r="AD71" i="1"/>
  <c r="AD72" i="1"/>
  <c r="AD73" i="1"/>
  <c r="AD74" i="1"/>
  <c r="AD75" i="1"/>
  <c r="AD76" i="1"/>
  <c r="AD77" i="1"/>
  <c r="AD78" i="1"/>
  <c r="AD79" i="1"/>
  <c r="AD68" i="1"/>
  <c r="E65" i="1"/>
  <c r="E66" i="1"/>
  <c r="E67" i="1"/>
  <c r="E68" i="1"/>
  <c r="F68" i="1" s="1"/>
  <c r="G68" i="1" s="1"/>
  <c r="I68" i="1" s="1"/>
  <c r="E69" i="1"/>
  <c r="F69" i="1" s="1"/>
  <c r="G69" i="1" s="1"/>
  <c r="I69" i="1" s="1"/>
  <c r="E70" i="1"/>
  <c r="F70" i="1" s="1"/>
  <c r="E71" i="1"/>
  <c r="F71" i="1" s="1"/>
  <c r="E72" i="1"/>
  <c r="F72" i="1" s="1"/>
  <c r="E73" i="1"/>
  <c r="F73" i="1" s="1"/>
  <c r="E74" i="1"/>
  <c r="F74" i="1" s="1"/>
  <c r="G74" i="1" s="1"/>
  <c r="I74" i="1" s="1"/>
  <c r="E75" i="1"/>
  <c r="E76" i="1"/>
  <c r="E77" i="1"/>
  <c r="E78" i="1"/>
  <c r="E79" i="1"/>
  <c r="E80" i="1"/>
  <c r="F80" i="1" s="1"/>
  <c r="E81" i="1"/>
  <c r="F81" i="1" s="1"/>
  <c r="E82" i="1"/>
  <c r="F82" i="1" s="1"/>
  <c r="E83" i="1"/>
  <c r="F83" i="1" s="1"/>
  <c r="G83" i="1" s="1"/>
  <c r="I83" i="1" s="1"/>
  <c r="E84" i="1"/>
  <c r="E85" i="1"/>
  <c r="E86" i="1"/>
  <c r="E87" i="1"/>
  <c r="E88" i="1"/>
  <c r="E89" i="1"/>
  <c r="F89" i="1" s="1"/>
  <c r="G89" i="1" s="1"/>
  <c r="I89" i="1" s="1"/>
  <c r="E90" i="1"/>
  <c r="F90" i="1" s="1"/>
  <c r="E91" i="1"/>
  <c r="F91" i="1" s="1"/>
  <c r="E92" i="1"/>
  <c r="E93" i="1"/>
  <c r="F93" i="1" s="1"/>
  <c r="E94" i="1"/>
  <c r="F94" i="1" s="1"/>
  <c r="G94" i="1" s="1"/>
  <c r="I94" i="1" s="1"/>
  <c r="E95" i="1"/>
  <c r="E96" i="1"/>
  <c r="E97" i="1"/>
  <c r="E98" i="1"/>
  <c r="F98" i="1" s="1"/>
  <c r="G98" i="1" s="1"/>
  <c r="I98" i="1" s="1"/>
  <c r="E99" i="1"/>
  <c r="F99" i="1" s="1"/>
  <c r="G99" i="1" s="1"/>
  <c r="I99" i="1" s="1"/>
  <c r="E100" i="1"/>
  <c r="F100" i="1" s="1"/>
  <c r="E101" i="1"/>
  <c r="F101" i="1" s="1"/>
  <c r="E102" i="1"/>
  <c r="F102" i="1" s="1"/>
  <c r="E103" i="1"/>
  <c r="F103" i="1" s="1"/>
  <c r="H103" i="1" s="1"/>
  <c r="E104" i="1"/>
  <c r="F104" i="1" s="1"/>
  <c r="G104" i="1" s="1"/>
  <c r="I104" i="1" s="1"/>
  <c r="E105" i="1"/>
  <c r="E106" i="1"/>
  <c r="E107" i="1"/>
  <c r="E108" i="1"/>
  <c r="E109" i="1"/>
  <c r="E110" i="1"/>
  <c r="F110" i="1" s="1"/>
  <c r="E111" i="1"/>
  <c r="F111" i="1" s="1"/>
  <c r="E112" i="1"/>
  <c r="E113" i="1"/>
  <c r="E114" i="1"/>
  <c r="E115" i="1"/>
  <c r="E116" i="1"/>
  <c r="E64" i="1"/>
  <c r="F78" i="1"/>
  <c r="G78" i="1" s="1"/>
  <c r="I78" i="1" s="1"/>
  <c r="F79" i="1"/>
  <c r="G79" i="1" s="1"/>
  <c r="I79" i="1" s="1"/>
  <c r="F84" i="1"/>
  <c r="G84" i="1" s="1"/>
  <c r="I84" i="1" s="1"/>
  <c r="F88" i="1"/>
  <c r="G88" i="1" s="1"/>
  <c r="I88" i="1" s="1"/>
  <c r="F108" i="1"/>
  <c r="G108" i="1" s="1"/>
  <c r="I108" i="1" s="1"/>
  <c r="F109" i="1"/>
  <c r="G109" i="1" s="1"/>
  <c r="I109" i="1" s="1"/>
  <c r="F65" i="1"/>
  <c r="F66" i="1"/>
  <c r="F67" i="1"/>
  <c r="F75" i="1"/>
  <c r="F76" i="1"/>
  <c r="F77" i="1"/>
  <c r="F85" i="1"/>
  <c r="F86" i="1"/>
  <c r="F87" i="1"/>
  <c r="F92" i="1"/>
  <c r="F95" i="1"/>
  <c r="F96" i="1"/>
  <c r="F97" i="1"/>
  <c r="F105" i="1"/>
  <c r="F106" i="1"/>
  <c r="F107" i="1"/>
  <c r="F64" i="1"/>
  <c r="AC4" i="1"/>
  <c r="AC5" i="1" s="1"/>
  <c r="AC6" i="1" s="1"/>
  <c r="AC7" i="1" s="1"/>
  <c r="AC8" i="1" s="1"/>
  <c r="AC9" i="1" s="1"/>
  <c r="AC10" i="1" s="1"/>
  <c r="P52" i="1"/>
  <c r="P11" i="1"/>
  <c r="P12" i="1"/>
  <c r="P13" i="1"/>
  <c r="Q13" i="1" s="1"/>
  <c r="R13" i="1" s="1"/>
  <c r="T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P22" i="1"/>
  <c r="P23" i="1"/>
  <c r="Q23" i="1" s="1"/>
  <c r="R23" i="1" s="1"/>
  <c r="T23" i="1" s="1"/>
  <c r="P24" i="1"/>
  <c r="Q24" i="1" s="1"/>
  <c r="P25" i="1"/>
  <c r="Q25" i="1" s="1"/>
  <c r="S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P32" i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P40" i="1"/>
  <c r="Q40" i="1" s="1"/>
  <c r="P41" i="1"/>
  <c r="P42" i="1"/>
  <c r="Q42" i="1" s="1"/>
  <c r="P43" i="1"/>
  <c r="Q43" i="1" s="1"/>
  <c r="R43" i="1" s="1"/>
  <c r="T43" i="1" s="1"/>
  <c r="P44" i="1"/>
  <c r="Q44" i="1" s="1"/>
  <c r="P45" i="1"/>
  <c r="Q45" i="1" s="1"/>
  <c r="P46" i="1"/>
  <c r="Q46" i="1" s="1"/>
  <c r="P47" i="1"/>
  <c r="Q47" i="1" s="1"/>
  <c r="R47" i="1" s="1"/>
  <c r="T47" i="1" s="1"/>
  <c r="P48" i="1"/>
  <c r="Q48" i="1" s="1"/>
  <c r="P49" i="1"/>
  <c r="Q49" i="1" s="1"/>
  <c r="P50" i="1"/>
  <c r="Q50" i="1" s="1"/>
  <c r="P51" i="1"/>
  <c r="P10" i="1"/>
  <c r="Q10" i="1"/>
  <c r="S10" i="1" s="1"/>
  <c r="Q11" i="1"/>
  <c r="S11" i="1" s="1"/>
  <c r="R11" i="1"/>
  <c r="T11" i="1"/>
  <c r="Q12" i="1"/>
  <c r="Q21" i="1"/>
  <c r="R21" i="1" s="1"/>
  <c r="T21" i="1" s="1"/>
  <c r="S21" i="1"/>
  <c r="Q22" i="1"/>
  <c r="Q31" i="1"/>
  <c r="R31" i="1" s="1"/>
  <c r="T31" i="1" s="1"/>
  <c r="Q32" i="1"/>
  <c r="Q39" i="1"/>
  <c r="R39" i="1" s="1"/>
  <c r="T39" i="1" s="1"/>
  <c r="Q41" i="1"/>
  <c r="R41" i="1" s="1"/>
  <c r="T41" i="1" s="1"/>
  <c r="Q51" i="1"/>
  <c r="R51" i="1" s="1"/>
  <c r="T51" i="1" s="1"/>
  <c r="G11" i="1"/>
  <c r="G13" i="1"/>
  <c r="G16" i="1"/>
  <c r="G33" i="1"/>
  <c r="G43" i="1"/>
  <c r="F11" i="1"/>
  <c r="H11" i="1" s="1"/>
  <c r="F19" i="1"/>
  <c r="H19" i="1" s="1"/>
  <c r="F21" i="1"/>
  <c r="H21" i="1" s="1"/>
  <c r="F26" i="1"/>
  <c r="H26" i="1" s="1"/>
  <c r="F30" i="1"/>
  <c r="H30" i="1" s="1"/>
  <c r="F40" i="1"/>
  <c r="H40" i="1" s="1"/>
  <c r="F41" i="1"/>
  <c r="H41" i="1" s="1"/>
  <c r="F48" i="1"/>
  <c r="H48" i="1" s="1"/>
  <c r="F50" i="1"/>
  <c r="H50" i="1" s="1"/>
  <c r="F51" i="1"/>
  <c r="H51" i="1" s="1"/>
  <c r="D52" i="1"/>
  <c r="D51" i="1"/>
  <c r="E51" i="1" s="1"/>
  <c r="G51" i="1" s="1"/>
  <c r="D50" i="1"/>
  <c r="E50" i="1" s="1"/>
  <c r="G50" i="1" s="1"/>
  <c r="D49" i="1"/>
  <c r="E49" i="1" s="1"/>
  <c r="G49" i="1" s="1"/>
  <c r="D48" i="1"/>
  <c r="E48" i="1" s="1"/>
  <c r="G48" i="1" s="1"/>
  <c r="D47" i="1"/>
  <c r="E47" i="1" s="1"/>
  <c r="D46" i="1"/>
  <c r="E46" i="1" s="1"/>
  <c r="F46" i="1" s="1"/>
  <c r="H46" i="1" s="1"/>
  <c r="D45" i="1"/>
  <c r="E45" i="1" s="1"/>
  <c r="F45" i="1" s="1"/>
  <c r="H45" i="1" s="1"/>
  <c r="D44" i="1"/>
  <c r="E44" i="1" s="1"/>
  <c r="F44" i="1" s="1"/>
  <c r="H44" i="1" s="1"/>
  <c r="D43" i="1"/>
  <c r="E43" i="1" s="1"/>
  <c r="F43" i="1" s="1"/>
  <c r="H43" i="1" s="1"/>
  <c r="D42" i="1"/>
  <c r="E42" i="1" s="1"/>
  <c r="D41" i="1"/>
  <c r="E41" i="1" s="1"/>
  <c r="G41" i="1" s="1"/>
  <c r="D40" i="1"/>
  <c r="E40" i="1" s="1"/>
  <c r="G40" i="1" s="1"/>
  <c r="D39" i="1"/>
  <c r="E39" i="1" s="1"/>
  <c r="G39" i="1" s="1"/>
  <c r="D38" i="1"/>
  <c r="E38" i="1" s="1"/>
  <c r="G38" i="1" s="1"/>
  <c r="D37" i="1"/>
  <c r="E37" i="1" s="1"/>
  <c r="D36" i="1"/>
  <c r="E36" i="1" s="1"/>
  <c r="F36" i="1" s="1"/>
  <c r="H36" i="1" s="1"/>
  <c r="D35" i="1"/>
  <c r="E35" i="1" s="1"/>
  <c r="F35" i="1" s="1"/>
  <c r="H35" i="1" s="1"/>
  <c r="D34" i="1"/>
  <c r="E34" i="1" s="1"/>
  <c r="F34" i="1" s="1"/>
  <c r="H34" i="1" s="1"/>
  <c r="D33" i="1"/>
  <c r="E33" i="1" s="1"/>
  <c r="F33" i="1" s="1"/>
  <c r="H33" i="1" s="1"/>
  <c r="D32" i="1"/>
  <c r="E32" i="1" s="1"/>
  <c r="D31" i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D27" i="1"/>
  <c r="E27" i="1" s="1"/>
  <c r="D26" i="1"/>
  <c r="E26" i="1" s="1"/>
  <c r="G26" i="1" s="1"/>
  <c r="D25" i="1"/>
  <c r="E25" i="1" s="1"/>
  <c r="F25" i="1" s="1"/>
  <c r="H25" i="1" s="1"/>
  <c r="D24" i="1"/>
  <c r="E24" i="1" s="1"/>
  <c r="F24" i="1" s="1"/>
  <c r="H24" i="1" s="1"/>
  <c r="D23" i="1"/>
  <c r="E23" i="1" s="1"/>
  <c r="F23" i="1" s="1"/>
  <c r="H23" i="1" s="1"/>
  <c r="D22" i="1"/>
  <c r="E22" i="1" s="1"/>
  <c r="F22" i="1" s="1"/>
  <c r="H22" i="1" s="1"/>
  <c r="D21" i="1"/>
  <c r="E21" i="1" s="1"/>
  <c r="G21" i="1" s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D16" i="1"/>
  <c r="E16" i="1" s="1"/>
  <c r="F16" i="1" s="1"/>
  <c r="H16" i="1" s="1"/>
  <c r="D15" i="1"/>
  <c r="E15" i="1" s="1"/>
  <c r="F15" i="1" s="1"/>
  <c r="H15" i="1" s="1"/>
  <c r="D14" i="1"/>
  <c r="E14" i="1" s="1"/>
  <c r="F14" i="1" s="1"/>
  <c r="H14" i="1" s="1"/>
  <c r="D13" i="1"/>
  <c r="E13" i="1" s="1"/>
  <c r="F13" i="1" s="1"/>
  <c r="H13" i="1" s="1"/>
  <c r="D12" i="1"/>
  <c r="E12" i="1" s="1"/>
  <c r="D11" i="1"/>
  <c r="E11" i="1" s="1"/>
  <c r="D10" i="1"/>
  <c r="E10" i="1" s="1"/>
  <c r="G10" i="1" s="1"/>
  <c r="D9" i="1"/>
  <c r="E9" i="1" s="1"/>
  <c r="G9" i="1" s="1"/>
  <c r="D8" i="1"/>
  <c r="E8" i="1" s="1"/>
  <c r="G8" i="1" s="1"/>
  <c r="D7" i="1"/>
  <c r="E7" i="1" s="1"/>
  <c r="D6" i="1"/>
  <c r="E6" i="1" s="1"/>
  <c r="F6" i="1" s="1"/>
  <c r="H6" i="1" s="1"/>
  <c r="D5" i="1"/>
  <c r="E5" i="1" s="1"/>
  <c r="F47" i="1" l="1"/>
  <c r="H47" i="1" s="1"/>
  <c r="G47" i="1"/>
  <c r="R29" i="1"/>
  <c r="T29" i="1" s="1"/>
  <c r="S29" i="1"/>
  <c r="G36" i="1"/>
  <c r="G35" i="1"/>
  <c r="F38" i="1"/>
  <c r="H38" i="1" s="1"/>
  <c r="F10" i="1"/>
  <c r="H10" i="1" s="1"/>
  <c r="F9" i="1"/>
  <c r="H9" i="1" s="1"/>
  <c r="G44" i="1"/>
  <c r="G34" i="1"/>
  <c r="F8" i="1"/>
  <c r="H8" i="1" s="1"/>
  <c r="G25" i="1"/>
  <c r="F18" i="1"/>
  <c r="H18" i="1" s="1"/>
  <c r="F31" i="1"/>
  <c r="H31" i="1" s="1"/>
  <c r="G24" i="1"/>
  <c r="G73" i="1"/>
  <c r="I73" i="1" s="1"/>
  <c r="H73" i="1"/>
  <c r="H91" i="1"/>
  <c r="G91" i="1"/>
  <c r="I91" i="1" s="1"/>
  <c r="H71" i="1"/>
  <c r="G71" i="1"/>
  <c r="I71" i="1" s="1"/>
  <c r="G101" i="1"/>
  <c r="I101" i="1" s="1"/>
  <c r="H101" i="1"/>
  <c r="G93" i="1"/>
  <c r="I93" i="1" s="1"/>
  <c r="H93" i="1"/>
  <c r="G111" i="1"/>
  <c r="I111" i="1" s="1"/>
  <c r="H111" i="1"/>
  <c r="G81" i="1"/>
  <c r="I81" i="1" s="1"/>
  <c r="H81" i="1"/>
  <c r="H83" i="1"/>
  <c r="G103" i="1"/>
  <c r="I103" i="1" s="1"/>
  <c r="G96" i="1"/>
  <c r="I96" i="1" s="1"/>
  <c r="H96" i="1"/>
  <c r="H86" i="1"/>
  <c r="G86" i="1"/>
  <c r="I86" i="1" s="1"/>
  <c r="G76" i="1"/>
  <c r="I76" i="1" s="1"/>
  <c r="H76" i="1"/>
  <c r="G66" i="1"/>
  <c r="I66" i="1" s="1"/>
  <c r="H66" i="1"/>
  <c r="R45" i="1"/>
  <c r="T45" i="1" s="1"/>
  <c r="S45" i="1"/>
  <c r="S35" i="1"/>
  <c r="R35" i="1"/>
  <c r="T35" i="1" s="1"/>
  <c r="G105" i="1"/>
  <c r="I105" i="1" s="1"/>
  <c r="H105" i="1"/>
  <c r="G95" i="1"/>
  <c r="I95" i="1" s="1"/>
  <c r="H95" i="1"/>
  <c r="G85" i="1"/>
  <c r="I85" i="1" s="1"/>
  <c r="H85" i="1"/>
  <c r="G75" i="1"/>
  <c r="I75" i="1" s="1"/>
  <c r="H75" i="1"/>
  <c r="G65" i="1"/>
  <c r="I65" i="1" s="1"/>
  <c r="H65" i="1"/>
  <c r="H106" i="1"/>
  <c r="G106" i="1"/>
  <c r="I106" i="1" s="1"/>
  <c r="F12" i="1"/>
  <c r="H12" i="1" s="1"/>
  <c r="G12" i="1"/>
  <c r="R33" i="1"/>
  <c r="T33" i="1" s="1"/>
  <c r="S33" i="1"/>
  <c r="F32" i="1"/>
  <c r="H32" i="1" s="1"/>
  <c r="G32" i="1"/>
  <c r="F42" i="1"/>
  <c r="H42" i="1" s="1"/>
  <c r="G42" i="1"/>
  <c r="G102" i="1"/>
  <c r="I102" i="1" s="1"/>
  <c r="H102" i="1"/>
  <c r="G92" i="1"/>
  <c r="I92" i="1" s="1"/>
  <c r="H92" i="1"/>
  <c r="G82" i="1"/>
  <c r="I82" i="1" s="1"/>
  <c r="H82" i="1"/>
  <c r="G72" i="1"/>
  <c r="I72" i="1" s="1"/>
  <c r="H72" i="1"/>
  <c r="G100" i="1"/>
  <c r="I100" i="1" s="1"/>
  <c r="H100" i="1"/>
  <c r="G90" i="1"/>
  <c r="I90" i="1" s="1"/>
  <c r="H90" i="1"/>
  <c r="G80" i="1"/>
  <c r="I80" i="1" s="1"/>
  <c r="H80" i="1"/>
  <c r="G70" i="1"/>
  <c r="I70" i="1" s="1"/>
  <c r="H70" i="1"/>
  <c r="F5" i="1"/>
  <c r="G5" i="1"/>
  <c r="G110" i="1"/>
  <c r="I110" i="1" s="1"/>
  <c r="H110" i="1"/>
  <c r="F7" i="1"/>
  <c r="H7" i="1" s="1"/>
  <c r="G7" i="1"/>
  <c r="G17" i="1"/>
  <c r="F17" i="1"/>
  <c r="H17" i="1" s="1"/>
  <c r="G27" i="1"/>
  <c r="F27" i="1"/>
  <c r="H27" i="1" s="1"/>
  <c r="G37" i="1"/>
  <c r="F37" i="1"/>
  <c r="H37" i="1" s="1"/>
  <c r="S27" i="1"/>
  <c r="R27" i="1"/>
  <c r="T27" i="1" s="1"/>
  <c r="S17" i="1"/>
  <c r="R17" i="1"/>
  <c r="T17" i="1" s="1"/>
  <c r="G64" i="1"/>
  <c r="H64" i="1"/>
  <c r="H107" i="1"/>
  <c r="G107" i="1"/>
  <c r="I107" i="1" s="1"/>
  <c r="H97" i="1"/>
  <c r="G97" i="1"/>
  <c r="I97" i="1" s="1"/>
  <c r="H87" i="1"/>
  <c r="G87" i="1"/>
  <c r="I87" i="1" s="1"/>
  <c r="H77" i="1"/>
  <c r="G77" i="1"/>
  <c r="I77" i="1" s="1"/>
  <c r="H67" i="1"/>
  <c r="G67" i="1"/>
  <c r="I67" i="1" s="1"/>
  <c r="G46" i="1"/>
  <c r="G6" i="1"/>
  <c r="F49" i="1"/>
  <c r="H49" i="1" s="1"/>
  <c r="F39" i="1"/>
  <c r="H39" i="1" s="1"/>
  <c r="F29" i="1"/>
  <c r="H29" i="1" s="1"/>
  <c r="G45" i="1"/>
  <c r="G15" i="1"/>
  <c r="S39" i="1"/>
  <c r="AD5" i="1"/>
  <c r="H104" i="1"/>
  <c r="H94" i="1"/>
  <c r="H84" i="1"/>
  <c r="H74" i="1"/>
  <c r="F28" i="1"/>
  <c r="H28" i="1" s="1"/>
  <c r="F20" i="1"/>
  <c r="H20" i="1" s="1"/>
  <c r="G14" i="1"/>
  <c r="G23" i="1"/>
  <c r="AD9" i="1"/>
  <c r="AD7" i="1"/>
  <c r="H109" i="1"/>
  <c r="H99" i="1"/>
  <c r="H89" i="1"/>
  <c r="H79" i="1"/>
  <c r="H69" i="1"/>
  <c r="AD8" i="1"/>
  <c r="AE8" i="1" s="1"/>
  <c r="AG8" i="1" s="1"/>
  <c r="H108" i="1"/>
  <c r="H98" i="1"/>
  <c r="H88" i="1"/>
  <c r="H78" i="1"/>
  <c r="H68" i="1"/>
  <c r="G22" i="1"/>
  <c r="S41" i="1"/>
  <c r="R25" i="1"/>
  <c r="T25" i="1" s="1"/>
  <c r="AD6" i="1"/>
  <c r="AF8" i="1"/>
  <c r="AC11" i="1"/>
  <c r="AD10" i="1"/>
  <c r="AF10" i="1"/>
  <c r="AE10" i="1"/>
  <c r="S19" i="1"/>
  <c r="R19" i="1"/>
  <c r="T19" i="1" s="1"/>
  <c r="R37" i="1"/>
  <c r="T37" i="1" s="1"/>
  <c r="S37" i="1"/>
  <c r="S15" i="1"/>
  <c r="R15" i="1"/>
  <c r="T15" i="1" s="1"/>
  <c r="R49" i="1"/>
  <c r="T49" i="1" s="1"/>
  <c r="S49" i="1"/>
  <c r="S31" i="1"/>
  <c r="S13" i="1"/>
  <c r="S23" i="1"/>
  <c r="S51" i="1"/>
  <c r="S47" i="1"/>
  <c r="S43" i="1"/>
  <c r="R28" i="1"/>
  <c r="T28" i="1" s="1"/>
  <c r="S28" i="1"/>
  <c r="R42" i="1"/>
  <c r="T42" i="1" s="1"/>
  <c r="S42" i="1"/>
  <c r="R14" i="1"/>
  <c r="T14" i="1" s="1"/>
  <c r="S14" i="1"/>
  <c r="R18" i="1"/>
  <c r="T18" i="1" s="1"/>
  <c r="S18" i="1"/>
  <c r="R34" i="1"/>
  <c r="T34" i="1" s="1"/>
  <c r="S34" i="1"/>
  <c r="R38" i="1"/>
  <c r="T38" i="1" s="1"/>
  <c r="S38" i="1"/>
  <c r="R48" i="1"/>
  <c r="T48" i="1" s="1"/>
  <c r="S48" i="1"/>
  <c r="R24" i="1"/>
  <c r="T24" i="1" s="1"/>
  <c r="S24" i="1"/>
  <c r="R44" i="1"/>
  <c r="T44" i="1" s="1"/>
  <c r="S44" i="1"/>
  <c r="R40" i="1"/>
  <c r="T40" i="1" s="1"/>
  <c r="S40" i="1"/>
  <c r="R30" i="1"/>
  <c r="T30" i="1" s="1"/>
  <c r="S30" i="1"/>
  <c r="R20" i="1"/>
  <c r="T20" i="1" s="1"/>
  <c r="S20" i="1"/>
  <c r="R50" i="1"/>
  <c r="T50" i="1" s="1"/>
  <c r="S50" i="1"/>
  <c r="R36" i="1"/>
  <c r="T36" i="1" s="1"/>
  <c r="S36" i="1"/>
  <c r="R26" i="1"/>
  <c r="T26" i="1" s="1"/>
  <c r="S26" i="1"/>
  <c r="R16" i="1"/>
  <c r="T16" i="1" s="1"/>
  <c r="S16" i="1"/>
  <c r="R46" i="1"/>
  <c r="T46" i="1" s="1"/>
  <c r="S46" i="1"/>
  <c r="R32" i="1"/>
  <c r="T32" i="1" s="1"/>
  <c r="S32" i="1"/>
  <c r="R22" i="1"/>
  <c r="T22" i="1" s="1"/>
  <c r="S22" i="1"/>
  <c r="R12" i="1"/>
  <c r="T12" i="1" s="1"/>
  <c r="S12" i="1"/>
  <c r="R10" i="1"/>
  <c r="T10" i="1" s="1"/>
  <c r="L68" i="1" l="1"/>
  <c r="I64" i="1"/>
  <c r="L69" i="1" s="1"/>
  <c r="L67" i="1"/>
  <c r="AE6" i="1"/>
  <c r="AG6" i="1" s="1"/>
  <c r="AF6" i="1"/>
  <c r="K9" i="1"/>
  <c r="AE9" i="1"/>
  <c r="AG9" i="1" s="1"/>
  <c r="AF9" i="1"/>
  <c r="K8" i="1"/>
  <c r="H5" i="1"/>
  <c r="K10" i="1" s="1"/>
  <c r="AF7" i="1"/>
  <c r="AE7" i="1"/>
  <c r="AG7" i="1" s="1"/>
  <c r="AF5" i="1"/>
  <c r="AE5" i="1"/>
  <c r="AG5" i="1" s="1"/>
  <c r="AC12" i="1"/>
  <c r="AD11" i="1"/>
  <c r="AG10" i="1"/>
  <c r="W8" i="1"/>
  <c r="W10" i="1"/>
  <c r="W9" i="1"/>
  <c r="AE11" i="1" l="1"/>
  <c r="AF11" i="1"/>
  <c r="AC13" i="1"/>
  <c r="AD12" i="1"/>
  <c r="AE12" i="1" l="1"/>
  <c r="AG12" i="1" s="1"/>
  <c r="AF12" i="1"/>
  <c r="AD13" i="1"/>
  <c r="AC14" i="1"/>
  <c r="AG11" i="1"/>
  <c r="AD14" i="1" l="1"/>
  <c r="AC15" i="1"/>
  <c r="AE13" i="1"/>
  <c r="AF13" i="1"/>
  <c r="AG13" i="1" l="1"/>
  <c r="AC16" i="1"/>
  <c r="AD15" i="1"/>
  <c r="AF14" i="1"/>
  <c r="AE14" i="1"/>
  <c r="AG14" i="1" s="1"/>
  <c r="AF15" i="1" l="1"/>
  <c r="AE15" i="1"/>
  <c r="AG15" i="1" s="1"/>
  <c r="AC17" i="1"/>
  <c r="AD16" i="1"/>
  <c r="AF16" i="1" l="1"/>
  <c r="AE16" i="1"/>
  <c r="AD17" i="1"/>
  <c r="AC18" i="1"/>
  <c r="AC19" i="1" l="1"/>
  <c r="AD18" i="1"/>
  <c r="AE17" i="1"/>
  <c r="AG17" i="1" s="1"/>
  <c r="AF17" i="1"/>
  <c r="AG16" i="1"/>
  <c r="AF18" i="1" l="1"/>
  <c r="AE18" i="1"/>
  <c r="AC20" i="1"/>
  <c r="AD19" i="1"/>
  <c r="AF19" i="1" l="1"/>
  <c r="AE19" i="1"/>
  <c r="AG19" i="1" s="1"/>
  <c r="AC21" i="1"/>
  <c r="AD20" i="1"/>
  <c r="AG18" i="1"/>
  <c r="AF20" i="1" l="1"/>
  <c r="AE20" i="1"/>
  <c r="AG20" i="1" s="1"/>
  <c r="AC22" i="1"/>
  <c r="AD21" i="1"/>
  <c r="AD22" i="1" l="1"/>
  <c r="AC23" i="1"/>
  <c r="AE21" i="1"/>
  <c r="AG21" i="1" s="1"/>
  <c r="AF21" i="1"/>
  <c r="AD23" i="1" l="1"/>
  <c r="AC24" i="1"/>
  <c r="AF22" i="1"/>
  <c r="AE22" i="1"/>
  <c r="AG22" i="1" s="1"/>
  <c r="AD24" i="1" l="1"/>
  <c r="AC25" i="1"/>
  <c r="AF23" i="1"/>
  <c r="AE23" i="1"/>
  <c r="AG23" i="1" s="1"/>
  <c r="AC26" i="1" l="1"/>
  <c r="AD25" i="1"/>
  <c r="AE24" i="1"/>
  <c r="AG24" i="1" s="1"/>
  <c r="AF24" i="1"/>
  <c r="AE25" i="1" l="1"/>
  <c r="AG25" i="1" s="1"/>
  <c r="AF25" i="1"/>
  <c r="AC27" i="1"/>
  <c r="AD26" i="1"/>
  <c r="AF26" i="1" l="1"/>
  <c r="AE26" i="1"/>
  <c r="AG26" i="1" s="1"/>
  <c r="AC28" i="1"/>
  <c r="AD27" i="1"/>
  <c r="AF27" i="1" l="1"/>
  <c r="AE27" i="1"/>
  <c r="AG27" i="1" s="1"/>
  <c r="AC29" i="1"/>
  <c r="AD28" i="1"/>
  <c r="AF28" i="1" l="1"/>
  <c r="AE28" i="1"/>
  <c r="AG28" i="1" s="1"/>
  <c r="AD29" i="1"/>
  <c r="AC30" i="1"/>
  <c r="AD30" i="1" l="1"/>
  <c r="AC31" i="1"/>
  <c r="AE29" i="1"/>
  <c r="AG29" i="1" s="1"/>
  <c r="AF29" i="1"/>
  <c r="AD31" i="1" l="1"/>
  <c r="AC32" i="1"/>
  <c r="AF30" i="1"/>
  <c r="AE30" i="1"/>
  <c r="AG30" i="1" s="1"/>
  <c r="AC33" i="1" l="1"/>
  <c r="AD32" i="1"/>
  <c r="AF31" i="1"/>
  <c r="AE31" i="1"/>
  <c r="AG31" i="1" s="1"/>
  <c r="AF32" i="1" l="1"/>
  <c r="AE32" i="1"/>
  <c r="AG32" i="1" s="1"/>
  <c r="AD33" i="1"/>
  <c r="AC34" i="1"/>
  <c r="AD34" i="1" l="1"/>
  <c r="AC35" i="1"/>
  <c r="AE33" i="1"/>
  <c r="AG33" i="1" s="1"/>
  <c r="AF33" i="1"/>
  <c r="AC36" i="1" l="1"/>
  <c r="AD35" i="1"/>
  <c r="AF34" i="1"/>
  <c r="AE34" i="1"/>
  <c r="AG34" i="1" s="1"/>
  <c r="AF35" i="1" l="1"/>
  <c r="AE35" i="1"/>
  <c r="AG35" i="1" s="1"/>
  <c r="AC37" i="1"/>
  <c r="AD36" i="1"/>
  <c r="AF36" i="1" l="1"/>
  <c r="AE36" i="1"/>
  <c r="AG36" i="1" s="1"/>
  <c r="AC38" i="1"/>
  <c r="AD37" i="1"/>
  <c r="AF37" i="1" l="1"/>
  <c r="AE37" i="1"/>
  <c r="AG37" i="1" s="1"/>
  <c r="AC39" i="1"/>
  <c r="AD38" i="1"/>
  <c r="AF38" i="1" l="1"/>
  <c r="AE38" i="1"/>
  <c r="AG38" i="1" s="1"/>
  <c r="AC40" i="1"/>
  <c r="AD39" i="1"/>
  <c r="AE39" i="1" l="1"/>
  <c r="AG39" i="1" s="1"/>
  <c r="AF39" i="1"/>
  <c r="AD40" i="1"/>
  <c r="AC41" i="1"/>
  <c r="AD41" i="1" l="1"/>
  <c r="AC42" i="1"/>
  <c r="AF40" i="1"/>
  <c r="AE40" i="1"/>
  <c r="AG40" i="1" s="1"/>
  <c r="AD42" i="1" l="1"/>
  <c r="AC43" i="1"/>
  <c r="AF41" i="1"/>
  <c r="AE41" i="1"/>
  <c r="AG41" i="1" s="1"/>
  <c r="AD43" i="1" l="1"/>
  <c r="AC44" i="1"/>
  <c r="AF42" i="1"/>
  <c r="AE42" i="1"/>
  <c r="AG42" i="1" s="1"/>
  <c r="AD44" i="1" l="1"/>
  <c r="AC45" i="1"/>
  <c r="AE43" i="1"/>
  <c r="AG43" i="1" s="1"/>
  <c r="AF43" i="1"/>
  <c r="AC46" i="1" l="1"/>
  <c r="AD45" i="1"/>
  <c r="AE44" i="1"/>
  <c r="AG44" i="1" s="1"/>
  <c r="AF44" i="1"/>
  <c r="AE45" i="1" l="1"/>
  <c r="AG45" i="1" s="1"/>
  <c r="AF45" i="1"/>
  <c r="AC47" i="1"/>
  <c r="AD46" i="1"/>
  <c r="AF46" i="1" l="1"/>
  <c r="AE46" i="1"/>
  <c r="AG46" i="1" s="1"/>
  <c r="AC48" i="1"/>
  <c r="AD47" i="1"/>
  <c r="AF47" i="1" l="1"/>
  <c r="AE47" i="1"/>
  <c r="AG47" i="1" s="1"/>
  <c r="AD48" i="1"/>
  <c r="AC49" i="1"/>
  <c r="AD49" i="1" l="1"/>
  <c r="AC50" i="1"/>
  <c r="AF48" i="1"/>
  <c r="AE48" i="1"/>
  <c r="AG48" i="1" s="1"/>
  <c r="AD50" i="1" l="1"/>
  <c r="AC51" i="1"/>
  <c r="AE49" i="1"/>
  <c r="AG49" i="1" s="1"/>
  <c r="AF49" i="1"/>
  <c r="AD51" i="1" l="1"/>
  <c r="AC52" i="1"/>
  <c r="AF50" i="1"/>
  <c r="AE50" i="1"/>
  <c r="AG50" i="1" s="1"/>
  <c r="AF51" i="1" l="1"/>
  <c r="AJ9" i="1" s="1"/>
  <c r="AE51" i="1"/>
  <c r="AG51" i="1" l="1"/>
  <c r="AJ10" i="1" s="1"/>
  <c r="AJ8" i="1"/>
</calcChain>
</file>

<file path=xl/sharedStrings.xml><?xml version="1.0" encoding="utf-8"?>
<sst xmlns="http://schemas.openxmlformats.org/spreadsheetml/2006/main" count="292" uniqueCount="33">
  <si>
    <t>Month</t>
  </si>
  <si>
    <t>Electricity (MWh/month)</t>
  </si>
  <si>
    <t>Real Value</t>
  </si>
  <si>
    <t>Naïve Forecast</t>
  </si>
  <si>
    <t>Error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</si>
  <si>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</si>
  <si>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</si>
  <si>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</si>
  <si>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</si>
  <si>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</si>
  <si>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</si>
  <si>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</si>
  <si>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</si>
  <si>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</si>
  <si>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</si>
  <si>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</si>
  <si>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</si>
  <si>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Absolute Error</t>
  </si>
  <si>
    <t>Error Squared</t>
  </si>
  <si>
    <t>Absolute Percentage Error</t>
  </si>
  <si>
    <t>MAD</t>
  </si>
  <si>
    <t>MSE</t>
  </si>
  <si>
    <t>MAPE</t>
  </si>
  <si>
    <t>6-period MA</t>
  </si>
  <si>
    <t xml:space="preserve">Expo Smoothing forecast </t>
  </si>
  <si>
    <t xml:space="preserve">Exponential Smoothing constant </t>
  </si>
  <si>
    <t>Forecasting</t>
  </si>
  <si>
    <t>Period</t>
  </si>
  <si>
    <t>Occupied Rooms (in 000s) per Month</t>
  </si>
  <si>
    <t>Average</t>
  </si>
  <si>
    <t>Avg Elecricity</t>
  </si>
  <si>
    <t>Avg Rooms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</si>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</sst>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7" xfId="0" applyBorder="1"/>
    <xf numFmtId="0" fontId="2" fillId="0" borderId="7" xfId="0" applyFont="1" applyBorder="1"/>
    <xf numFmtId="164" fontId="0" fillId="0" borderId="7" xfId="0" applyNumberFormat="1" applyBorder="1"/>
    <xf numFmtId="0" fontId="0" fillId="0" borderId="9" xfId="0" applyBorder="1"/>
    <xf numFmtId="0" fontId="0" fillId="0" borderId="9" xfId="1" applyNumberFormat="1" applyFont="1" applyBorder="1"/>
    <xf numFmtId="0" fontId="0" fillId="0" borderId="7" xfId="1" applyNumberFormat="1" applyFont="1" applyBorder="1"/>
    <xf numFmtId="164" fontId="0" fillId="0" borderId="9" xfId="0" applyNumberFormat="1" applyBorder="1"/>
    <xf numFmtId="10" fontId="0" fillId="0" borderId="7" xfId="1" applyNumberFormat="1" applyFont="1" applyBorder="1"/>
    <xf numFmtId="10" fontId="0" fillId="0" borderId="7" xfId="0" applyNumberFormat="1" applyBorder="1"/>
    <xf numFmtId="0" fontId="0" fillId="0" borderId="10" xfId="0" applyBorder="1"/>
    <xf numFmtId="164" fontId="0" fillId="0" borderId="7" xfId="1" applyNumberFormat="1" applyFont="1" applyBorder="1"/>
    <xf numFmtId="4" fontId="0" fillId="0" borderId="7" xfId="0" applyNumberFormat="1" applyBorder="1"/>
    <xf numFmtId="164" fontId="0" fillId="0" borderId="11" xfId="0" applyNumberFormat="1" applyBorder="1"/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45"/>
    </xf>
    <xf numFmtId="0" fontId="0" fillId="0" borderId="8" xfId="0" applyBorder="1" applyAlignment="1">
      <alignment horizontal="center" vertical="center" textRotation="45" wrapText="1"/>
    </xf>
    <xf numFmtId="0" fontId="0" fillId="0" borderId="7" xfId="0" applyBorder="1" applyAlignment="1">
      <alignment horizontal="center" vertical="center" textRotation="45" wrapText="1"/>
    </xf>
    <xf numFmtId="0" fontId="0" fillId="0" borderId="7" xfId="0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>
        <c:manualLayout>
          <c:layoutTarget val="inner"/>
          <c:xMode val="edge"/>
          <c:yMode val="edge"/>
          <c:x val="5.1421297185412801E-2"/>
          <c:y val="1.6823204419889503E-2"/>
          <c:w val="0.91375485457610484"/>
          <c:h val="0.83345782398747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Real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"/>
            <c:dispRSqr val="1"/>
            <c:dispEq val="1"/>
            <c:trendlineLbl>
              <c:layout>
                <c:manualLayout>
                  <c:x val="-0.20088169237991593"/>
                  <c:y val="0.254629790751294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2E-05x</a:t>
                    </a:r>
                    <a:r>
                      <a:rPr lang="en-US" sz="1000" baseline="30000"/>
                      <a:t>4</a:t>
                    </a:r>
                    <a:r>
                      <a:rPr lang="en-US" sz="1000" baseline="0"/>
                      <a:t> - 0.0011x</a:t>
                    </a:r>
                    <a:r>
                      <a:rPr lang="en-US" sz="1000" baseline="30000"/>
                      <a:t>3</a:t>
                    </a:r>
                    <a:r>
                      <a:rPr lang="en-US" sz="1000" baseline="0"/>
                      <a:t> - 0.0161x</a:t>
                    </a:r>
                    <a:r>
                      <a:rPr lang="en-US" sz="1000" baseline="30000"/>
                      <a:t>2</a:t>
                    </a:r>
                    <a:r>
                      <a:rPr lang="en-US" sz="1000" baseline="0"/>
                      <a:t> + 0.9439x + 86.444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0.3342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LK"/>
                </a:p>
              </c:txPr>
            </c:trendlineLbl>
          </c:trendline>
          <c:xVal>
            <c:numRef>
              <c:f>Sheet1!$C$64:$C$111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Sheet1!$D$64:$D$111</c:f>
              <c:numCache>
                <c:formatCode>#,##0.0</c:formatCode>
                <c:ptCount val="48"/>
                <c:pt idx="0">
                  <c:v>83.134</c:v>
                </c:pt>
                <c:pt idx="1">
                  <c:v>78.766999999999996</c:v>
                </c:pt>
                <c:pt idx="2">
                  <c:v>90.998999999999995</c:v>
                </c:pt>
                <c:pt idx="3">
                  <c:v>97.793000000000006</c:v>
                </c:pt>
                <c:pt idx="4">
                  <c:v>96.757999999999996</c:v>
                </c:pt>
                <c:pt idx="5">
                  <c:v>102.99000000000001</c:v>
                </c:pt>
                <c:pt idx="6">
                  <c:v>94.992999999999995</c:v>
                </c:pt>
                <c:pt idx="7">
                  <c:v>119.92400000000001</c:v>
                </c:pt>
                <c:pt idx="8">
                  <c:v>79.171999999999997</c:v>
                </c:pt>
                <c:pt idx="9">
                  <c:v>81.313000000000002</c:v>
                </c:pt>
                <c:pt idx="10">
                  <c:v>79.787999999999997</c:v>
                </c:pt>
                <c:pt idx="11">
                  <c:v>63.989000000000004</c:v>
                </c:pt>
                <c:pt idx="12">
                  <c:v>85.290999999999997</c:v>
                </c:pt>
                <c:pt idx="13">
                  <c:v>90.692000000000007</c:v>
                </c:pt>
                <c:pt idx="14">
                  <c:v>97.983000000000004</c:v>
                </c:pt>
                <c:pt idx="15">
                  <c:v>101.04600000000001</c:v>
                </c:pt>
                <c:pt idx="16">
                  <c:v>98.995999999999995</c:v>
                </c:pt>
                <c:pt idx="17">
                  <c:v>99.954000000000008</c:v>
                </c:pt>
                <c:pt idx="18">
                  <c:v>113.93</c:v>
                </c:pt>
                <c:pt idx="19">
                  <c:v>120.976</c:v>
                </c:pt>
                <c:pt idx="20">
                  <c:v>94.317000000000007</c:v>
                </c:pt>
                <c:pt idx="21">
                  <c:v>83.835999999999999</c:v>
                </c:pt>
                <c:pt idx="22">
                  <c:v>79.370999999999995</c:v>
                </c:pt>
                <c:pt idx="23">
                  <c:v>80.994</c:v>
                </c:pt>
                <c:pt idx="24">
                  <c:v>87.870999999999995</c:v>
                </c:pt>
                <c:pt idx="25">
                  <c:v>84.436000000000007</c:v>
                </c:pt>
                <c:pt idx="26">
                  <c:v>91.177000000000007</c:v>
                </c:pt>
                <c:pt idx="27">
                  <c:v>100.20100000000001</c:v>
                </c:pt>
                <c:pt idx="28">
                  <c:v>83.055000000000007</c:v>
                </c:pt>
                <c:pt idx="29">
                  <c:v>80.766000000000005</c:v>
                </c:pt>
                <c:pt idx="30">
                  <c:v>76.918000000000006</c:v>
                </c:pt>
                <c:pt idx="31">
                  <c:v>76.998000000000005</c:v>
                </c:pt>
                <c:pt idx="32">
                  <c:v>75.213999999999999</c:v>
                </c:pt>
                <c:pt idx="33">
                  <c:v>79.034000000000006</c:v>
                </c:pt>
                <c:pt idx="34">
                  <c:v>100.998</c:v>
                </c:pt>
                <c:pt idx="35">
                  <c:v>72.010999999999996</c:v>
                </c:pt>
                <c:pt idx="36">
                  <c:v>82.120999999999995</c:v>
                </c:pt>
                <c:pt idx="37">
                  <c:v>74.004999999999995</c:v>
                </c:pt>
                <c:pt idx="38">
                  <c:v>80.960999999999999</c:v>
                </c:pt>
                <c:pt idx="39">
                  <c:v>89.975000000000009</c:v>
                </c:pt>
                <c:pt idx="40">
                  <c:v>73.010999999999996</c:v>
                </c:pt>
                <c:pt idx="41">
                  <c:v>71.149000000000001</c:v>
                </c:pt>
                <c:pt idx="42">
                  <c:v>67.171000000000006</c:v>
                </c:pt>
                <c:pt idx="43">
                  <c:v>66.936999999999998</c:v>
                </c:pt>
                <c:pt idx="44">
                  <c:v>65.191000000000003</c:v>
                </c:pt>
                <c:pt idx="45">
                  <c:v>69.138999999999996</c:v>
                </c:pt>
                <c:pt idx="46">
                  <c:v>91.004999999999995</c:v>
                </c:pt>
                <c:pt idx="47">
                  <c:v>61.987000000000002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9A4C-99C9-0FD4A77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9392"/>
        <c:axId val="515382095"/>
      </c:scatterChart>
      <c:valAx>
        <c:axId val="3605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515382095"/>
        <c:crosses val="autoZero"/>
        <c:crossBetween val="midCat"/>
      </c:valAx>
      <c:valAx>
        <c:axId val="5153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3605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Elecricity consumption and Room </a:t>
            </a:r>
            <a:r>
              <a:rPr lang="en-GB" sz="1400" b="0" i="0" u="none" strike="noStrike" baseline="0">
                <a:effectLst/>
              </a:rPr>
              <a:t>Occupanse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Sheet1!$AA$84</c:f>
              <c:strCache>
                <c:ptCount val="1"/>
                <c:pt idx="0">
                  <c:v>Avg Elecricity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Sheet1!$Z$86:$Z$97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Sheet1!$AA$86:$AA$97</c:f>
              <c:numCache>
                <c:formatCode>#,##0.0</c:formatCode>
                <c:ptCount val="12"/>
                <c:pt idx="0">
                  <c:v>84.604249999999993</c:v>
                </c:pt>
                <c:pt idx="1">
                  <c:v>81.974999999999994</c:v>
                </c:pt>
                <c:pt idx="2">
                  <c:v>90.28</c:v>
                </c:pt>
                <c:pt idx="3">
                  <c:v>97.253750000000011</c:v>
                </c:pt>
                <c:pt idx="4">
                  <c:v>87.954999999999984</c:v>
                </c:pt>
                <c:pt idx="5">
                  <c:v>88.714750000000009</c:v>
                </c:pt>
                <c:pt idx="6">
                  <c:v>88.253</c:v>
                </c:pt>
                <c:pt idx="7">
                  <c:v>96.208750000000009</c:v>
                </c:pt>
                <c:pt idx="8">
                  <c:v>78.473500000000001</c:v>
                </c:pt>
                <c:pt idx="9">
                  <c:v>78.330500000000001</c:v>
                </c:pt>
                <c:pt idx="10">
                  <c:v>87.790499999999994</c:v>
                </c:pt>
                <c:pt idx="11">
                  <c:v>69.745249999999999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B-DB4D-9472-A191AAB1366F}"/>
            </c:ext>
          </c:extLst>
        </c:ser>
        <c:ser>
          <c:idx val="1"/>
          <c:order val="1"/>
          <c:tx>
            <c:strRef>
              <c:f>Sheet1!$AB$84</c:f>
              <c:strCache>
                <c:ptCount val="1"/>
                <c:pt idx="0">
                  <c:v>Avg 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Sheet1!$Z$86:$Z$97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Sheet1!$AB$86:$AB$97</c:f>
              <c:numCache>
                <c:formatCode>#,##0.0</c:formatCode>
                <c:ptCount val="12"/>
                <c:pt idx="0">
                  <c:v>5.65625</c:v>
                </c:pt>
                <c:pt idx="1">
                  <c:v>5.5892500000000007</c:v>
                </c:pt>
                <c:pt idx="2">
                  <c:v>5.69</c:v>
                </c:pt>
                <c:pt idx="3">
                  <c:v>4.5747499999999999</c:v>
                </c:pt>
                <c:pt idx="4">
                  <c:v>2.84</c:v>
                </c:pt>
                <c:pt idx="5">
                  <c:v>3.1154999999999999</c:v>
                </c:pt>
                <c:pt idx="6">
                  <c:v>2.5045000000000002</c:v>
                </c:pt>
                <c:pt idx="7">
                  <c:v>2.5607500000000001</c:v>
                </c:pt>
                <c:pt idx="8">
                  <c:v>2.1349999999999998</c:v>
                </c:pt>
                <c:pt idx="9">
                  <c:v>2.4220000000000002</c:v>
                </c:pt>
                <c:pt idx="10">
                  <c:v>4.5190000000000001</c:v>
                </c:pt>
                <c:pt idx="11">
                  <c:v>3.4420000000000002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DB4D-9472-A191AAB1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0399"/>
        <c:axId val="215442751"/>
      </c:scatterChart>
      <c:valAx>
        <c:axId val="1534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15442751"/>
        <c:crosses val="autoZero"/>
        <c:crossBetween val="midCat"/>
      </c:valAx>
      <c:valAx>
        <c:axId val="2154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5349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79</xdr:row>
      <xdr:rowOff>142240</xdr:rowOff>
    </xdr:from>
    <xdr:to>
      <xdr:col>20</xdr:col>
      <xdr:colOff>213360</xdr:colOff>
      <xdr:row>102</xdr:row>
      <xdr:rowOff>66040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48CAD-395C-1C67-8B7E-811CD3EC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785283</xdr:colOff>
      <xdr:row>83</xdr:row>
      <xdr:rowOff>69658</xdr:rowOff>
    </xdr:from>
    <xdr:to>
      <xdr:col>32</xdr:col>
      <xdr:colOff>854555</xdr:colOff>
      <xdr:row>96</xdr:row>
      <xdr:rowOff>187422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804D9-90A3-C106-91C9-97793C8B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64B8-C4D1-C446-AEC3-0771781B18DD}">
  <dimension ref="A1:AL116"/>
  <sheetViews>
    <sheetView tabSelected="1" topLeftCell="A28" zoomScale="50" workbookViewId="0">
      <selection activeCell="AA100" sqref="AA100"/>
    </sheetView>
  </sheetViews>
  <sheetFormatPr baseColWidth="10" defaultRowHeight="16" x14ac:dyDescent="0.2"/>
  <cols>
    <col min="4" max="4" width="12.83203125" customWidth="1"/>
    <col min="6" max="6" width="12.33203125" customWidth="1"/>
    <col min="7" max="7" width="13.5" customWidth="1"/>
    <col min="8" max="8" width="12" customWidth="1"/>
    <col min="9" max="9" width="21.6640625" customWidth="1"/>
    <col min="18" max="18" width="13.1640625" customWidth="1"/>
    <col min="19" max="19" width="12.6640625" customWidth="1"/>
    <col min="20" max="20" width="21.6640625" customWidth="1"/>
    <col min="29" max="29" width="20.6640625" customWidth="1"/>
    <col min="30" max="30" width="12.83203125" customWidth="1"/>
    <col min="31" max="31" width="13.33203125" customWidth="1"/>
    <col min="32" max="32" width="12.1640625" customWidth="1"/>
    <col min="33" max="33" width="21.6640625" customWidth="1"/>
  </cols>
  <sheetData>
    <row r="1" spans="1:38" x14ac:dyDescent="0.2">
      <c r="B1" s="28" t="s">
        <v>0</v>
      </c>
      <c r="C1" s="27" t="s">
        <v>1</v>
      </c>
      <c r="D1" s="28"/>
      <c r="E1" s="29"/>
      <c r="N1" s="28" t="s">
        <v>0</v>
      </c>
      <c r="O1" s="27" t="s">
        <v>1</v>
      </c>
      <c r="P1" s="28"/>
      <c r="Q1" s="29"/>
      <c r="AA1" s="28" t="s">
        <v>0</v>
      </c>
      <c r="AB1" s="27" t="s">
        <v>1</v>
      </c>
      <c r="AC1" s="28"/>
      <c r="AD1" s="29"/>
    </row>
    <row r="2" spans="1:38" x14ac:dyDescent="0.2">
      <c r="B2" s="33"/>
      <c r="C2" s="30"/>
      <c r="D2" s="31"/>
      <c r="E2" s="32"/>
      <c r="N2" s="33"/>
      <c r="O2" s="30"/>
      <c r="P2" s="31"/>
      <c r="Q2" s="32"/>
      <c r="AA2" s="33"/>
      <c r="AB2" s="30"/>
      <c r="AC2" s="31"/>
      <c r="AD2" s="32"/>
    </row>
    <row r="3" spans="1:38" x14ac:dyDescent="0.2">
      <c r="B3" s="31"/>
      <c r="C3" s="1" t="s">
        <v>2</v>
      </c>
      <c r="D3" s="1" t="s">
        <v>3</v>
      </c>
      <c r="E3" s="1" t="s">
        <v>4</v>
      </c>
      <c r="F3" s="1" t="s">
        <v>17</v>
      </c>
      <c r="G3" s="1" t="s">
        <v>18</v>
      </c>
      <c r="H3" s="1" t="s">
        <v>19</v>
      </c>
      <c r="N3" s="31"/>
      <c r="O3" s="1" t="s">
        <v>2</v>
      </c>
      <c r="P3" s="1" t="s">
        <v>23</v>
      </c>
      <c r="Q3" s="1" t="s">
        <v>4</v>
      </c>
      <c r="R3" s="1" t="s">
        <v>17</v>
      </c>
      <c r="S3" s="1" t="s">
        <v>18</v>
      </c>
      <c r="T3" s="1" t="s">
        <v>19</v>
      </c>
      <c r="AA3" s="31"/>
      <c r="AB3" s="1" t="s">
        <v>2</v>
      </c>
      <c r="AC3" s="1" t="s">
        <v>24</v>
      </c>
      <c r="AD3" s="1" t="s">
        <v>4</v>
      </c>
      <c r="AE3" s="1" t="s">
        <v>17</v>
      </c>
      <c r="AF3" s="1" t="s">
        <v>18</v>
      </c>
      <c r="AG3" s="1" t="s">
        <v>19</v>
      </c>
    </row>
    <row r="4" spans="1:38" x14ac:dyDescent="0.2">
      <c r="A4" s="21">
        <v>2011</v>
      </c>
      <c r="B4" s="2" t="s">
        <v>5</v>
      </c>
      <c r="C4" s="3">
        <v>83.134</v>
      </c>
      <c r="D4" s="4"/>
      <c r="E4" s="5"/>
      <c r="F4" s="1"/>
      <c r="G4" s="1"/>
      <c r="H4" s="1"/>
      <c r="M4" s="24">
        <v>2011</v>
      </c>
      <c r="N4" s="2" t="s">
        <v>5</v>
      </c>
      <c r="O4" s="3">
        <v>83.134</v>
      </c>
      <c r="P4" s="4"/>
      <c r="Q4" s="5"/>
      <c r="R4" s="1"/>
      <c r="S4" s="1"/>
      <c r="T4" s="1"/>
      <c r="Z4" s="24">
        <v>2011</v>
      </c>
      <c r="AA4" s="2" t="s">
        <v>5</v>
      </c>
      <c r="AB4" s="3">
        <v>83.134</v>
      </c>
      <c r="AC4" s="7">
        <f>AB4</f>
        <v>83.134</v>
      </c>
      <c r="AD4" s="5"/>
      <c r="AE4" s="1"/>
      <c r="AF4" s="1"/>
      <c r="AG4" s="1"/>
    </row>
    <row r="5" spans="1:38" x14ac:dyDescent="0.2">
      <c r="A5" s="21"/>
      <c r="B5" s="2" t="s">
        <v>6</v>
      </c>
      <c r="C5" s="3">
        <v>78.766999999999996</v>
      </c>
      <c r="D5" s="3">
        <f>$C4</f>
        <v>83.134</v>
      </c>
      <c r="E5" s="11">
        <f>C5-D5</f>
        <v>-4.3670000000000044</v>
      </c>
      <c r="F5" s="1">
        <f>ABS(E5)</f>
        <v>4.3670000000000044</v>
      </c>
      <c r="G5" s="3">
        <f>E5^2</f>
        <v>19.070689000000037</v>
      </c>
      <c r="H5" s="8">
        <f>(F5/C5)</f>
        <v>5.5441999822260647E-2</v>
      </c>
      <c r="M5" s="24"/>
      <c r="N5" s="2" t="s">
        <v>6</v>
      </c>
      <c r="O5" s="3">
        <v>78.766999999999996</v>
      </c>
      <c r="P5" s="3"/>
      <c r="Q5" s="6"/>
      <c r="R5" s="1"/>
      <c r="S5" s="1"/>
      <c r="T5" s="8"/>
      <c r="Z5" s="24"/>
      <c r="AA5" s="2" t="s">
        <v>6</v>
      </c>
      <c r="AB5" s="3">
        <v>78.766999999999996</v>
      </c>
      <c r="AC5" s="3">
        <f>AB4*$AL$13+(1-$AL$13)*AC4</f>
        <v>83.133999999999986</v>
      </c>
      <c r="AD5" s="6">
        <f t="shared" ref="AD5:AD9" si="0">AB5-AC5</f>
        <v>-4.3669999999999902</v>
      </c>
      <c r="AE5" s="1">
        <f t="shared" ref="AE5:AE9" si="1">ABS(AD5)</f>
        <v>4.3669999999999902</v>
      </c>
      <c r="AF5" s="1">
        <f t="shared" ref="AF5:AF9" si="2">AD5^2</f>
        <v>19.070688999999916</v>
      </c>
      <c r="AG5" s="8">
        <f t="shared" ref="AG5:AG9" si="3">(AE5/AB5)</f>
        <v>5.5441999822260467E-2</v>
      </c>
    </row>
    <row r="6" spans="1:38" x14ac:dyDescent="0.2">
      <c r="A6" s="21"/>
      <c r="B6" s="2" t="s">
        <v>7</v>
      </c>
      <c r="C6" s="3">
        <v>90.998999999999995</v>
      </c>
      <c r="D6" s="3">
        <f t="shared" ref="D6:D52" si="4">$C5</f>
        <v>78.766999999999996</v>
      </c>
      <c r="E6" s="6">
        <f t="shared" ref="E6:E51" si="5">C6-D6</f>
        <v>12.231999999999999</v>
      </c>
      <c r="F6" s="1">
        <f t="shared" ref="F6:F51" si="6">ABS(E6)</f>
        <v>12.231999999999999</v>
      </c>
      <c r="G6" s="1">
        <f t="shared" ref="G6:G51" si="7">E6^2</f>
        <v>149.62182399999998</v>
      </c>
      <c r="H6" s="8">
        <f t="shared" ref="H6:H51" si="8">(F6/C6)</f>
        <v>0.13441905955010494</v>
      </c>
      <c r="M6" s="24"/>
      <c r="N6" s="2" t="s">
        <v>7</v>
      </c>
      <c r="O6" s="3">
        <v>90.998999999999995</v>
      </c>
      <c r="P6" s="3"/>
      <c r="Q6" s="6"/>
      <c r="R6" s="1"/>
      <c r="S6" s="1"/>
      <c r="T6" s="8"/>
      <c r="Z6" s="24"/>
      <c r="AA6" s="2" t="s">
        <v>7</v>
      </c>
      <c r="AB6" s="3">
        <v>90.998999999999995</v>
      </c>
      <c r="AC6" s="3">
        <f t="shared" ref="AC6:AC52" si="9">AB5*$AL$13+(1-$AL$13)*AC5</f>
        <v>79.640399999999985</v>
      </c>
      <c r="AD6" s="6">
        <f t="shared" si="0"/>
        <v>11.35860000000001</v>
      </c>
      <c r="AE6" s="1">
        <f t="shared" si="1"/>
        <v>11.35860000000001</v>
      </c>
      <c r="AF6" s="1">
        <f t="shared" si="2"/>
        <v>129.01779396000023</v>
      </c>
      <c r="AG6" s="8">
        <f t="shared" si="3"/>
        <v>0.12482115188079002</v>
      </c>
    </row>
    <row r="7" spans="1:38" x14ac:dyDescent="0.2">
      <c r="A7" s="21"/>
      <c r="B7" s="2" t="s">
        <v>8</v>
      </c>
      <c r="C7" s="3">
        <v>97.793000000000006</v>
      </c>
      <c r="D7" s="3">
        <f t="shared" si="4"/>
        <v>90.998999999999995</v>
      </c>
      <c r="E7" s="6">
        <f t="shared" si="5"/>
        <v>6.7940000000000111</v>
      </c>
      <c r="F7" s="1">
        <f t="shared" si="6"/>
        <v>6.7940000000000111</v>
      </c>
      <c r="G7" s="1">
        <f t="shared" si="7"/>
        <v>46.158436000000151</v>
      </c>
      <c r="H7" s="8">
        <f t="shared" si="8"/>
        <v>6.9473275183295435E-2</v>
      </c>
      <c r="M7" s="24"/>
      <c r="N7" s="2" t="s">
        <v>8</v>
      </c>
      <c r="O7" s="3">
        <v>97.793000000000006</v>
      </c>
      <c r="P7" s="3"/>
      <c r="Q7" s="6"/>
      <c r="R7" s="1"/>
      <c r="S7" s="1"/>
      <c r="T7" s="8"/>
      <c r="Z7" s="24"/>
      <c r="AA7" s="2" t="s">
        <v>8</v>
      </c>
      <c r="AB7" s="3">
        <v>97.793000000000006</v>
      </c>
      <c r="AC7" s="3">
        <f t="shared" si="9"/>
        <v>88.727279999999993</v>
      </c>
      <c r="AD7" s="6">
        <f t="shared" si="0"/>
        <v>9.0657200000000131</v>
      </c>
      <c r="AE7" s="1">
        <f t="shared" si="1"/>
        <v>9.0657200000000131</v>
      </c>
      <c r="AF7" s="1">
        <f t="shared" si="2"/>
        <v>82.187279118400241</v>
      </c>
      <c r="AG7" s="8">
        <f t="shared" si="3"/>
        <v>9.2703158712791431E-2</v>
      </c>
    </row>
    <row r="8" spans="1:38" x14ac:dyDescent="0.2">
      <c r="A8" s="21"/>
      <c r="B8" s="2" t="s">
        <v>9</v>
      </c>
      <c r="C8" s="3">
        <v>96.757999999999996</v>
      </c>
      <c r="D8" s="3">
        <f t="shared" si="4"/>
        <v>97.793000000000006</v>
      </c>
      <c r="E8" s="6">
        <f t="shared" si="5"/>
        <v>-1.0350000000000108</v>
      </c>
      <c r="F8" s="1">
        <f t="shared" si="6"/>
        <v>1.0350000000000108</v>
      </c>
      <c r="G8" s="1">
        <f t="shared" si="7"/>
        <v>1.0712250000000223</v>
      </c>
      <c r="H8" s="8">
        <f t="shared" si="8"/>
        <v>1.0696789929514984E-2</v>
      </c>
      <c r="J8" s="1" t="s">
        <v>20</v>
      </c>
      <c r="K8" s="1">
        <f>AVERAGE(F5:F51)</f>
        <v>9.5303617021276619</v>
      </c>
      <c r="M8" s="24"/>
      <c r="N8" s="2" t="s">
        <v>9</v>
      </c>
      <c r="O8" s="3">
        <v>96.757999999999996</v>
      </c>
      <c r="P8" s="3"/>
      <c r="Q8" s="6"/>
      <c r="R8" s="1"/>
      <c r="S8" s="1"/>
      <c r="T8" s="8"/>
      <c r="V8" s="1" t="s">
        <v>20</v>
      </c>
      <c r="W8" s="1">
        <f>AVERAGE(R5:R51)</f>
        <v>11.993396825396829</v>
      </c>
      <c r="Z8" s="24"/>
      <c r="AA8" s="2" t="s">
        <v>9</v>
      </c>
      <c r="AB8" s="3">
        <v>96.757999999999996</v>
      </c>
      <c r="AC8" s="3">
        <f t="shared" si="9"/>
        <v>95.979855999999998</v>
      </c>
      <c r="AD8" s="6">
        <f t="shared" si="0"/>
        <v>0.7781439999999975</v>
      </c>
      <c r="AE8" s="1">
        <f t="shared" si="1"/>
        <v>0.7781439999999975</v>
      </c>
      <c r="AF8" s="1">
        <f t="shared" si="2"/>
        <v>0.60550808473599615</v>
      </c>
      <c r="AG8" s="8">
        <f t="shared" si="3"/>
        <v>8.0421670559540047E-3</v>
      </c>
      <c r="AI8" s="1" t="s">
        <v>20</v>
      </c>
      <c r="AJ8" s="1">
        <f>AVERAGE(AE5:AE51)</f>
        <v>9.5239146921705817</v>
      </c>
    </row>
    <row r="9" spans="1:38" x14ac:dyDescent="0.2">
      <c r="A9" s="21"/>
      <c r="B9" s="2" t="s">
        <v>10</v>
      </c>
      <c r="C9" s="3">
        <v>102.99000000000001</v>
      </c>
      <c r="D9" s="3">
        <f t="shared" si="4"/>
        <v>96.757999999999996</v>
      </c>
      <c r="E9" s="6">
        <f t="shared" si="5"/>
        <v>6.2320000000000135</v>
      </c>
      <c r="F9" s="1">
        <f t="shared" si="6"/>
        <v>6.2320000000000135</v>
      </c>
      <c r="G9" s="1">
        <f t="shared" si="7"/>
        <v>38.837824000000168</v>
      </c>
      <c r="H9" s="8">
        <f t="shared" si="8"/>
        <v>6.0510729197009547E-2</v>
      </c>
      <c r="J9" s="1" t="s">
        <v>21</v>
      </c>
      <c r="K9" s="1">
        <f>AVERAGE(G5:G51)</f>
        <v>176.17666865957452</v>
      </c>
      <c r="M9" s="24"/>
      <c r="N9" s="2" t="s">
        <v>10</v>
      </c>
      <c r="O9" s="3">
        <v>102.99000000000001</v>
      </c>
      <c r="P9" s="3"/>
      <c r="Q9" s="6"/>
      <c r="R9" s="1"/>
      <c r="S9" s="1"/>
      <c r="T9" s="8"/>
      <c r="V9" s="1" t="s">
        <v>21</v>
      </c>
      <c r="W9" s="1">
        <f>AVERAGE(S5:S51)</f>
        <v>195.05479646825404</v>
      </c>
      <c r="Z9" s="24"/>
      <c r="AA9" s="2" t="s">
        <v>10</v>
      </c>
      <c r="AB9" s="3">
        <v>102.99000000000001</v>
      </c>
      <c r="AC9" s="3">
        <f t="shared" si="9"/>
        <v>96.602371199999993</v>
      </c>
      <c r="AD9" s="6">
        <f t="shared" si="0"/>
        <v>6.3876288000000159</v>
      </c>
      <c r="AE9" s="1">
        <f t="shared" si="1"/>
        <v>6.3876288000000159</v>
      </c>
      <c r="AF9" s="1">
        <f t="shared" si="2"/>
        <v>40.801801686589641</v>
      </c>
      <c r="AG9" s="8">
        <f t="shared" si="3"/>
        <v>6.2021835129624385E-2</v>
      </c>
      <c r="AI9" s="1" t="s">
        <v>21</v>
      </c>
      <c r="AJ9" s="1">
        <f>AVERAGE(AF5:AF51)</f>
        <v>157.45777742119731</v>
      </c>
    </row>
    <row r="10" spans="1:38" x14ac:dyDescent="0.2">
      <c r="A10" s="21"/>
      <c r="B10" s="2" t="s">
        <v>11</v>
      </c>
      <c r="C10" s="3">
        <v>94.992999999999995</v>
      </c>
      <c r="D10" s="3">
        <f t="shared" si="4"/>
        <v>102.99000000000001</v>
      </c>
      <c r="E10" s="6">
        <f t="shared" si="5"/>
        <v>-7.9970000000000141</v>
      </c>
      <c r="F10" s="1">
        <f t="shared" si="6"/>
        <v>7.9970000000000141</v>
      </c>
      <c r="G10" s="1">
        <f t="shared" si="7"/>
        <v>63.952009000000224</v>
      </c>
      <c r="H10" s="8">
        <f t="shared" si="8"/>
        <v>8.4185150484772708E-2</v>
      </c>
      <c r="J10" s="1" t="s">
        <v>22</v>
      </c>
      <c r="K10" s="9">
        <f>AVERAGE(H5:H51)</f>
        <v>0.11344986454664424</v>
      </c>
      <c r="M10" s="24"/>
      <c r="N10" s="2" t="s">
        <v>11</v>
      </c>
      <c r="O10" s="3">
        <v>94.992999999999995</v>
      </c>
      <c r="P10" s="3">
        <f>AVERAGE(O4:O9)</f>
        <v>91.740166666666667</v>
      </c>
      <c r="Q10" s="6">
        <f t="shared" ref="Q10:Q51" si="10">O10-P10</f>
        <v>3.2528333333333279</v>
      </c>
      <c r="R10" s="1">
        <f t="shared" ref="R10:R51" si="11">ABS(Q10)</f>
        <v>3.2528333333333279</v>
      </c>
      <c r="S10" s="1">
        <f t="shared" ref="S10:S51" si="12">Q10^2</f>
        <v>10.580924694444409</v>
      </c>
      <c r="T10" s="8">
        <f t="shared" ref="T10:T51" si="13">(R10/O10)</f>
        <v>3.4242874036332444E-2</v>
      </c>
      <c r="V10" s="1" t="s">
        <v>22</v>
      </c>
      <c r="W10" s="9">
        <f>AVERAGE(T5:T51)</f>
        <v>0.14149500094047443</v>
      </c>
      <c r="Z10" s="24"/>
      <c r="AA10" s="2" t="s">
        <v>11</v>
      </c>
      <c r="AB10" s="3">
        <v>94.992999999999995</v>
      </c>
      <c r="AC10" s="3">
        <f t="shared" si="9"/>
        <v>101.71247424000001</v>
      </c>
      <c r="AD10" s="6">
        <f t="shared" ref="AD10:AD51" si="14">AB10-AC10</f>
        <v>-6.7194742400000109</v>
      </c>
      <c r="AE10" s="1">
        <f t="shared" ref="AE10:AE51" si="15">ABS(AD10)</f>
        <v>6.7194742400000109</v>
      </c>
      <c r="AF10" s="1">
        <f t="shared" ref="AF10:AF51" si="16">AD10^2</f>
        <v>45.151334062023722</v>
      </c>
      <c r="AG10" s="8">
        <f t="shared" ref="AG10:AG51" si="17">(AE10/AB10)</f>
        <v>7.0736519954102003E-2</v>
      </c>
      <c r="AI10" s="1" t="s">
        <v>22</v>
      </c>
      <c r="AJ10" s="9">
        <f>AVERAGE(AG5:AG51)</f>
        <v>0.11263349672950672</v>
      </c>
    </row>
    <row r="11" spans="1:38" x14ac:dyDescent="0.2">
      <c r="A11" s="21"/>
      <c r="B11" s="2" t="s">
        <v>12</v>
      </c>
      <c r="C11" s="3">
        <v>119.92400000000001</v>
      </c>
      <c r="D11" s="3">
        <f t="shared" si="4"/>
        <v>94.992999999999995</v>
      </c>
      <c r="E11" s="6">
        <f t="shared" si="5"/>
        <v>24.931000000000012</v>
      </c>
      <c r="F11" s="1">
        <f t="shared" si="6"/>
        <v>24.931000000000012</v>
      </c>
      <c r="G11" s="1">
        <f t="shared" si="7"/>
        <v>621.55476100000055</v>
      </c>
      <c r="H11" s="8">
        <f t="shared" si="8"/>
        <v>0.20788999699809887</v>
      </c>
      <c r="M11" s="24"/>
      <c r="N11" s="2" t="s">
        <v>12</v>
      </c>
      <c r="O11" s="3">
        <v>119.92400000000001</v>
      </c>
      <c r="P11" s="3">
        <f t="shared" ref="P11:P51" si="18">AVERAGE(O5:O10)</f>
        <v>93.716666666666654</v>
      </c>
      <c r="Q11" s="6">
        <f t="shared" si="10"/>
        <v>26.207333333333352</v>
      </c>
      <c r="R11" s="1">
        <f t="shared" si="11"/>
        <v>26.207333333333352</v>
      </c>
      <c r="S11" s="1">
        <f t="shared" si="12"/>
        <v>686.82432044444545</v>
      </c>
      <c r="T11" s="8">
        <f t="shared" si="13"/>
        <v>0.21853284858187977</v>
      </c>
      <c r="Z11" s="24"/>
      <c r="AA11" s="2" t="s">
        <v>12</v>
      </c>
      <c r="AB11" s="3">
        <v>119.92400000000001</v>
      </c>
      <c r="AC11" s="3">
        <f t="shared" si="9"/>
        <v>96.336894848</v>
      </c>
      <c r="AD11" s="6">
        <f t="shared" si="14"/>
        <v>23.587105152000007</v>
      </c>
      <c r="AE11" s="1">
        <f t="shared" si="15"/>
        <v>23.587105152000007</v>
      </c>
      <c r="AF11" s="1">
        <f t="shared" si="16"/>
        <v>556.35152945150526</v>
      </c>
      <c r="AG11" s="8">
        <f t="shared" si="17"/>
        <v>0.19668377599146131</v>
      </c>
    </row>
    <row r="12" spans="1:38" x14ac:dyDescent="0.2">
      <c r="A12" s="21"/>
      <c r="B12" s="2" t="s">
        <v>13</v>
      </c>
      <c r="C12" s="3">
        <v>79.171999999999997</v>
      </c>
      <c r="D12" s="3">
        <f t="shared" si="4"/>
        <v>119.92400000000001</v>
      </c>
      <c r="E12" s="6">
        <f t="shared" si="5"/>
        <v>-40.75200000000001</v>
      </c>
      <c r="F12" s="1">
        <f t="shared" si="6"/>
        <v>40.75200000000001</v>
      </c>
      <c r="G12" s="1">
        <f t="shared" si="7"/>
        <v>1660.7255040000007</v>
      </c>
      <c r="H12" s="8">
        <f t="shared" si="8"/>
        <v>0.51472742888900125</v>
      </c>
      <c r="M12" s="24"/>
      <c r="N12" s="2" t="s">
        <v>13</v>
      </c>
      <c r="O12" s="3">
        <v>79.171999999999997</v>
      </c>
      <c r="P12" s="3">
        <f t="shared" si="18"/>
        <v>100.57616666666667</v>
      </c>
      <c r="Q12" s="6">
        <f t="shared" si="10"/>
        <v>-21.404166666666669</v>
      </c>
      <c r="R12" s="1">
        <f t="shared" si="11"/>
        <v>21.404166666666669</v>
      </c>
      <c r="S12" s="1">
        <f t="shared" si="12"/>
        <v>458.13835069444451</v>
      </c>
      <c r="T12" s="8">
        <f t="shared" si="13"/>
        <v>0.27035020798598836</v>
      </c>
      <c r="Z12" s="24"/>
      <c r="AA12" s="2" t="s">
        <v>13</v>
      </c>
      <c r="AB12" s="3">
        <v>79.171999999999997</v>
      </c>
      <c r="AC12" s="3">
        <f t="shared" si="9"/>
        <v>115.2065789696</v>
      </c>
      <c r="AD12" s="6">
        <f t="shared" si="14"/>
        <v>-36.034578969600005</v>
      </c>
      <c r="AE12" s="1">
        <f t="shared" si="15"/>
        <v>36.034578969600005</v>
      </c>
      <c r="AF12" s="1">
        <f t="shared" si="16"/>
        <v>1298.490881516339</v>
      </c>
      <c r="AG12" s="8">
        <f t="shared" si="17"/>
        <v>0.45514296682665595</v>
      </c>
    </row>
    <row r="13" spans="1:38" x14ac:dyDescent="0.2">
      <c r="A13" s="21"/>
      <c r="B13" s="2" t="s">
        <v>14</v>
      </c>
      <c r="C13" s="3">
        <v>81.313000000000002</v>
      </c>
      <c r="D13" s="3">
        <f t="shared" si="4"/>
        <v>79.171999999999997</v>
      </c>
      <c r="E13" s="6">
        <f t="shared" si="5"/>
        <v>2.1410000000000053</v>
      </c>
      <c r="F13" s="1">
        <f t="shared" si="6"/>
        <v>2.1410000000000053</v>
      </c>
      <c r="G13" s="1">
        <f t="shared" si="7"/>
        <v>4.583881000000023</v>
      </c>
      <c r="H13" s="8">
        <f t="shared" si="8"/>
        <v>2.6330353080073362E-2</v>
      </c>
      <c r="M13" s="24"/>
      <c r="N13" s="2" t="s">
        <v>14</v>
      </c>
      <c r="O13" s="3">
        <v>81.313000000000002</v>
      </c>
      <c r="P13" s="3">
        <f t="shared" si="18"/>
        <v>98.605000000000004</v>
      </c>
      <c r="Q13" s="6">
        <f t="shared" si="10"/>
        <v>-17.292000000000002</v>
      </c>
      <c r="R13" s="1">
        <f t="shared" si="11"/>
        <v>17.292000000000002</v>
      </c>
      <c r="S13" s="1">
        <f t="shared" si="12"/>
        <v>299.01326400000005</v>
      </c>
      <c r="T13" s="8">
        <f t="shared" si="13"/>
        <v>0.21265972230762609</v>
      </c>
      <c r="Z13" s="24"/>
      <c r="AA13" s="2" t="s">
        <v>14</v>
      </c>
      <c r="AB13" s="3">
        <v>81.313000000000002</v>
      </c>
      <c r="AC13" s="3">
        <f t="shared" si="9"/>
        <v>86.378915793920001</v>
      </c>
      <c r="AD13" s="6">
        <f t="shared" si="14"/>
        <v>-5.0659157939199986</v>
      </c>
      <c r="AE13" s="1">
        <f t="shared" si="15"/>
        <v>5.0659157939199986</v>
      </c>
      <c r="AF13" s="1">
        <f t="shared" si="16"/>
        <v>25.663502831088088</v>
      </c>
      <c r="AG13" s="8">
        <f t="shared" si="17"/>
        <v>6.2301425281566271E-2</v>
      </c>
      <c r="AI13" s="25" t="s">
        <v>25</v>
      </c>
      <c r="AJ13" s="25"/>
      <c r="AK13" s="25"/>
      <c r="AL13">
        <v>0.8</v>
      </c>
    </row>
    <row r="14" spans="1:38" x14ac:dyDescent="0.2">
      <c r="A14" s="21"/>
      <c r="B14" s="2" t="s">
        <v>15</v>
      </c>
      <c r="C14" s="3">
        <v>79.787999999999997</v>
      </c>
      <c r="D14" s="3">
        <f t="shared" si="4"/>
        <v>81.313000000000002</v>
      </c>
      <c r="E14" s="6">
        <f t="shared" si="5"/>
        <v>-1.5250000000000057</v>
      </c>
      <c r="F14" s="1">
        <f t="shared" si="6"/>
        <v>1.5250000000000057</v>
      </c>
      <c r="G14" s="1">
        <f t="shared" si="7"/>
        <v>2.3256250000000174</v>
      </c>
      <c r="H14" s="8">
        <f t="shared" si="8"/>
        <v>1.9113149847094873E-2</v>
      </c>
      <c r="M14" s="24"/>
      <c r="N14" s="2" t="s">
        <v>15</v>
      </c>
      <c r="O14" s="3">
        <v>79.787999999999997</v>
      </c>
      <c r="P14" s="3">
        <f t="shared" si="18"/>
        <v>95.858333333333334</v>
      </c>
      <c r="Q14" s="6">
        <f t="shared" si="10"/>
        <v>-16.070333333333338</v>
      </c>
      <c r="R14" s="1">
        <f t="shared" si="11"/>
        <v>16.070333333333338</v>
      </c>
      <c r="S14" s="1">
        <f t="shared" si="12"/>
        <v>258.25561344444458</v>
      </c>
      <c r="T14" s="8">
        <f t="shared" si="13"/>
        <v>0.20141291088050006</v>
      </c>
      <c r="Z14" s="24"/>
      <c r="AA14" s="2" t="s">
        <v>15</v>
      </c>
      <c r="AB14" s="3">
        <v>79.787999999999997</v>
      </c>
      <c r="AC14" s="3">
        <f t="shared" si="9"/>
        <v>82.326183158784005</v>
      </c>
      <c r="AD14" s="6">
        <f t="shared" si="14"/>
        <v>-2.5381831587840082</v>
      </c>
      <c r="AE14" s="1">
        <f t="shared" si="15"/>
        <v>2.5381831587840082</v>
      </c>
      <c r="AF14" s="1">
        <f t="shared" si="16"/>
        <v>6.4423737475347664</v>
      </c>
      <c r="AG14" s="8">
        <f t="shared" si="17"/>
        <v>3.1811590198826997E-2</v>
      </c>
    </row>
    <row r="15" spans="1:38" x14ac:dyDescent="0.2">
      <c r="A15" s="21"/>
      <c r="B15" s="2" t="s">
        <v>16</v>
      </c>
      <c r="C15" s="3">
        <v>63.989000000000004</v>
      </c>
      <c r="D15" s="3">
        <f t="shared" si="4"/>
        <v>79.787999999999997</v>
      </c>
      <c r="E15" s="6">
        <f t="shared" si="5"/>
        <v>-15.798999999999992</v>
      </c>
      <c r="F15" s="1">
        <f t="shared" si="6"/>
        <v>15.798999999999992</v>
      </c>
      <c r="G15" s="1">
        <f t="shared" si="7"/>
        <v>249.60840099999976</v>
      </c>
      <c r="H15" s="8">
        <f t="shared" si="8"/>
        <v>0.24690181124880825</v>
      </c>
      <c r="M15" s="24"/>
      <c r="N15" s="2" t="s">
        <v>16</v>
      </c>
      <c r="O15" s="3">
        <v>63.989000000000004</v>
      </c>
      <c r="P15" s="3">
        <f t="shared" si="18"/>
        <v>93.030000000000015</v>
      </c>
      <c r="Q15" s="6">
        <f t="shared" si="10"/>
        <v>-29.041000000000011</v>
      </c>
      <c r="R15" s="1">
        <f t="shared" si="11"/>
        <v>29.041000000000011</v>
      </c>
      <c r="S15" s="1">
        <f t="shared" si="12"/>
        <v>843.37968100000069</v>
      </c>
      <c r="T15" s="8">
        <f t="shared" si="13"/>
        <v>0.45384362937379874</v>
      </c>
      <c r="Z15" s="24"/>
      <c r="AA15" s="2" t="s">
        <v>16</v>
      </c>
      <c r="AB15" s="3">
        <v>63.989000000000004</v>
      </c>
      <c r="AC15" s="3">
        <f t="shared" si="9"/>
        <v>80.295636631756793</v>
      </c>
      <c r="AD15" s="6">
        <f t="shared" si="14"/>
        <v>-16.306636631756788</v>
      </c>
      <c r="AE15" s="1">
        <f t="shared" si="15"/>
        <v>16.306636631756788</v>
      </c>
      <c r="AF15" s="1">
        <f t="shared" si="16"/>
        <v>265.90639824015238</v>
      </c>
      <c r="AG15" s="8">
        <f t="shared" si="17"/>
        <v>0.25483499713633262</v>
      </c>
    </row>
    <row r="16" spans="1:38" x14ac:dyDescent="0.2">
      <c r="A16" s="21">
        <v>2012</v>
      </c>
      <c r="B16" s="2" t="s">
        <v>5</v>
      </c>
      <c r="C16" s="3">
        <v>85.290999999999997</v>
      </c>
      <c r="D16" s="3">
        <f t="shared" si="4"/>
        <v>63.989000000000004</v>
      </c>
      <c r="E16" s="6">
        <f t="shared" si="5"/>
        <v>21.301999999999992</v>
      </c>
      <c r="F16" s="1">
        <f t="shared" si="6"/>
        <v>21.301999999999992</v>
      </c>
      <c r="G16" s="1">
        <f t="shared" si="7"/>
        <v>453.77520399999969</v>
      </c>
      <c r="H16" s="8">
        <f t="shared" si="8"/>
        <v>0.24975671524545373</v>
      </c>
      <c r="M16" s="24">
        <v>2012</v>
      </c>
      <c r="N16" s="2" t="s">
        <v>5</v>
      </c>
      <c r="O16" s="3">
        <v>85.290999999999997</v>
      </c>
      <c r="P16" s="3">
        <f t="shared" si="18"/>
        <v>86.529833333333329</v>
      </c>
      <c r="Q16" s="6">
        <f t="shared" si="10"/>
        <v>-1.2388333333333321</v>
      </c>
      <c r="R16" s="1">
        <f t="shared" si="11"/>
        <v>1.2388333333333321</v>
      </c>
      <c r="S16" s="1">
        <f t="shared" si="12"/>
        <v>1.5347080277777747</v>
      </c>
      <c r="T16" s="8">
        <f t="shared" si="13"/>
        <v>1.4524783779453074E-2</v>
      </c>
      <c r="Z16" s="24">
        <v>2012</v>
      </c>
      <c r="AA16" s="2" t="s">
        <v>5</v>
      </c>
      <c r="AB16" s="3">
        <v>85.290999999999997</v>
      </c>
      <c r="AC16" s="3">
        <f t="shared" si="9"/>
        <v>67.250327326351368</v>
      </c>
      <c r="AD16" s="6">
        <f t="shared" si="14"/>
        <v>18.040672673648629</v>
      </c>
      <c r="AE16" s="1">
        <f t="shared" si="15"/>
        <v>18.040672673648629</v>
      </c>
      <c r="AF16" s="1">
        <f t="shared" si="16"/>
        <v>325.46587051773236</v>
      </c>
      <c r="AG16" s="8">
        <f t="shared" si="17"/>
        <v>0.21151906618105815</v>
      </c>
    </row>
    <row r="17" spans="1:33" x14ac:dyDescent="0.2">
      <c r="A17" s="21"/>
      <c r="B17" s="2" t="s">
        <v>6</v>
      </c>
      <c r="C17" s="3">
        <v>90.692000000000007</v>
      </c>
      <c r="D17" s="3">
        <f t="shared" si="4"/>
        <v>85.290999999999997</v>
      </c>
      <c r="E17" s="6">
        <f t="shared" si="5"/>
        <v>5.4010000000000105</v>
      </c>
      <c r="F17" s="1">
        <f t="shared" si="6"/>
        <v>5.4010000000000105</v>
      </c>
      <c r="G17" s="1">
        <f t="shared" si="7"/>
        <v>29.170801000000115</v>
      </c>
      <c r="H17" s="8">
        <f t="shared" si="8"/>
        <v>5.9553213072818002E-2</v>
      </c>
      <c r="M17" s="24"/>
      <c r="N17" s="2" t="s">
        <v>6</v>
      </c>
      <c r="O17" s="3">
        <v>90.692000000000007</v>
      </c>
      <c r="P17" s="3">
        <f t="shared" si="18"/>
        <v>84.912833333333339</v>
      </c>
      <c r="Q17" s="6">
        <f t="shared" si="10"/>
        <v>5.7791666666666686</v>
      </c>
      <c r="R17" s="1">
        <f t="shared" si="11"/>
        <v>5.7791666666666686</v>
      </c>
      <c r="S17" s="1">
        <f t="shared" si="12"/>
        <v>33.398767361111133</v>
      </c>
      <c r="T17" s="8">
        <f t="shared" si="13"/>
        <v>6.3723003866566708E-2</v>
      </c>
      <c r="Z17" s="24"/>
      <c r="AA17" s="2" t="s">
        <v>6</v>
      </c>
      <c r="AB17" s="3">
        <v>90.692000000000007</v>
      </c>
      <c r="AC17" s="3">
        <f t="shared" si="9"/>
        <v>81.682865465270268</v>
      </c>
      <c r="AD17" s="6">
        <f t="shared" si="14"/>
        <v>9.0091345347297391</v>
      </c>
      <c r="AE17" s="1">
        <f t="shared" si="15"/>
        <v>9.0091345347297391</v>
      </c>
      <c r="AF17" s="1">
        <f t="shared" si="16"/>
        <v>81.164505064860037</v>
      </c>
      <c r="AG17" s="8">
        <f t="shared" si="17"/>
        <v>9.9337698305580854E-2</v>
      </c>
    </row>
    <row r="18" spans="1:33" x14ac:dyDescent="0.2">
      <c r="A18" s="21"/>
      <c r="B18" s="2" t="s">
        <v>7</v>
      </c>
      <c r="C18" s="3">
        <v>97.983000000000004</v>
      </c>
      <c r="D18" s="3">
        <f t="shared" si="4"/>
        <v>90.692000000000007</v>
      </c>
      <c r="E18" s="6">
        <f t="shared" si="5"/>
        <v>7.2909999999999968</v>
      </c>
      <c r="F18" s="1">
        <f t="shared" si="6"/>
        <v>7.2909999999999968</v>
      </c>
      <c r="G18" s="1">
        <f t="shared" si="7"/>
        <v>53.158680999999952</v>
      </c>
      <c r="H18" s="8">
        <f t="shared" si="8"/>
        <v>7.4410867191247426E-2</v>
      </c>
      <c r="M18" s="24"/>
      <c r="N18" s="2" t="s">
        <v>7</v>
      </c>
      <c r="O18" s="3">
        <v>97.983000000000004</v>
      </c>
      <c r="P18" s="3">
        <f t="shared" si="18"/>
        <v>80.040833333333339</v>
      </c>
      <c r="Q18" s="6">
        <f t="shared" si="10"/>
        <v>17.942166666666665</v>
      </c>
      <c r="R18" s="1">
        <f t="shared" si="11"/>
        <v>17.942166666666665</v>
      </c>
      <c r="S18" s="1">
        <f t="shared" si="12"/>
        <v>321.92134469444437</v>
      </c>
      <c r="T18" s="8">
        <f t="shared" si="13"/>
        <v>0.18311509819730631</v>
      </c>
      <c r="Z18" s="24"/>
      <c r="AA18" s="2" t="s">
        <v>7</v>
      </c>
      <c r="AB18" s="3">
        <v>97.983000000000004</v>
      </c>
      <c r="AC18" s="3">
        <f t="shared" si="9"/>
        <v>88.890173093054045</v>
      </c>
      <c r="AD18" s="6">
        <f t="shared" si="14"/>
        <v>9.0928269069459589</v>
      </c>
      <c r="AE18" s="1">
        <f t="shared" si="15"/>
        <v>9.0928269069459589</v>
      </c>
      <c r="AF18" s="1">
        <f t="shared" si="16"/>
        <v>82.679501159680413</v>
      </c>
      <c r="AG18" s="8">
        <f t="shared" si="17"/>
        <v>9.2800045997223579E-2</v>
      </c>
    </row>
    <row r="19" spans="1:33" x14ac:dyDescent="0.2">
      <c r="A19" s="21"/>
      <c r="B19" s="2" t="s">
        <v>8</v>
      </c>
      <c r="C19" s="3">
        <v>101.04600000000001</v>
      </c>
      <c r="D19" s="3">
        <f t="shared" si="4"/>
        <v>97.983000000000004</v>
      </c>
      <c r="E19" s="6">
        <f t="shared" si="5"/>
        <v>3.0630000000000024</v>
      </c>
      <c r="F19" s="1">
        <f t="shared" si="6"/>
        <v>3.0630000000000024</v>
      </c>
      <c r="G19" s="1">
        <f t="shared" si="7"/>
        <v>9.381969000000014</v>
      </c>
      <c r="H19" s="8">
        <f t="shared" si="8"/>
        <v>3.031292678582034E-2</v>
      </c>
      <c r="M19" s="24"/>
      <c r="N19" s="2" t="s">
        <v>8</v>
      </c>
      <c r="O19" s="3">
        <v>101.04600000000001</v>
      </c>
      <c r="P19" s="3">
        <f t="shared" si="18"/>
        <v>83.176000000000002</v>
      </c>
      <c r="Q19" s="6">
        <f t="shared" si="10"/>
        <v>17.870000000000005</v>
      </c>
      <c r="R19" s="1">
        <f t="shared" si="11"/>
        <v>17.870000000000005</v>
      </c>
      <c r="S19" s="1">
        <f t="shared" si="12"/>
        <v>319.33690000000018</v>
      </c>
      <c r="T19" s="8">
        <f t="shared" si="13"/>
        <v>0.17685014745759361</v>
      </c>
      <c r="Z19" s="24"/>
      <c r="AA19" s="2" t="s">
        <v>8</v>
      </c>
      <c r="AB19" s="3">
        <v>101.04600000000001</v>
      </c>
      <c r="AC19" s="3">
        <f t="shared" si="9"/>
        <v>96.164434618610812</v>
      </c>
      <c r="AD19" s="6">
        <f t="shared" si="14"/>
        <v>4.8815653813891942</v>
      </c>
      <c r="AE19" s="1">
        <f t="shared" si="15"/>
        <v>4.8815653813891942</v>
      </c>
      <c r="AF19" s="1">
        <f t="shared" si="16"/>
        <v>23.829680572777427</v>
      </c>
      <c r="AG19" s="8">
        <f t="shared" si="17"/>
        <v>4.8310327785258136E-2</v>
      </c>
    </row>
    <row r="20" spans="1:33" x14ac:dyDescent="0.2">
      <c r="A20" s="21"/>
      <c r="B20" s="2" t="s">
        <v>9</v>
      </c>
      <c r="C20" s="3">
        <v>98.995999999999995</v>
      </c>
      <c r="D20" s="3">
        <f t="shared" si="4"/>
        <v>101.04600000000001</v>
      </c>
      <c r="E20" s="6">
        <f t="shared" si="5"/>
        <v>-2.0500000000000114</v>
      </c>
      <c r="F20" s="1">
        <f t="shared" si="6"/>
        <v>2.0500000000000114</v>
      </c>
      <c r="G20" s="1">
        <f t="shared" si="7"/>
        <v>4.2025000000000468</v>
      </c>
      <c r="H20" s="8">
        <f t="shared" si="8"/>
        <v>2.0707907390197698E-2</v>
      </c>
      <c r="M20" s="24"/>
      <c r="N20" s="2" t="s">
        <v>9</v>
      </c>
      <c r="O20" s="3">
        <v>98.995999999999995</v>
      </c>
      <c r="P20" s="3">
        <f t="shared" si="18"/>
        <v>86.464833333333331</v>
      </c>
      <c r="Q20" s="6">
        <f t="shared" si="10"/>
        <v>12.531166666666664</v>
      </c>
      <c r="R20" s="1">
        <f t="shared" si="11"/>
        <v>12.531166666666664</v>
      </c>
      <c r="S20" s="1">
        <f t="shared" si="12"/>
        <v>157.0301380277777</v>
      </c>
      <c r="T20" s="8">
        <f t="shared" si="13"/>
        <v>0.12658255552412889</v>
      </c>
      <c r="Z20" s="24"/>
      <c r="AA20" s="2" t="s">
        <v>9</v>
      </c>
      <c r="AB20" s="3">
        <v>98.995999999999995</v>
      </c>
      <c r="AC20" s="3">
        <f t="shared" si="9"/>
        <v>100.06968692372217</v>
      </c>
      <c r="AD20" s="6">
        <f t="shared" si="14"/>
        <v>-1.0736869237221782</v>
      </c>
      <c r="AE20" s="1">
        <f t="shared" si="15"/>
        <v>1.0736869237221782</v>
      </c>
      <c r="AF20" s="1">
        <f t="shared" si="16"/>
        <v>1.1528036101719945</v>
      </c>
      <c r="AG20" s="8">
        <f t="shared" si="17"/>
        <v>1.0845760674392685E-2</v>
      </c>
    </row>
    <row r="21" spans="1:33" x14ac:dyDescent="0.2">
      <c r="A21" s="21"/>
      <c r="B21" s="2" t="s">
        <v>10</v>
      </c>
      <c r="C21" s="3">
        <v>99.954000000000008</v>
      </c>
      <c r="D21" s="3">
        <f t="shared" si="4"/>
        <v>98.995999999999995</v>
      </c>
      <c r="E21" s="6">
        <f t="shared" si="5"/>
        <v>0.95800000000001262</v>
      </c>
      <c r="F21" s="1">
        <f t="shared" si="6"/>
        <v>0.95800000000001262</v>
      </c>
      <c r="G21" s="1">
        <f t="shared" si="7"/>
        <v>0.91776400000002423</v>
      </c>
      <c r="H21" s="8">
        <f t="shared" si="8"/>
        <v>9.5844088280610338E-3</v>
      </c>
      <c r="M21" s="24"/>
      <c r="N21" s="2" t="s">
        <v>10</v>
      </c>
      <c r="O21" s="3">
        <v>99.954000000000008</v>
      </c>
      <c r="P21" s="3">
        <f t="shared" si="18"/>
        <v>89.666166666666683</v>
      </c>
      <c r="Q21" s="6">
        <f t="shared" si="10"/>
        <v>10.287833333333325</v>
      </c>
      <c r="R21" s="1">
        <f t="shared" si="11"/>
        <v>10.287833333333325</v>
      </c>
      <c r="S21" s="1">
        <f t="shared" si="12"/>
        <v>105.83951469444426</v>
      </c>
      <c r="T21" s="8">
        <f t="shared" si="13"/>
        <v>0.10292567914574027</v>
      </c>
      <c r="Z21" s="24"/>
      <c r="AA21" s="2" t="s">
        <v>10</v>
      </c>
      <c r="AB21" s="3">
        <v>99.954000000000008</v>
      </c>
      <c r="AC21" s="3">
        <f t="shared" si="9"/>
        <v>99.210737384744419</v>
      </c>
      <c r="AD21" s="6">
        <f t="shared" si="14"/>
        <v>0.74326261525558834</v>
      </c>
      <c r="AE21" s="1">
        <f t="shared" si="15"/>
        <v>0.74326261525558834</v>
      </c>
      <c r="AF21" s="1">
        <f t="shared" si="16"/>
        <v>0.55243931523657674</v>
      </c>
      <c r="AG21" s="8">
        <f t="shared" si="17"/>
        <v>7.4360467340535471E-3</v>
      </c>
    </row>
    <row r="22" spans="1:33" x14ac:dyDescent="0.2">
      <c r="A22" s="21"/>
      <c r="B22" s="2" t="s">
        <v>11</v>
      </c>
      <c r="C22" s="3">
        <v>113.93</v>
      </c>
      <c r="D22" s="3">
        <f t="shared" si="4"/>
        <v>99.954000000000008</v>
      </c>
      <c r="E22" s="6">
        <f t="shared" si="5"/>
        <v>13.975999999999999</v>
      </c>
      <c r="F22" s="1">
        <f t="shared" si="6"/>
        <v>13.975999999999999</v>
      </c>
      <c r="G22" s="1">
        <f t="shared" si="7"/>
        <v>195.32857599999997</v>
      </c>
      <c r="H22" s="8">
        <f t="shared" si="8"/>
        <v>0.12267181602738522</v>
      </c>
      <c r="M22" s="24"/>
      <c r="N22" s="2" t="s">
        <v>11</v>
      </c>
      <c r="O22" s="3">
        <v>113.93</v>
      </c>
      <c r="P22" s="3">
        <f t="shared" si="18"/>
        <v>95.660333333333327</v>
      </c>
      <c r="Q22" s="6">
        <f t="shared" si="10"/>
        <v>18.26966666666668</v>
      </c>
      <c r="R22" s="1">
        <f t="shared" si="11"/>
        <v>18.26966666666668</v>
      </c>
      <c r="S22" s="1">
        <f t="shared" si="12"/>
        <v>333.78072011111158</v>
      </c>
      <c r="T22" s="8">
        <f t="shared" si="13"/>
        <v>0.16035869978641867</v>
      </c>
      <c r="Z22" s="24"/>
      <c r="AA22" s="2" t="s">
        <v>11</v>
      </c>
      <c r="AB22" s="3">
        <v>113.93</v>
      </c>
      <c r="AC22" s="3">
        <f t="shared" si="9"/>
        <v>99.805347476948896</v>
      </c>
      <c r="AD22" s="6">
        <f t="shared" si="14"/>
        <v>14.124652523051111</v>
      </c>
      <c r="AE22" s="1">
        <f t="shared" si="15"/>
        <v>14.124652523051111</v>
      </c>
      <c r="AF22" s="1">
        <f t="shared" si="16"/>
        <v>199.50580889693413</v>
      </c>
      <c r="AG22" s="8">
        <f t="shared" si="17"/>
        <v>0.12397658670280971</v>
      </c>
    </row>
    <row r="23" spans="1:33" x14ac:dyDescent="0.2">
      <c r="A23" s="21"/>
      <c r="B23" s="2" t="s">
        <v>12</v>
      </c>
      <c r="C23" s="3">
        <v>120.976</v>
      </c>
      <c r="D23" s="3">
        <f t="shared" si="4"/>
        <v>113.93</v>
      </c>
      <c r="E23" s="6">
        <f t="shared" si="5"/>
        <v>7.0459999999999923</v>
      </c>
      <c r="F23" s="1">
        <f t="shared" si="6"/>
        <v>7.0459999999999923</v>
      </c>
      <c r="G23" s="1">
        <f t="shared" si="7"/>
        <v>49.646115999999893</v>
      </c>
      <c r="H23" s="8">
        <f t="shared" si="8"/>
        <v>5.8242957280782902E-2</v>
      </c>
      <c r="M23" s="24"/>
      <c r="N23" s="2" t="s">
        <v>12</v>
      </c>
      <c r="O23" s="3">
        <v>120.976</v>
      </c>
      <c r="P23" s="3">
        <f t="shared" si="18"/>
        <v>100.4335</v>
      </c>
      <c r="Q23" s="6">
        <f t="shared" si="10"/>
        <v>20.542500000000004</v>
      </c>
      <c r="R23" s="1">
        <f t="shared" si="11"/>
        <v>20.542500000000004</v>
      </c>
      <c r="S23" s="1">
        <f t="shared" si="12"/>
        <v>421.99430625000014</v>
      </c>
      <c r="T23" s="8">
        <f t="shared" si="13"/>
        <v>0.16980640788255524</v>
      </c>
      <c r="Z23" s="24"/>
      <c r="AA23" s="2" t="s">
        <v>12</v>
      </c>
      <c r="AB23" s="3">
        <v>120.976</v>
      </c>
      <c r="AC23" s="3">
        <f t="shared" si="9"/>
        <v>111.10506949538978</v>
      </c>
      <c r="AD23" s="6">
        <f t="shared" si="14"/>
        <v>9.8709305046102145</v>
      </c>
      <c r="AE23" s="1">
        <f t="shared" si="15"/>
        <v>9.8709305046102145</v>
      </c>
      <c r="AF23" s="1">
        <f t="shared" si="16"/>
        <v>97.435269026844466</v>
      </c>
      <c r="AG23" s="8">
        <f t="shared" si="17"/>
        <v>8.1594122012715042E-2</v>
      </c>
    </row>
    <row r="24" spans="1:33" x14ac:dyDescent="0.2">
      <c r="A24" s="21"/>
      <c r="B24" s="2" t="s">
        <v>13</v>
      </c>
      <c r="C24" s="3">
        <v>94.317000000000007</v>
      </c>
      <c r="D24" s="3">
        <f t="shared" si="4"/>
        <v>120.976</v>
      </c>
      <c r="E24" s="6">
        <f t="shared" si="5"/>
        <v>-26.658999999999992</v>
      </c>
      <c r="F24" s="1">
        <f t="shared" si="6"/>
        <v>26.658999999999992</v>
      </c>
      <c r="G24" s="1">
        <f t="shared" si="7"/>
        <v>710.70228099999952</v>
      </c>
      <c r="H24" s="8">
        <f t="shared" si="8"/>
        <v>0.28265318023261965</v>
      </c>
      <c r="M24" s="24"/>
      <c r="N24" s="2" t="s">
        <v>13</v>
      </c>
      <c r="O24" s="3">
        <v>94.317000000000007</v>
      </c>
      <c r="P24" s="3">
        <f t="shared" si="18"/>
        <v>105.48083333333334</v>
      </c>
      <c r="Q24" s="6">
        <f t="shared" si="10"/>
        <v>-11.163833333333329</v>
      </c>
      <c r="R24" s="1">
        <f t="shared" si="11"/>
        <v>11.163833333333329</v>
      </c>
      <c r="S24" s="1">
        <f t="shared" si="12"/>
        <v>124.63117469444435</v>
      </c>
      <c r="T24" s="8">
        <f t="shared" si="13"/>
        <v>0.11836501726447331</v>
      </c>
      <c r="Z24" s="24"/>
      <c r="AA24" s="2" t="s">
        <v>13</v>
      </c>
      <c r="AB24" s="3">
        <v>94.317000000000007</v>
      </c>
      <c r="AC24" s="3">
        <f t="shared" si="9"/>
        <v>119.00181389907794</v>
      </c>
      <c r="AD24" s="6">
        <f t="shared" si="14"/>
        <v>-24.684813899077938</v>
      </c>
      <c r="AE24" s="1">
        <f t="shared" si="15"/>
        <v>24.684813899077938</v>
      </c>
      <c r="AF24" s="1">
        <f t="shared" si="16"/>
        <v>609.34003723211129</v>
      </c>
      <c r="AG24" s="8">
        <f t="shared" si="17"/>
        <v>0.26172178821504011</v>
      </c>
    </row>
    <row r="25" spans="1:33" x14ac:dyDescent="0.2">
      <c r="A25" s="21"/>
      <c r="B25" s="2" t="s">
        <v>14</v>
      </c>
      <c r="C25" s="3">
        <v>83.835999999999999</v>
      </c>
      <c r="D25" s="3">
        <f t="shared" si="4"/>
        <v>94.317000000000007</v>
      </c>
      <c r="E25" s="6">
        <f t="shared" si="5"/>
        <v>-10.481000000000009</v>
      </c>
      <c r="F25" s="1">
        <f t="shared" si="6"/>
        <v>10.481000000000009</v>
      </c>
      <c r="G25" s="1">
        <f t="shared" si="7"/>
        <v>109.85136100000018</v>
      </c>
      <c r="H25" s="8">
        <f t="shared" si="8"/>
        <v>0.12501789207500369</v>
      </c>
      <c r="M25" s="24"/>
      <c r="N25" s="2" t="s">
        <v>14</v>
      </c>
      <c r="O25" s="3">
        <v>83.835999999999999</v>
      </c>
      <c r="P25" s="3">
        <f t="shared" si="18"/>
        <v>104.86983333333335</v>
      </c>
      <c r="Q25" s="6">
        <f t="shared" si="10"/>
        <v>-21.033833333333348</v>
      </c>
      <c r="R25" s="1">
        <f t="shared" si="11"/>
        <v>21.033833333333348</v>
      </c>
      <c r="S25" s="1">
        <f t="shared" si="12"/>
        <v>442.42214469444508</v>
      </c>
      <c r="T25" s="8">
        <f t="shared" si="13"/>
        <v>0.25089261574184535</v>
      </c>
      <c r="Z25" s="24"/>
      <c r="AA25" s="2" t="s">
        <v>14</v>
      </c>
      <c r="AB25" s="3">
        <v>83.835999999999999</v>
      </c>
      <c r="AC25" s="3">
        <f t="shared" si="9"/>
        <v>99.253962779815595</v>
      </c>
      <c r="AD25" s="6">
        <f t="shared" si="14"/>
        <v>-15.417962779815596</v>
      </c>
      <c r="AE25" s="1">
        <f t="shared" si="15"/>
        <v>15.417962779815596</v>
      </c>
      <c r="AF25" s="1">
        <f t="shared" si="16"/>
        <v>237.71357627977906</v>
      </c>
      <c r="AG25" s="8">
        <f t="shared" si="17"/>
        <v>0.18390623097256067</v>
      </c>
    </row>
    <row r="26" spans="1:33" x14ac:dyDescent="0.2">
      <c r="A26" s="21"/>
      <c r="B26" s="2" t="s">
        <v>15</v>
      </c>
      <c r="C26" s="3">
        <v>79.370999999999995</v>
      </c>
      <c r="D26" s="3">
        <f t="shared" si="4"/>
        <v>83.835999999999999</v>
      </c>
      <c r="E26" s="6">
        <f t="shared" si="5"/>
        <v>-4.4650000000000034</v>
      </c>
      <c r="F26" s="1">
        <f t="shared" si="6"/>
        <v>4.4650000000000034</v>
      </c>
      <c r="G26" s="1">
        <f t="shared" si="7"/>
        <v>19.936225000000029</v>
      </c>
      <c r="H26" s="8">
        <f t="shared" si="8"/>
        <v>5.6254803391667031E-2</v>
      </c>
      <c r="M26" s="24"/>
      <c r="N26" s="2" t="s">
        <v>15</v>
      </c>
      <c r="O26" s="3">
        <v>79.370999999999995</v>
      </c>
      <c r="P26" s="3">
        <f t="shared" si="18"/>
        <v>102.00150000000001</v>
      </c>
      <c r="Q26" s="6">
        <f t="shared" si="10"/>
        <v>-22.630500000000012</v>
      </c>
      <c r="R26" s="1">
        <f t="shared" si="11"/>
        <v>22.630500000000012</v>
      </c>
      <c r="S26" s="1">
        <f t="shared" si="12"/>
        <v>512.13953025000058</v>
      </c>
      <c r="T26" s="8">
        <f t="shared" si="13"/>
        <v>0.28512302982197546</v>
      </c>
      <c r="Z26" s="24"/>
      <c r="AA26" s="2" t="s">
        <v>15</v>
      </c>
      <c r="AB26" s="3">
        <v>79.370999999999995</v>
      </c>
      <c r="AC26" s="3">
        <f t="shared" si="9"/>
        <v>86.919592555963106</v>
      </c>
      <c r="AD26" s="6">
        <f t="shared" si="14"/>
        <v>-7.5485925559631113</v>
      </c>
      <c r="AE26" s="1">
        <f t="shared" si="15"/>
        <v>7.5485925559631113</v>
      </c>
      <c r="AF26" s="1">
        <f t="shared" si="16"/>
        <v>56.981249575941696</v>
      </c>
      <c r="AG26" s="8">
        <f t="shared" si="17"/>
        <v>9.5105171359351801E-2</v>
      </c>
    </row>
    <row r="27" spans="1:33" x14ac:dyDescent="0.2">
      <c r="A27" s="21"/>
      <c r="B27" s="2" t="s">
        <v>16</v>
      </c>
      <c r="C27" s="3">
        <v>80.994</v>
      </c>
      <c r="D27" s="3">
        <f t="shared" si="4"/>
        <v>79.370999999999995</v>
      </c>
      <c r="E27" s="6">
        <f t="shared" si="5"/>
        <v>1.6230000000000047</v>
      </c>
      <c r="F27" s="1">
        <f t="shared" si="6"/>
        <v>1.6230000000000047</v>
      </c>
      <c r="G27" s="1">
        <f t="shared" si="7"/>
        <v>2.6341290000000153</v>
      </c>
      <c r="H27" s="8">
        <f t="shared" si="8"/>
        <v>2.0038521371953534E-2</v>
      </c>
      <c r="M27" s="24"/>
      <c r="N27" s="2" t="s">
        <v>16</v>
      </c>
      <c r="O27" s="3">
        <v>80.994</v>
      </c>
      <c r="P27" s="3">
        <f t="shared" si="18"/>
        <v>98.730666666666664</v>
      </c>
      <c r="Q27" s="6">
        <f t="shared" si="10"/>
        <v>-17.736666666666665</v>
      </c>
      <c r="R27" s="1">
        <f t="shared" si="11"/>
        <v>17.736666666666665</v>
      </c>
      <c r="S27" s="1">
        <f t="shared" si="12"/>
        <v>314.58934444444435</v>
      </c>
      <c r="T27" s="8">
        <f t="shared" si="13"/>
        <v>0.21898741470561603</v>
      </c>
      <c r="Z27" s="24"/>
      <c r="AA27" s="2" t="s">
        <v>16</v>
      </c>
      <c r="AB27" s="3">
        <v>80.994</v>
      </c>
      <c r="AC27" s="3">
        <f t="shared" si="9"/>
        <v>80.880718511192612</v>
      </c>
      <c r="AD27" s="6">
        <f t="shared" si="14"/>
        <v>0.11328148880738809</v>
      </c>
      <c r="AE27" s="1">
        <f t="shared" si="15"/>
        <v>0.11328148880738809</v>
      </c>
      <c r="AF27" s="1">
        <f t="shared" si="16"/>
        <v>1.2832695706418392E-2</v>
      </c>
      <c r="AG27" s="8">
        <f t="shared" si="17"/>
        <v>1.3986405018567806E-3</v>
      </c>
    </row>
    <row r="28" spans="1:33" x14ac:dyDescent="0.2">
      <c r="A28" s="22">
        <v>2013</v>
      </c>
      <c r="B28" s="2" t="s">
        <v>5</v>
      </c>
      <c r="C28" s="3">
        <v>87.870999999999995</v>
      </c>
      <c r="D28" s="3">
        <f t="shared" si="4"/>
        <v>80.994</v>
      </c>
      <c r="E28" s="6">
        <f t="shared" si="5"/>
        <v>6.8769999999999953</v>
      </c>
      <c r="F28" s="1">
        <f t="shared" si="6"/>
        <v>6.8769999999999953</v>
      </c>
      <c r="G28" s="1">
        <f t="shared" si="7"/>
        <v>47.293128999999936</v>
      </c>
      <c r="H28" s="8">
        <f t="shared" si="8"/>
        <v>7.8262452913930594E-2</v>
      </c>
      <c r="M28" s="23">
        <v>2013</v>
      </c>
      <c r="N28" s="2" t="s">
        <v>5</v>
      </c>
      <c r="O28" s="3">
        <v>87.870999999999995</v>
      </c>
      <c r="P28" s="3">
        <f t="shared" si="18"/>
        <v>95.570666666666668</v>
      </c>
      <c r="Q28" s="6">
        <f t="shared" si="10"/>
        <v>-7.6996666666666727</v>
      </c>
      <c r="R28" s="1">
        <f t="shared" si="11"/>
        <v>7.6996666666666727</v>
      </c>
      <c r="S28" s="1">
        <f t="shared" si="12"/>
        <v>59.284866777777872</v>
      </c>
      <c r="T28" s="8">
        <f t="shared" si="13"/>
        <v>8.7624661909693452E-2</v>
      </c>
      <c r="Z28" s="23">
        <v>2013</v>
      </c>
      <c r="AA28" s="2" t="s">
        <v>5</v>
      </c>
      <c r="AB28" s="3">
        <v>87.870999999999995</v>
      </c>
      <c r="AC28" s="3">
        <f t="shared" si="9"/>
        <v>80.971343702238528</v>
      </c>
      <c r="AD28" s="6">
        <f t="shared" si="14"/>
        <v>6.8996562977614673</v>
      </c>
      <c r="AE28" s="1">
        <f t="shared" si="15"/>
        <v>6.8996562977614673</v>
      </c>
      <c r="AF28" s="1">
        <f t="shared" si="16"/>
        <v>47.605257027239475</v>
      </c>
      <c r="AG28" s="8">
        <f t="shared" si="17"/>
        <v>7.8520288807017877E-2</v>
      </c>
    </row>
    <row r="29" spans="1:33" x14ac:dyDescent="0.2">
      <c r="A29" s="22"/>
      <c r="B29" s="2" t="s">
        <v>6</v>
      </c>
      <c r="C29" s="3">
        <v>84.436000000000007</v>
      </c>
      <c r="D29" s="3">
        <f t="shared" si="4"/>
        <v>87.870999999999995</v>
      </c>
      <c r="E29" s="6">
        <f t="shared" si="5"/>
        <v>-3.4349999999999881</v>
      </c>
      <c r="F29" s="1">
        <f t="shared" si="6"/>
        <v>3.4349999999999881</v>
      </c>
      <c r="G29" s="1">
        <f t="shared" si="7"/>
        <v>11.799224999999918</v>
      </c>
      <c r="H29" s="8">
        <f t="shared" si="8"/>
        <v>4.0681699748922114E-2</v>
      </c>
      <c r="M29" s="23"/>
      <c r="N29" s="2" t="s">
        <v>6</v>
      </c>
      <c r="O29" s="3">
        <v>84.436000000000007</v>
      </c>
      <c r="P29" s="3">
        <f t="shared" si="18"/>
        <v>91.227500000000006</v>
      </c>
      <c r="Q29" s="6">
        <f t="shared" si="10"/>
        <v>-6.7914999999999992</v>
      </c>
      <c r="R29" s="1">
        <f t="shared" si="11"/>
        <v>6.7914999999999992</v>
      </c>
      <c r="S29" s="1">
        <f t="shared" si="12"/>
        <v>46.12447224999999</v>
      </c>
      <c r="T29" s="8">
        <f t="shared" si="13"/>
        <v>8.0433701264863308E-2</v>
      </c>
      <c r="Z29" s="23"/>
      <c r="AA29" s="2" t="s">
        <v>6</v>
      </c>
      <c r="AB29" s="3">
        <v>84.436000000000007</v>
      </c>
      <c r="AC29" s="3">
        <f t="shared" si="9"/>
        <v>86.491068740447702</v>
      </c>
      <c r="AD29" s="6">
        <f t="shared" si="14"/>
        <v>-2.0550687404476946</v>
      </c>
      <c r="AE29" s="1">
        <f t="shared" si="15"/>
        <v>2.0550687404476946</v>
      </c>
      <c r="AF29" s="1">
        <f t="shared" si="16"/>
        <v>4.2233075279652743</v>
      </c>
      <c r="AG29" s="8">
        <f t="shared" si="17"/>
        <v>2.4338774224829392E-2</v>
      </c>
    </row>
    <row r="30" spans="1:33" x14ac:dyDescent="0.2">
      <c r="A30" s="22"/>
      <c r="B30" s="2" t="s">
        <v>7</v>
      </c>
      <c r="C30" s="3">
        <v>91.177000000000007</v>
      </c>
      <c r="D30" s="3">
        <f t="shared" si="4"/>
        <v>84.436000000000007</v>
      </c>
      <c r="E30" s="6">
        <f t="shared" si="5"/>
        <v>6.7409999999999997</v>
      </c>
      <c r="F30" s="1">
        <f t="shared" si="6"/>
        <v>6.7409999999999997</v>
      </c>
      <c r="G30" s="1">
        <f t="shared" si="7"/>
        <v>45.441080999999997</v>
      </c>
      <c r="H30" s="8">
        <f t="shared" si="8"/>
        <v>7.3933119098018127E-2</v>
      </c>
      <c r="M30" s="23"/>
      <c r="N30" s="2" t="s">
        <v>7</v>
      </c>
      <c r="O30" s="3">
        <v>91.177000000000007</v>
      </c>
      <c r="P30" s="3">
        <f t="shared" si="18"/>
        <v>85.137500000000003</v>
      </c>
      <c r="Q30" s="6">
        <f t="shared" si="10"/>
        <v>6.0395000000000039</v>
      </c>
      <c r="R30" s="1">
        <f t="shared" si="11"/>
        <v>6.0395000000000039</v>
      </c>
      <c r="S30" s="1">
        <f t="shared" si="12"/>
        <v>36.475560250000044</v>
      </c>
      <c r="T30" s="8">
        <f t="shared" si="13"/>
        <v>6.6239292804106342E-2</v>
      </c>
      <c r="Z30" s="23"/>
      <c r="AA30" s="2" t="s">
        <v>7</v>
      </c>
      <c r="AB30" s="3">
        <v>91.177000000000007</v>
      </c>
      <c r="AC30" s="3">
        <f t="shared" si="9"/>
        <v>84.847013748089552</v>
      </c>
      <c r="AD30" s="6">
        <f t="shared" si="14"/>
        <v>6.3299862519104551</v>
      </c>
      <c r="AE30" s="1">
        <f t="shared" si="15"/>
        <v>6.3299862519104551</v>
      </c>
      <c r="AF30" s="1">
        <f t="shared" si="16"/>
        <v>40.06872594937537</v>
      </c>
      <c r="AG30" s="8">
        <f t="shared" si="17"/>
        <v>6.9425252551745004E-2</v>
      </c>
    </row>
    <row r="31" spans="1:33" x14ac:dyDescent="0.2">
      <c r="A31" s="22"/>
      <c r="B31" s="2" t="s">
        <v>8</v>
      </c>
      <c r="C31" s="3">
        <v>100.20100000000001</v>
      </c>
      <c r="D31" s="3">
        <f t="shared" si="4"/>
        <v>91.177000000000007</v>
      </c>
      <c r="E31" s="6">
        <f t="shared" si="5"/>
        <v>9.0240000000000009</v>
      </c>
      <c r="F31" s="1">
        <f t="shared" si="6"/>
        <v>9.0240000000000009</v>
      </c>
      <c r="G31" s="1">
        <f t="shared" si="7"/>
        <v>81.432576000000012</v>
      </c>
      <c r="H31" s="8">
        <f t="shared" si="8"/>
        <v>9.0058981447290951E-2</v>
      </c>
      <c r="M31" s="23"/>
      <c r="N31" s="2" t="s">
        <v>8</v>
      </c>
      <c r="O31" s="3">
        <v>100.20100000000001</v>
      </c>
      <c r="P31" s="3">
        <f t="shared" si="18"/>
        <v>84.614166666666677</v>
      </c>
      <c r="Q31" s="6">
        <f t="shared" si="10"/>
        <v>15.586833333333331</v>
      </c>
      <c r="R31" s="1">
        <f t="shared" si="11"/>
        <v>15.586833333333331</v>
      </c>
      <c r="S31" s="1">
        <f t="shared" si="12"/>
        <v>242.94937336111104</v>
      </c>
      <c r="T31" s="8">
        <f t="shared" si="13"/>
        <v>0.1555556664437813</v>
      </c>
      <c r="Z31" s="23"/>
      <c r="AA31" s="2" t="s">
        <v>8</v>
      </c>
      <c r="AB31" s="3">
        <v>100.20100000000001</v>
      </c>
      <c r="AC31" s="3">
        <f t="shared" si="9"/>
        <v>89.911002749617921</v>
      </c>
      <c r="AD31" s="6">
        <f t="shared" si="14"/>
        <v>10.289997250382086</v>
      </c>
      <c r="AE31" s="1">
        <f t="shared" si="15"/>
        <v>10.289997250382086</v>
      </c>
      <c r="AF31" s="1">
        <f t="shared" si="16"/>
        <v>105.88404341287089</v>
      </c>
      <c r="AG31" s="8">
        <f t="shared" si="17"/>
        <v>0.10269355845133367</v>
      </c>
    </row>
    <row r="32" spans="1:33" x14ac:dyDescent="0.2">
      <c r="A32" s="22"/>
      <c r="B32" s="2" t="s">
        <v>9</v>
      </c>
      <c r="C32" s="3">
        <v>83.055000000000007</v>
      </c>
      <c r="D32" s="3">
        <f t="shared" si="4"/>
        <v>100.20100000000001</v>
      </c>
      <c r="E32" s="6">
        <f t="shared" si="5"/>
        <v>-17.146000000000001</v>
      </c>
      <c r="F32" s="1">
        <f t="shared" si="6"/>
        <v>17.146000000000001</v>
      </c>
      <c r="G32" s="1">
        <f t="shared" si="7"/>
        <v>293.98531600000001</v>
      </c>
      <c r="H32" s="8">
        <f t="shared" si="8"/>
        <v>0.20644151465896093</v>
      </c>
      <c r="M32" s="23"/>
      <c r="N32" s="2" t="s">
        <v>9</v>
      </c>
      <c r="O32" s="3">
        <v>83.055000000000007</v>
      </c>
      <c r="P32" s="3">
        <f t="shared" si="18"/>
        <v>87.341666666666683</v>
      </c>
      <c r="Q32" s="6">
        <f t="shared" si="10"/>
        <v>-4.286666666666676</v>
      </c>
      <c r="R32" s="1">
        <f t="shared" si="11"/>
        <v>4.286666666666676</v>
      </c>
      <c r="S32" s="1">
        <f t="shared" si="12"/>
        <v>18.375511111111191</v>
      </c>
      <c r="T32" s="8">
        <f t="shared" si="13"/>
        <v>5.1612385367126312E-2</v>
      </c>
      <c r="Z32" s="23"/>
      <c r="AA32" s="2" t="s">
        <v>9</v>
      </c>
      <c r="AB32" s="3">
        <v>83.055000000000007</v>
      </c>
      <c r="AC32" s="3">
        <f t="shared" si="9"/>
        <v>98.143000549923585</v>
      </c>
      <c r="AD32" s="6">
        <f t="shared" si="14"/>
        <v>-15.088000549923578</v>
      </c>
      <c r="AE32" s="1">
        <f t="shared" si="15"/>
        <v>15.088000549923578</v>
      </c>
      <c r="AF32" s="1">
        <f t="shared" si="16"/>
        <v>227.6477605944942</v>
      </c>
      <c r="AG32" s="8">
        <f t="shared" si="17"/>
        <v>0.18166276021821173</v>
      </c>
    </row>
    <row r="33" spans="1:33" x14ac:dyDescent="0.2">
      <c r="A33" s="22"/>
      <c r="B33" s="2" t="s">
        <v>10</v>
      </c>
      <c r="C33" s="3">
        <v>80.766000000000005</v>
      </c>
      <c r="D33" s="3">
        <f t="shared" si="4"/>
        <v>83.055000000000007</v>
      </c>
      <c r="E33" s="6">
        <f t="shared" si="5"/>
        <v>-2.2890000000000015</v>
      </c>
      <c r="F33" s="1">
        <f t="shared" si="6"/>
        <v>2.2890000000000015</v>
      </c>
      <c r="G33" s="1">
        <f t="shared" si="7"/>
        <v>5.239521000000007</v>
      </c>
      <c r="H33" s="8">
        <f t="shared" si="8"/>
        <v>2.834113364534583E-2</v>
      </c>
      <c r="M33" s="23"/>
      <c r="N33" s="2" t="s">
        <v>10</v>
      </c>
      <c r="O33" s="3">
        <v>80.766000000000005</v>
      </c>
      <c r="P33" s="3">
        <f t="shared" si="18"/>
        <v>87.955666666666673</v>
      </c>
      <c r="Q33" s="6">
        <f t="shared" si="10"/>
        <v>-7.1896666666666675</v>
      </c>
      <c r="R33" s="1">
        <f t="shared" si="11"/>
        <v>7.1896666666666675</v>
      </c>
      <c r="S33" s="1">
        <f t="shared" si="12"/>
        <v>51.69130677777779</v>
      </c>
      <c r="T33" s="8">
        <f t="shared" si="13"/>
        <v>8.9018481374175604E-2</v>
      </c>
      <c r="Z33" s="23"/>
      <c r="AA33" s="2" t="s">
        <v>10</v>
      </c>
      <c r="AB33" s="3">
        <v>80.766000000000005</v>
      </c>
      <c r="AC33" s="3">
        <f t="shared" si="9"/>
        <v>86.07260010998472</v>
      </c>
      <c r="AD33" s="6">
        <f t="shared" si="14"/>
        <v>-5.3066001099847142</v>
      </c>
      <c r="AE33" s="1">
        <f t="shared" si="15"/>
        <v>5.3066001099847142</v>
      </c>
      <c r="AF33" s="1">
        <f t="shared" si="16"/>
        <v>28.160004727289781</v>
      </c>
      <c r="AG33" s="8">
        <f t="shared" si="17"/>
        <v>6.5703391402133493E-2</v>
      </c>
    </row>
    <row r="34" spans="1:33" x14ac:dyDescent="0.2">
      <c r="A34" s="22"/>
      <c r="B34" s="2" t="s">
        <v>11</v>
      </c>
      <c r="C34" s="3">
        <v>76.918000000000006</v>
      </c>
      <c r="D34" s="3">
        <f t="shared" si="4"/>
        <v>80.766000000000005</v>
      </c>
      <c r="E34" s="6">
        <f t="shared" si="5"/>
        <v>-3.847999999999999</v>
      </c>
      <c r="F34" s="1">
        <f t="shared" si="6"/>
        <v>3.847999999999999</v>
      </c>
      <c r="G34" s="1">
        <f t="shared" si="7"/>
        <v>14.807103999999992</v>
      </c>
      <c r="H34" s="8">
        <f t="shared" si="8"/>
        <v>5.0027301801918909E-2</v>
      </c>
      <c r="M34" s="23"/>
      <c r="N34" s="2" t="s">
        <v>11</v>
      </c>
      <c r="O34" s="3">
        <v>76.918000000000006</v>
      </c>
      <c r="P34" s="3">
        <f t="shared" si="18"/>
        <v>87.917666666666676</v>
      </c>
      <c r="Q34" s="6">
        <f t="shared" si="10"/>
        <v>-10.99966666666667</v>
      </c>
      <c r="R34" s="1">
        <f t="shared" si="11"/>
        <v>10.99966666666667</v>
      </c>
      <c r="S34" s="1">
        <f t="shared" si="12"/>
        <v>120.99266677777784</v>
      </c>
      <c r="T34" s="8">
        <f t="shared" si="13"/>
        <v>0.14300510500359692</v>
      </c>
      <c r="Z34" s="23"/>
      <c r="AA34" s="2" t="s">
        <v>11</v>
      </c>
      <c r="AB34" s="3">
        <v>76.918000000000006</v>
      </c>
      <c r="AC34" s="3">
        <f t="shared" si="9"/>
        <v>81.82732002199694</v>
      </c>
      <c r="AD34" s="6">
        <f t="shared" si="14"/>
        <v>-4.9093200219969333</v>
      </c>
      <c r="AE34" s="1">
        <f t="shared" si="15"/>
        <v>4.9093200219969333</v>
      </c>
      <c r="AF34" s="1">
        <f t="shared" si="16"/>
        <v>24.10142307837997</v>
      </c>
      <c r="AG34" s="8">
        <f t="shared" si="17"/>
        <v>6.3825372760562327E-2</v>
      </c>
    </row>
    <row r="35" spans="1:33" x14ac:dyDescent="0.2">
      <c r="A35" s="22"/>
      <c r="B35" s="2" t="s">
        <v>12</v>
      </c>
      <c r="C35" s="3">
        <v>76.998000000000005</v>
      </c>
      <c r="D35" s="3">
        <f t="shared" si="4"/>
        <v>76.918000000000006</v>
      </c>
      <c r="E35" s="6">
        <f t="shared" si="5"/>
        <v>7.9999999999998295E-2</v>
      </c>
      <c r="F35" s="1">
        <f t="shared" si="6"/>
        <v>7.9999999999998295E-2</v>
      </c>
      <c r="G35" s="1">
        <f t="shared" si="7"/>
        <v>6.3999999999997271E-3</v>
      </c>
      <c r="H35" s="8">
        <f t="shared" si="8"/>
        <v>1.038988025662982E-3</v>
      </c>
      <c r="M35" s="23"/>
      <c r="N35" s="2" t="s">
        <v>12</v>
      </c>
      <c r="O35" s="3">
        <v>76.998000000000005</v>
      </c>
      <c r="P35" s="3">
        <f t="shared" si="18"/>
        <v>86.092166666666685</v>
      </c>
      <c r="Q35" s="6">
        <f t="shared" si="10"/>
        <v>-9.0941666666666805</v>
      </c>
      <c r="R35" s="1">
        <f t="shared" si="11"/>
        <v>9.0941666666666805</v>
      </c>
      <c r="S35" s="1">
        <f t="shared" si="12"/>
        <v>82.703867361111364</v>
      </c>
      <c r="T35" s="8">
        <f t="shared" si="13"/>
        <v>0.11810912837562898</v>
      </c>
      <c r="Z35" s="23"/>
      <c r="AA35" s="2" t="s">
        <v>12</v>
      </c>
      <c r="AB35" s="3">
        <v>76.998000000000005</v>
      </c>
      <c r="AC35" s="3">
        <f t="shared" si="9"/>
        <v>77.89986400439939</v>
      </c>
      <c r="AD35" s="6">
        <f t="shared" si="14"/>
        <v>-0.90186400439938552</v>
      </c>
      <c r="AE35" s="1">
        <f t="shared" si="15"/>
        <v>0.90186400439938552</v>
      </c>
      <c r="AF35" s="1">
        <f t="shared" si="16"/>
        <v>0.81335868243129483</v>
      </c>
      <c r="AG35" s="8">
        <f t="shared" si="17"/>
        <v>1.1712823766843105E-2</v>
      </c>
    </row>
    <row r="36" spans="1:33" x14ac:dyDescent="0.2">
      <c r="A36" s="22"/>
      <c r="B36" s="2" t="s">
        <v>13</v>
      </c>
      <c r="C36" s="3">
        <v>75.213999999999999</v>
      </c>
      <c r="D36" s="3">
        <f t="shared" si="4"/>
        <v>76.998000000000005</v>
      </c>
      <c r="E36" s="6">
        <f t="shared" si="5"/>
        <v>-1.784000000000006</v>
      </c>
      <c r="F36" s="1">
        <f t="shared" si="6"/>
        <v>1.784000000000006</v>
      </c>
      <c r="G36" s="1">
        <f t="shared" si="7"/>
        <v>3.1826560000000215</v>
      </c>
      <c r="H36" s="8">
        <f t="shared" si="8"/>
        <v>2.3718988486186164E-2</v>
      </c>
      <c r="M36" s="23"/>
      <c r="N36" s="2" t="s">
        <v>13</v>
      </c>
      <c r="O36" s="3">
        <v>75.213999999999999</v>
      </c>
      <c r="P36" s="3">
        <f t="shared" si="18"/>
        <v>84.852500000000006</v>
      </c>
      <c r="Q36" s="6">
        <f t="shared" si="10"/>
        <v>-9.6385000000000076</v>
      </c>
      <c r="R36" s="1">
        <f t="shared" si="11"/>
        <v>9.6385000000000076</v>
      </c>
      <c r="S36" s="1">
        <f t="shared" si="12"/>
        <v>92.900682250000145</v>
      </c>
      <c r="T36" s="8">
        <f t="shared" si="13"/>
        <v>0.12814768527135917</v>
      </c>
      <c r="Z36" s="23"/>
      <c r="AA36" s="2" t="s">
        <v>13</v>
      </c>
      <c r="AB36" s="3">
        <v>75.213999999999999</v>
      </c>
      <c r="AC36" s="3">
        <f t="shared" si="9"/>
        <v>77.178372800879885</v>
      </c>
      <c r="AD36" s="6">
        <f t="shared" si="14"/>
        <v>-1.964372800879886</v>
      </c>
      <c r="AE36" s="1">
        <f t="shared" si="15"/>
        <v>1.964372800879886</v>
      </c>
      <c r="AF36" s="1">
        <f t="shared" si="16"/>
        <v>3.8587605008366883</v>
      </c>
      <c r="AG36" s="8">
        <f t="shared" si="17"/>
        <v>2.6117116505968117E-2</v>
      </c>
    </row>
    <row r="37" spans="1:33" x14ac:dyDescent="0.2">
      <c r="A37" s="22"/>
      <c r="B37" s="2" t="s">
        <v>14</v>
      </c>
      <c r="C37" s="3">
        <v>79.034000000000006</v>
      </c>
      <c r="D37" s="3">
        <f t="shared" si="4"/>
        <v>75.213999999999999</v>
      </c>
      <c r="E37" s="6">
        <f t="shared" si="5"/>
        <v>3.8200000000000074</v>
      </c>
      <c r="F37" s="1">
        <f t="shared" si="6"/>
        <v>3.8200000000000074</v>
      </c>
      <c r="G37" s="1">
        <f t="shared" si="7"/>
        <v>14.592400000000056</v>
      </c>
      <c r="H37" s="8">
        <f t="shared" si="8"/>
        <v>4.8333628564921516E-2</v>
      </c>
      <c r="M37" s="23"/>
      <c r="N37" s="2" t="s">
        <v>14</v>
      </c>
      <c r="O37" s="3">
        <v>79.034000000000006</v>
      </c>
      <c r="P37" s="3">
        <f t="shared" si="18"/>
        <v>82.192000000000007</v>
      </c>
      <c r="Q37" s="6">
        <f t="shared" si="10"/>
        <v>-3.1580000000000013</v>
      </c>
      <c r="R37" s="1">
        <f t="shared" si="11"/>
        <v>3.1580000000000013</v>
      </c>
      <c r="S37" s="1">
        <f t="shared" si="12"/>
        <v>9.9729640000000082</v>
      </c>
      <c r="T37" s="8">
        <f t="shared" si="13"/>
        <v>3.9957486651314635E-2</v>
      </c>
      <c r="Z37" s="23"/>
      <c r="AA37" s="2" t="s">
        <v>14</v>
      </c>
      <c r="AB37" s="3">
        <v>79.034000000000006</v>
      </c>
      <c r="AC37" s="3">
        <f t="shared" si="9"/>
        <v>75.606874560175967</v>
      </c>
      <c r="AD37" s="6">
        <f t="shared" si="14"/>
        <v>3.4271254398240387</v>
      </c>
      <c r="AE37" s="1">
        <f t="shared" si="15"/>
        <v>3.4271254398240387</v>
      </c>
      <c r="AF37" s="1">
        <f t="shared" si="16"/>
        <v>11.74518878028911</v>
      </c>
      <c r="AG37" s="8">
        <f t="shared" si="17"/>
        <v>4.3362672265405251E-2</v>
      </c>
    </row>
    <row r="38" spans="1:33" x14ac:dyDescent="0.2">
      <c r="A38" s="22"/>
      <c r="B38" s="2" t="s">
        <v>15</v>
      </c>
      <c r="C38" s="3">
        <v>100.998</v>
      </c>
      <c r="D38" s="3">
        <f t="shared" si="4"/>
        <v>79.034000000000006</v>
      </c>
      <c r="E38" s="6">
        <f t="shared" si="5"/>
        <v>21.963999999999999</v>
      </c>
      <c r="F38" s="1">
        <f t="shared" si="6"/>
        <v>21.963999999999999</v>
      </c>
      <c r="G38" s="1">
        <f t="shared" si="7"/>
        <v>482.41729599999996</v>
      </c>
      <c r="H38" s="8">
        <f t="shared" si="8"/>
        <v>0.21746965286441314</v>
      </c>
      <c r="M38" s="23"/>
      <c r="N38" s="2" t="s">
        <v>15</v>
      </c>
      <c r="O38" s="3">
        <v>100.998</v>
      </c>
      <c r="P38" s="3">
        <f t="shared" si="18"/>
        <v>78.664166666666674</v>
      </c>
      <c r="Q38" s="6">
        <f t="shared" si="10"/>
        <v>22.333833333333331</v>
      </c>
      <c r="R38" s="1">
        <f t="shared" si="11"/>
        <v>22.333833333333331</v>
      </c>
      <c r="S38" s="1">
        <f t="shared" si="12"/>
        <v>498.80011136111102</v>
      </c>
      <c r="T38" s="8">
        <f t="shared" si="13"/>
        <v>0.22113144154669725</v>
      </c>
      <c r="Z38" s="23"/>
      <c r="AA38" s="2" t="s">
        <v>15</v>
      </c>
      <c r="AB38" s="3">
        <v>100.998</v>
      </c>
      <c r="AC38" s="3">
        <f t="shared" si="9"/>
        <v>78.348574912035204</v>
      </c>
      <c r="AD38" s="6">
        <f t="shared" si="14"/>
        <v>22.649425087964801</v>
      </c>
      <c r="AE38" s="1">
        <f t="shared" si="15"/>
        <v>22.649425087964801</v>
      </c>
      <c r="AF38" s="1">
        <f t="shared" si="16"/>
        <v>512.99645681532934</v>
      </c>
      <c r="AG38" s="8">
        <f t="shared" si="17"/>
        <v>0.22425617426052794</v>
      </c>
    </row>
    <row r="39" spans="1:33" x14ac:dyDescent="0.2">
      <c r="A39" s="22"/>
      <c r="B39" s="2" t="s">
        <v>16</v>
      </c>
      <c r="C39" s="3">
        <v>72.010999999999996</v>
      </c>
      <c r="D39" s="3">
        <f t="shared" si="4"/>
        <v>100.998</v>
      </c>
      <c r="E39" s="6">
        <f t="shared" si="5"/>
        <v>-28.987000000000009</v>
      </c>
      <c r="F39" s="1">
        <f t="shared" si="6"/>
        <v>28.987000000000009</v>
      </c>
      <c r="G39" s="1">
        <f t="shared" si="7"/>
        <v>840.24616900000058</v>
      </c>
      <c r="H39" s="8">
        <f t="shared" si="8"/>
        <v>0.40253572370887797</v>
      </c>
      <c r="M39" s="23"/>
      <c r="N39" s="2" t="s">
        <v>16</v>
      </c>
      <c r="O39" s="3">
        <v>72.010999999999996</v>
      </c>
      <c r="P39" s="3">
        <f t="shared" si="18"/>
        <v>81.654666666666671</v>
      </c>
      <c r="Q39" s="6">
        <f t="shared" si="10"/>
        <v>-9.6436666666666753</v>
      </c>
      <c r="R39" s="1">
        <f t="shared" si="11"/>
        <v>9.6436666666666753</v>
      </c>
      <c r="S39" s="1">
        <f t="shared" si="12"/>
        <v>93.000306777777951</v>
      </c>
      <c r="T39" s="8">
        <f t="shared" si="13"/>
        <v>0.13391935491336984</v>
      </c>
      <c r="Z39" s="23"/>
      <c r="AA39" s="2" t="s">
        <v>16</v>
      </c>
      <c r="AB39" s="3">
        <v>72.010999999999996</v>
      </c>
      <c r="AC39" s="3">
        <f t="shared" si="9"/>
        <v>96.468114982407059</v>
      </c>
      <c r="AD39" s="6">
        <f t="shared" si="14"/>
        <v>-24.457114982407063</v>
      </c>
      <c r="AE39" s="1">
        <f t="shared" si="15"/>
        <v>24.457114982407063</v>
      </c>
      <c r="AF39" s="1">
        <f t="shared" si="16"/>
        <v>598.15047326268007</v>
      </c>
      <c r="AG39" s="8">
        <f t="shared" si="17"/>
        <v>0.33963026457634338</v>
      </c>
    </row>
    <row r="40" spans="1:33" x14ac:dyDescent="0.2">
      <c r="A40" s="21">
        <v>2014</v>
      </c>
      <c r="B40" s="2" t="s">
        <v>5</v>
      </c>
      <c r="C40" s="3">
        <v>82.120999999999995</v>
      </c>
      <c r="D40" s="3">
        <f t="shared" si="4"/>
        <v>72.010999999999996</v>
      </c>
      <c r="E40" s="6">
        <f t="shared" si="5"/>
        <v>10.11</v>
      </c>
      <c r="F40" s="1">
        <f t="shared" si="6"/>
        <v>10.11</v>
      </c>
      <c r="G40" s="1">
        <f t="shared" si="7"/>
        <v>102.21209999999999</v>
      </c>
      <c r="H40" s="8">
        <f t="shared" si="8"/>
        <v>0.12311101910595341</v>
      </c>
      <c r="M40" s="24">
        <v>2014</v>
      </c>
      <c r="N40" s="2" t="s">
        <v>5</v>
      </c>
      <c r="O40" s="3">
        <v>82.120999999999995</v>
      </c>
      <c r="P40" s="3">
        <f t="shared" si="18"/>
        <v>80.195499999999996</v>
      </c>
      <c r="Q40" s="6">
        <f t="shared" si="10"/>
        <v>1.9254999999999995</v>
      </c>
      <c r="R40" s="1">
        <f t="shared" si="11"/>
        <v>1.9254999999999995</v>
      </c>
      <c r="S40" s="1">
        <f t="shared" si="12"/>
        <v>3.7075502499999984</v>
      </c>
      <c r="T40" s="8">
        <f t="shared" si="13"/>
        <v>2.344710853496669E-2</v>
      </c>
      <c r="Z40" s="24">
        <v>2014</v>
      </c>
      <c r="AA40" s="2" t="s">
        <v>5</v>
      </c>
      <c r="AB40" s="3">
        <v>82.120999999999995</v>
      </c>
      <c r="AC40" s="3">
        <f t="shared" si="9"/>
        <v>76.902422996481405</v>
      </c>
      <c r="AD40" s="6">
        <f t="shared" si="14"/>
        <v>5.2185770035185897</v>
      </c>
      <c r="AE40" s="1">
        <f t="shared" si="15"/>
        <v>5.2185770035185897</v>
      </c>
      <c r="AF40" s="1">
        <f t="shared" si="16"/>
        <v>27.233545941653063</v>
      </c>
      <c r="AG40" s="8">
        <f t="shared" si="17"/>
        <v>6.3547411788928407E-2</v>
      </c>
    </row>
    <row r="41" spans="1:33" x14ac:dyDescent="0.2">
      <c r="A41" s="21"/>
      <c r="B41" s="2" t="s">
        <v>6</v>
      </c>
      <c r="C41" s="3">
        <v>74.004999999999995</v>
      </c>
      <c r="D41" s="3">
        <f t="shared" si="4"/>
        <v>82.120999999999995</v>
      </c>
      <c r="E41" s="6">
        <f t="shared" si="5"/>
        <v>-8.1159999999999997</v>
      </c>
      <c r="F41" s="1">
        <f t="shared" si="6"/>
        <v>8.1159999999999997</v>
      </c>
      <c r="G41" s="1">
        <f t="shared" si="7"/>
        <v>65.869456</v>
      </c>
      <c r="H41" s="8">
        <f t="shared" si="8"/>
        <v>0.10966826565772583</v>
      </c>
      <c r="M41" s="24"/>
      <c r="N41" s="2" t="s">
        <v>6</v>
      </c>
      <c r="O41" s="3">
        <v>74.004999999999995</v>
      </c>
      <c r="P41" s="3">
        <f t="shared" si="18"/>
        <v>81.062666666666658</v>
      </c>
      <c r="Q41" s="6">
        <f t="shared" si="10"/>
        <v>-7.0576666666666625</v>
      </c>
      <c r="R41" s="1">
        <f t="shared" si="11"/>
        <v>7.0576666666666625</v>
      </c>
      <c r="S41" s="1">
        <f t="shared" si="12"/>
        <v>49.810658777777718</v>
      </c>
      <c r="T41" s="8">
        <f t="shared" si="13"/>
        <v>9.536743012859486E-2</v>
      </c>
      <c r="Z41" s="24"/>
      <c r="AA41" s="2" t="s">
        <v>6</v>
      </c>
      <c r="AB41" s="3">
        <v>74.004999999999995</v>
      </c>
      <c r="AC41" s="3">
        <f t="shared" si="9"/>
        <v>81.077284599296277</v>
      </c>
      <c r="AD41" s="6">
        <f t="shared" si="14"/>
        <v>-7.0722845992962817</v>
      </c>
      <c r="AE41" s="1">
        <f t="shared" si="15"/>
        <v>7.0722845992962817</v>
      </c>
      <c r="AF41" s="1">
        <f t="shared" si="16"/>
        <v>50.017209453443371</v>
      </c>
      <c r="AG41" s="8">
        <f t="shared" si="17"/>
        <v>9.5564956412354324E-2</v>
      </c>
    </row>
    <row r="42" spans="1:33" x14ac:dyDescent="0.2">
      <c r="A42" s="21"/>
      <c r="B42" s="2" t="s">
        <v>7</v>
      </c>
      <c r="C42" s="3">
        <v>80.960999999999999</v>
      </c>
      <c r="D42" s="3">
        <f t="shared" si="4"/>
        <v>74.004999999999995</v>
      </c>
      <c r="E42" s="6">
        <f t="shared" si="5"/>
        <v>6.9560000000000031</v>
      </c>
      <c r="F42" s="1">
        <f t="shared" si="6"/>
        <v>6.9560000000000031</v>
      </c>
      <c r="G42" s="1">
        <f t="shared" si="7"/>
        <v>48.385936000000044</v>
      </c>
      <c r="H42" s="8">
        <f t="shared" si="8"/>
        <v>8.591791109299543E-2</v>
      </c>
      <c r="M42" s="24"/>
      <c r="N42" s="2" t="s">
        <v>7</v>
      </c>
      <c r="O42" s="3">
        <v>80.960999999999999</v>
      </c>
      <c r="P42" s="3">
        <f t="shared" si="18"/>
        <v>80.563833333333321</v>
      </c>
      <c r="Q42" s="6">
        <f t="shared" si="10"/>
        <v>0.39716666666667777</v>
      </c>
      <c r="R42" s="1">
        <f t="shared" si="11"/>
        <v>0.39716666666667777</v>
      </c>
      <c r="S42" s="1">
        <f t="shared" si="12"/>
        <v>0.15774136111111994</v>
      </c>
      <c r="T42" s="8">
        <f t="shared" si="13"/>
        <v>4.9056541627039906E-3</v>
      </c>
      <c r="Z42" s="24"/>
      <c r="AA42" s="2" t="s">
        <v>7</v>
      </c>
      <c r="AB42" s="3">
        <v>80.960999999999999</v>
      </c>
      <c r="AC42" s="3">
        <f t="shared" si="9"/>
        <v>75.419456919859257</v>
      </c>
      <c r="AD42" s="6">
        <f t="shared" si="14"/>
        <v>5.541543080140741</v>
      </c>
      <c r="AE42" s="1">
        <f t="shared" si="15"/>
        <v>5.541543080140741</v>
      </c>
      <c r="AF42" s="1">
        <f t="shared" si="16"/>
        <v>30.708699709055733</v>
      </c>
      <c r="AG42" s="8">
        <f t="shared" si="17"/>
        <v>6.8447068096253019E-2</v>
      </c>
    </row>
    <row r="43" spans="1:33" x14ac:dyDescent="0.2">
      <c r="A43" s="21"/>
      <c r="B43" s="2" t="s">
        <v>8</v>
      </c>
      <c r="C43" s="3">
        <v>89.975000000000009</v>
      </c>
      <c r="D43" s="3">
        <f t="shared" si="4"/>
        <v>80.960999999999999</v>
      </c>
      <c r="E43" s="6">
        <f t="shared" si="5"/>
        <v>9.01400000000001</v>
      </c>
      <c r="F43" s="1">
        <f t="shared" si="6"/>
        <v>9.01400000000001</v>
      </c>
      <c r="G43" s="1">
        <f t="shared" si="7"/>
        <v>81.252196000000183</v>
      </c>
      <c r="H43" s="8">
        <f t="shared" si="8"/>
        <v>0.10018338427340938</v>
      </c>
      <c r="M43" s="24"/>
      <c r="N43" s="2" t="s">
        <v>8</v>
      </c>
      <c r="O43" s="3">
        <v>89.975000000000009</v>
      </c>
      <c r="P43" s="3">
        <f t="shared" si="18"/>
        <v>81.521666666666661</v>
      </c>
      <c r="Q43" s="6">
        <f t="shared" si="10"/>
        <v>8.4533333333333474</v>
      </c>
      <c r="R43" s="1">
        <f t="shared" si="11"/>
        <v>8.4533333333333474</v>
      </c>
      <c r="S43" s="1">
        <f t="shared" si="12"/>
        <v>71.458844444444679</v>
      </c>
      <c r="T43" s="8">
        <f t="shared" si="13"/>
        <v>9.3952023710290045E-2</v>
      </c>
      <c r="Z43" s="24"/>
      <c r="AA43" s="2" t="s">
        <v>8</v>
      </c>
      <c r="AB43" s="3">
        <v>89.975000000000009</v>
      </c>
      <c r="AC43" s="3">
        <f t="shared" si="9"/>
        <v>79.852691383971845</v>
      </c>
      <c r="AD43" s="6">
        <f t="shared" si="14"/>
        <v>10.122308616028164</v>
      </c>
      <c r="AE43" s="1">
        <f t="shared" si="15"/>
        <v>10.122308616028164</v>
      </c>
      <c r="AF43" s="1">
        <f t="shared" si="16"/>
        <v>102.461131718118</v>
      </c>
      <c r="AG43" s="8">
        <f t="shared" si="17"/>
        <v>0.11250134610756503</v>
      </c>
    </row>
    <row r="44" spans="1:33" x14ac:dyDescent="0.2">
      <c r="A44" s="21"/>
      <c r="B44" s="2" t="s">
        <v>9</v>
      </c>
      <c r="C44" s="3">
        <v>73.010999999999996</v>
      </c>
      <c r="D44" s="3">
        <f t="shared" si="4"/>
        <v>89.975000000000009</v>
      </c>
      <c r="E44" s="6">
        <f t="shared" si="5"/>
        <v>-16.964000000000013</v>
      </c>
      <c r="F44" s="1">
        <f t="shared" si="6"/>
        <v>16.964000000000013</v>
      </c>
      <c r="G44" s="1">
        <f t="shared" si="7"/>
        <v>287.77729600000043</v>
      </c>
      <c r="H44" s="8">
        <f t="shared" si="8"/>
        <v>0.23234855021846043</v>
      </c>
      <c r="M44" s="24"/>
      <c r="N44" s="2" t="s">
        <v>9</v>
      </c>
      <c r="O44" s="3">
        <v>73.010999999999996</v>
      </c>
      <c r="P44" s="3">
        <f t="shared" si="18"/>
        <v>83.345166666666671</v>
      </c>
      <c r="Q44" s="6">
        <f t="shared" si="10"/>
        <v>-10.334166666666675</v>
      </c>
      <c r="R44" s="1">
        <f t="shared" si="11"/>
        <v>10.334166666666675</v>
      </c>
      <c r="S44" s="1">
        <f t="shared" si="12"/>
        <v>106.79500069444462</v>
      </c>
      <c r="T44" s="8">
        <f t="shared" si="13"/>
        <v>0.14154259860386348</v>
      </c>
      <c r="Z44" s="24"/>
      <c r="AA44" s="2" t="s">
        <v>9</v>
      </c>
      <c r="AB44" s="3">
        <v>73.010999999999996</v>
      </c>
      <c r="AC44" s="3">
        <f t="shared" si="9"/>
        <v>87.950538276794362</v>
      </c>
      <c r="AD44" s="6">
        <f t="shared" si="14"/>
        <v>-14.939538276794366</v>
      </c>
      <c r="AE44" s="1">
        <f t="shared" si="15"/>
        <v>14.939538276794366</v>
      </c>
      <c r="AF44" s="1">
        <f t="shared" si="16"/>
        <v>223.18980392380396</v>
      </c>
      <c r="AG44" s="8">
        <f t="shared" si="17"/>
        <v>0.20462037606380362</v>
      </c>
    </row>
    <row r="45" spans="1:33" x14ac:dyDescent="0.2">
      <c r="A45" s="21"/>
      <c r="B45" s="2" t="s">
        <v>10</v>
      </c>
      <c r="C45" s="3">
        <v>71.149000000000001</v>
      </c>
      <c r="D45" s="3">
        <f t="shared" si="4"/>
        <v>73.010999999999996</v>
      </c>
      <c r="E45" s="6">
        <f t="shared" si="5"/>
        <v>-1.8619999999999948</v>
      </c>
      <c r="F45" s="1">
        <f t="shared" si="6"/>
        <v>1.8619999999999948</v>
      </c>
      <c r="G45" s="1">
        <f t="shared" si="7"/>
        <v>3.4670439999999805</v>
      </c>
      <c r="H45" s="8">
        <f t="shared" si="8"/>
        <v>2.6170431067196936E-2</v>
      </c>
      <c r="M45" s="24"/>
      <c r="N45" s="2" t="s">
        <v>10</v>
      </c>
      <c r="O45" s="3">
        <v>71.149000000000001</v>
      </c>
      <c r="P45" s="3">
        <f t="shared" si="18"/>
        <v>78.680666666666681</v>
      </c>
      <c r="Q45" s="6">
        <f t="shared" si="10"/>
        <v>-7.5316666666666805</v>
      </c>
      <c r="R45" s="1">
        <f t="shared" si="11"/>
        <v>7.5316666666666805</v>
      </c>
      <c r="S45" s="1">
        <f t="shared" si="12"/>
        <v>56.726002777777985</v>
      </c>
      <c r="T45" s="8">
        <f t="shared" si="13"/>
        <v>0.10585766021541666</v>
      </c>
      <c r="Z45" s="24"/>
      <c r="AA45" s="2" t="s">
        <v>10</v>
      </c>
      <c r="AB45" s="3">
        <v>71.149000000000001</v>
      </c>
      <c r="AC45" s="3">
        <f t="shared" si="9"/>
        <v>75.998907655358863</v>
      </c>
      <c r="AD45" s="6">
        <f t="shared" si="14"/>
        <v>-4.8499076553588623</v>
      </c>
      <c r="AE45" s="1">
        <f t="shared" si="15"/>
        <v>4.8499076553588623</v>
      </c>
      <c r="AF45" s="1">
        <f t="shared" si="16"/>
        <v>23.521604265508497</v>
      </c>
      <c r="AG45" s="8">
        <f t="shared" si="17"/>
        <v>6.8165506969301917E-2</v>
      </c>
    </row>
    <row r="46" spans="1:33" x14ac:dyDescent="0.2">
      <c r="A46" s="21"/>
      <c r="B46" s="2" t="s">
        <v>11</v>
      </c>
      <c r="C46" s="3">
        <v>67.171000000000006</v>
      </c>
      <c r="D46" s="3">
        <f t="shared" si="4"/>
        <v>71.149000000000001</v>
      </c>
      <c r="E46" s="6">
        <f t="shared" si="5"/>
        <v>-3.9779999999999944</v>
      </c>
      <c r="F46" s="1">
        <f t="shared" si="6"/>
        <v>3.9779999999999944</v>
      </c>
      <c r="G46" s="1">
        <f t="shared" si="7"/>
        <v>15.824483999999956</v>
      </c>
      <c r="H46" s="8">
        <f t="shared" si="8"/>
        <v>5.9221985678343247E-2</v>
      </c>
      <c r="M46" s="24"/>
      <c r="N46" s="2" t="s">
        <v>11</v>
      </c>
      <c r="O46" s="3">
        <v>67.171000000000006</v>
      </c>
      <c r="P46" s="3">
        <f t="shared" si="18"/>
        <v>78.536999999999992</v>
      </c>
      <c r="Q46" s="6">
        <f t="shared" si="10"/>
        <v>-11.365999999999985</v>
      </c>
      <c r="R46" s="1">
        <f t="shared" si="11"/>
        <v>11.365999999999985</v>
      </c>
      <c r="S46" s="1">
        <f t="shared" si="12"/>
        <v>129.18595599999966</v>
      </c>
      <c r="T46" s="8">
        <f t="shared" si="13"/>
        <v>0.16920992690297873</v>
      </c>
      <c r="Z46" s="24"/>
      <c r="AA46" s="2" t="s">
        <v>11</v>
      </c>
      <c r="AB46" s="3">
        <v>67.171000000000006</v>
      </c>
      <c r="AC46" s="3">
        <f t="shared" si="9"/>
        <v>72.118981531071768</v>
      </c>
      <c r="AD46" s="6">
        <f t="shared" si="14"/>
        <v>-4.9479815310717612</v>
      </c>
      <c r="AE46" s="1">
        <f t="shared" si="15"/>
        <v>4.9479815310717612</v>
      </c>
      <c r="AF46" s="1">
        <f t="shared" si="16"/>
        <v>24.482521231827249</v>
      </c>
      <c r="AG46" s="8">
        <f t="shared" si="17"/>
        <v>7.3662466407702146E-2</v>
      </c>
    </row>
    <row r="47" spans="1:33" x14ac:dyDescent="0.2">
      <c r="A47" s="21"/>
      <c r="B47" s="2" t="s">
        <v>12</v>
      </c>
      <c r="C47" s="3">
        <v>66.936999999999998</v>
      </c>
      <c r="D47" s="3">
        <f t="shared" si="4"/>
        <v>67.171000000000006</v>
      </c>
      <c r="E47" s="6">
        <f t="shared" si="5"/>
        <v>-0.23400000000000887</v>
      </c>
      <c r="F47" s="1">
        <f t="shared" si="6"/>
        <v>0.23400000000000887</v>
      </c>
      <c r="G47" s="1">
        <f t="shared" si="7"/>
        <v>5.4756000000004149E-2</v>
      </c>
      <c r="H47" s="8">
        <f t="shared" si="8"/>
        <v>3.4958244319286623E-3</v>
      </c>
      <c r="M47" s="24"/>
      <c r="N47" s="2" t="s">
        <v>12</v>
      </c>
      <c r="O47" s="3">
        <v>66.936999999999998</v>
      </c>
      <c r="P47" s="3">
        <f t="shared" si="18"/>
        <v>76.045333333333332</v>
      </c>
      <c r="Q47" s="6">
        <f t="shared" si="10"/>
        <v>-9.1083333333333343</v>
      </c>
      <c r="R47" s="1">
        <f t="shared" si="11"/>
        <v>9.1083333333333343</v>
      </c>
      <c r="S47" s="1">
        <f t="shared" si="12"/>
        <v>82.961736111111122</v>
      </c>
      <c r="T47" s="8">
        <f t="shared" si="13"/>
        <v>0.13607322308040895</v>
      </c>
      <c r="Z47" s="24"/>
      <c r="AA47" s="2" t="s">
        <v>12</v>
      </c>
      <c r="AB47" s="3">
        <v>66.936999999999998</v>
      </c>
      <c r="AC47" s="3">
        <f t="shared" si="9"/>
        <v>68.160596306214359</v>
      </c>
      <c r="AD47" s="6">
        <f t="shared" si="14"/>
        <v>-1.2235963062143611</v>
      </c>
      <c r="AE47" s="1">
        <f t="shared" si="15"/>
        <v>1.2235963062143611</v>
      </c>
      <c r="AF47" s="1">
        <f t="shared" si="16"/>
        <v>1.4971879205814285</v>
      </c>
      <c r="AG47" s="8">
        <f t="shared" si="17"/>
        <v>1.8279819923425925E-2</v>
      </c>
    </row>
    <row r="48" spans="1:33" x14ac:dyDescent="0.2">
      <c r="A48" s="21"/>
      <c r="B48" s="2" t="s">
        <v>13</v>
      </c>
      <c r="C48" s="3">
        <v>65.191000000000003</v>
      </c>
      <c r="D48" s="3">
        <f t="shared" si="4"/>
        <v>66.936999999999998</v>
      </c>
      <c r="E48" s="6">
        <f t="shared" si="5"/>
        <v>-1.7459999999999951</v>
      </c>
      <c r="F48" s="1">
        <f t="shared" si="6"/>
        <v>1.7459999999999951</v>
      </c>
      <c r="G48" s="1">
        <f t="shared" si="7"/>
        <v>3.0485159999999829</v>
      </c>
      <c r="H48" s="8">
        <f t="shared" si="8"/>
        <v>2.6782838121826556E-2</v>
      </c>
      <c r="M48" s="24"/>
      <c r="N48" s="2" t="s">
        <v>13</v>
      </c>
      <c r="O48" s="3">
        <v>65.191000000000003</v>
      </c>
      <c r="P48" s="3">
        <f t="shared" si="18"/>
        <v>74.867333333333335</v>
      </c>
      <c r="Q48" s="6">
        <f t="shared" si="10"/>
        <v>-9.6763333333333321</v>
      </c>
      <c r="R48" s="1">
        <f t="shared" si="11"/>
        <v>9.6763333333333321</v>
      </c>
      <c r="S48" s="1">
        <f t="shared" si="12"/>
        <v>93.631426777777747</v>
      </c>
      <c r="T48" s="8">
        <f t="shared" si="13"/>
        <v>0.14843050932388416</v>
      </c>
      <c r="Z48" s="24"/>
      <c r="AA48" s="2" t="s">
        <v>13</v>
      </c>
      <c r="AB48" s="3">
        <v>65.191000000000003</v>
      </c>
      <c r="AC48" s="3">
        <f t="shared" si="9"/>
        <v>67.181719261242861</v>
      </c>
      <c r="AD48" s="6">
        <f t="shared" si="14"/>
        <v>-1.9907192612428588</v>
      </c>
      <c r="AE48" s="1">
        <f t="shared" si="15"/>
        <v>1.9907192612428588</v>
      </c>
      <c r="AF48" s="1">
        <f t="shared" si="16"/>
        <v>3.9629631770833136</v>
      </c>
      <c r="AG48" s="8">
        <f t="shared" si="17"/>
        <v>3.0536719198092661E-2</v>
      </c>
    </row>
    <row r="49" spans="1:33" x14ac:dyDescent="0.2">
      <c r="A49" s="21"/>
      <c r="B49" s="2" t="s">
        <v>14</v>
      </c>
      <c r="C49" s="3">
        <v>69.138999999999996</v>
      </c>
      <c r="D49" s="3">
        <f t="shared" si="4"/>
        <v>65.191000000000003</v>
      </c>
      <c r="E49" s="6">
        <f t="shared" si="5"/>
        <v>3.9479999999999933</v>
      </c>
      <c r="F49" s="1">
        <f t="shared" si="6"/>
        <v>3.9479999999999933</v>
      </c>
      <c r="G49" s="1">
        <f t="shared" si="7"/>
        <v>15.586703999999948</v>
      </c>
      <c r="H49" s="8">
        <f t="shared" si="8"/>
        <v>5.7102359015895422E-2</v>
      </c>
      <c r="M49" s="24"/>
      <c r="N49" s="2" t="s">
        <v>14</v>
      </c>
      <c r="O49" s="3">
        <v>69.138999999999996</v>
      </c>
      <c r="P49" s="3">
        <f t="shared" si="18"/>
        <v>72.23899999999999</v>
      </c>
      <c r="Q49" s="6">
        <f t="shared" si="10"/>
        <v>-3.0999999999999943</v>
      </c>
      <c r="R49" s="1">
        <f t="shared" si="11"/>
        <v>3.0999999999999943</v>
      </c>
      <c r="S49" s="1">
        <f t="shared" si="12"/>
        <v>9.6099999999999639</v>
      </c>
      <c r="T49" s="8">
        <f t="shared" si="13"/>
        <v>4.4837211993230951E-2</v>
      </c>
      <c r="Z49" s="24"/>
      <c r="AA49" s="2" t="s">
        <v>14</v>
      </c>
      <c r="AB49" s="3">
        <v>69.138999999999996</v>
      </c>
      <c r="AC49" s="3">
        <f t="shared" si="9"/>
        <v>65.589143852248583</v>
      </c>
      <c r="AD49" s="6">
        <f t="shared" si="14"/>
        <v>3.549856147751413</v>
      </c>
      <c r="AE49" s="1">
        <f t="shared" si="15"/>
        <v>3.549856147751413</v>
      </c>
      <c r="AF49" s="1">
        <f t="shared" si="16"/>
        <v>12.601478669728502</v>
      </c>
      <c r="AG49" s="8">
        <f t="shared" si="17"/>
        <v>5.1343758916840183E-2</v>
      </c>
    </row>
    <row r="50" spans="1:33" x14ac:dyDescent="0.2">
      <c r="A50" s="21"/>
      <c r="B50" s="2" t="s">
        <v>15</v>
      </c>
      <c r="C50" s="3">
        <v>91.004999999999995</v>
      </c>
      <c r="D50" s="3">
        <f t="shared" si="4"/>
        <v>69.138999999999996</v>
      </c>
      <c r="E50" s="6">
        <f t="shared" si="5"/>
        <v>21.866</v>
      </c>
      <c r="F50" s="1">
        <f t="shared" si="6"/>
        <v>21.866</v>
      </c>
      <c r="G50" s="1">
        <f t="shared" si="7"/>
        <v>478.12195600000001</v>
      </c>
      <c r="H50" s="8">
        <f t="shared" si="8"/>
        <v>0.24027251249931322</v>
      </c>
      <c r="M50" s="24"/>
      <c r="N50" s="2" t="s">
        <v>15</v>
      </c>
      <c r="O50" s="3">
        <v>91.004999999999995</v>
      </c>
      <c r="P50" s="3">
        <f t="shared" si="18"/>
        <v>68.76633333333335</v>
      </c>
      <c r="Q50" s="6">
        <f t="shared" si="10"/>
        <v>22.238666666666646</v>
      </c>
      <c r="R50" s="1">
        <f t="shared" si="11"/>
        <v>22.238666666666646</v>
      </c>
      <c r="S50" s="1">
        <f t="shared" si="12"/>
        <v>494.55829511111017</v>
      </c>
      <c r="T50" s="8">
        <f t="shared" si="13"/>
        <v>0.24436752559383162</v>
      </c>
      <c r="Z50" s="24"/>
      <c r="AA50" s="2" t="s">
        <v>15</v>
      </c>
      <c r="AB50" s="3">
        <v>91.004999999999995</v>
      </c>
      <c r="AC50" s="3">
        <f t="shared" si="9"/>
        <v>68.429028770449719</v>
      </c>
      <c r="AD50" s="6">
        <f t="shared" si="14"/>
        <v>22.575971229550277</v>
      </c>
      <c r="AE50" s="1">
        <f t="shared" si="15"/>
        <v>22.575971229550277</v>
      </c>
      <c r="AF50" s="1">
        <f t="shared" si="16"/>
        <v>509.67447695748183</v>
      </c>
      <c r="AG50" s="8">
        <f t="shared" si="17"/>
        <v>0.24807396549145957</v>
      </c>
    </row>
    <row r="51" spans="1:33" x14ac:dyDescent="0.2">
      <c r="A51" s="21"/>
      <c r="B51" s="2" t="s">
        <v>16</v>
      </c>
      <c r="C51" s="3">
        <v>61.987000000000002</v>
      </c>
      <c r="D51" s="3">
        <f t="shared" si="4"/>
        <v>91.004999999999995</v>
      </c>
      <c r="E51" s="6">
        <f t="shared" si="5"/>
        <v>-29.017999999999994</v>
      </c>
      <c r="F51" s="1">
        <f t="shared" si="6"/>
        <v>29.017999999999994</v>
      </c>
      <c r="G51" s="1">
        <f t="shared" si="7"/>
        <v>842.04432399999962</v>
      </c>
      <c r="H51" s="8">
        <f t="shared" si="8"/>
        <v>0.46813041444173764</v>
      </c>
      <c r="M51" s="24"/>
      <c r="N51" s="2" t="s">
        <v>16</v>
      </c>
      <c r="O51" s="3">
        <v>61.987000000000002</v>
      </c>
      <c r="P51" s="3">
        <f t="shared" si="18"/>
        <v>71.765333333333331</v>
      </c>
      <c r="Q51" s="6">
        <f t="shared" si="10"/>
        <v>-9.7783333333333289</v>
      </c>
      <c r="R51" s="1">
        <f t="shared" si="11"/>
        <v>9.7783333333333289</v>
      </c>
      <c r="S51" s="1">
        <f t="shared" si="12"/>
        <v>95.615802777777688</v>
      </c>
      <c r="T51" s="8">
        <f t="shared" si="13"/>
        <v>0.15774812998424392</v>
      </c>
      <c r="Z51" s="24"/>
      <c r="AA51" s="2" t="s">
        <v>16</v>
      </c>
      <c r="AB51" s="3">
        <v>61.987000000000002</v>
      </c>
      <c r="AC51" s="3">
        <f t="shared" si="9"/>
        <v>86.489805754089943</v>
      </c>
      <c r="AD51" s="6">
        <f t="shared" si="14"/>
        <v>-24.502805754089941</v>
      </c>
      <c r="AE51" s="1">
        <f t="shared" si="15"/>
        <v>24.502805754089941</v>
      </c>
      <c r="AF51" s="1">
        <f t="shared" si="16"/>
        <v>600.38748982266316</v>
      </c>
      <c r="AG51" s="8">
        <f t="shared" si="17"/>
        <v>0.39528942768790132</v>
      </c>
    </row>
    <row r="52" spans="1:33" x14ac:dyDescent="0.2">
      <c r="A52" s="21">
        <v>2015</v>
      </c>
      <c r="B52" s="2" t="s">
        <v>5</v>
      </c>
      <c r="C52" s="3"/>
      <c r="D52" s="3">
        <f t="shared" si="4"/>
        <v>61.987000000000002</v>
      </c>
      <c r="E52" s="6"/>
      <c r="F52" s="1"/>
      <c r="G52" s="1"/>
      <c r="H52" s="1"/>
      <c r="M52" s="24">
        <v>2015</v>
      </c>
      <c r="N52" s="2" t="s">
        <v>5</v>
      </c>
      <c r="O52" s="3"/>
      <c r="P52" s="3">
        <f>AVERAGE(O46:O51)</f>
        <v>70.23833333333333</v>
      </c>
      <c r="Q52" s="6"/>
      <c r="R52" s="1"/>
      <c r="S52" s="1"/>
      <c r="T52" s="1"/>
      <c r="Z52" s="24">
        <v>2015</v>
      </c>
      <c r="AA52" s="2" t="s">
        <v>5</v>
      </c>
      <c r="AB52" s="3"/>
      <c r="AC52" s="3">
        <f t="shared" si="9"/>
        <v>66.887561150817987</v>
      </c>
      <c r="AD52" s="6"/>
      <c r="AE52" s="1"/>
      <c r="AF52" s="1"/>
      <c r="AG52" s="1"/>
    </row>
    <row r="53" spans="1:33" x14ac:dyDescent="0.2">
      <c r="A53" s="21"/>
      <c r="B53" s="2"/>
      <c r="C53" s="3"/>
      <c r="D53" s="3"/>
      <c r="E53" s="6"/>
      <c r="F53" s="1"/>
      <c r="G53" s="1"/>
      <c r="H53" s="1"/>
      <c r="M53" s="24"/>
      <c r="N53" s="2"/>
      <c r="O53" s="3"/>
      <c r="P53" s="3"/>
      <c r="Q53" s="6"/>
      <c r="R53" s="1"/>
      <c r="S53" s="1"/>
      <c r="T53" s="1"/>
      <c r="Z53" s="24"/>
      <c r="AA53" s="2"/>
      <c r="AB53" s="3"/>
      <c r="AC53" s="3"/>
      <c r="AD53" s="6"/>
      <c r="AE53" s="1"/>
      <c r="AF53" s="1"/>
      <c r="AG53" s="1"/>
    </row>
    <row r="54" spans="1:33" x14ac:dyDescent="0.2">
      <c r="A54" s="21"/>
      <c r="B54" s="2"/>
      <c r="C54" s="3"/>
      <c r="D54" s="3"/>
      <c r="E54" s="6"/>
      <c r="F54" s="1"/>
      <c r="G54" s="1"/>
      <c r="H54" s="1"/>
      <c r="M54" s="24"/>
      <c r="N54" s="2"/>
      <c r="O54" s="3"/>
      <c r="P54" s="3"/>
      <c r="Q54" s="6"/>
      <c r="R54" s="1"/>
      <c r="S54" s="1"/>
      <c r="T54" s="1"/>
      <c r="Z54" s="24"/>
      <c r="AA54" s="2"/>
      <c r="AB54" s="3"/>
      <c r="AC54" s="3"/>
      <c r="AD54" s="6"/>
      <c r="AE54" s="1"/>
      <c r="AF54" s="1"/>
      <c r="AG54" s="1"/>
    </row>
    <row r="55" spans="1:33" x14ac:dyDescent="0.2">
      <c r="A55" s="21"/>
      <c r="B55" s="2"/>
      <c r="C55" s="7"/>
      <c r="D55" s="3"/>
      <c r="E55" s="6"/>
      <c r="F55" s="1"/>
      <c r="G55" s="1"/>
      <c r="H55" s="1"/>
      <c r="M55" s="24"/>
      <c r="N55" s="2"/>
      <c r="O55" s="7"/>
      <c r="P55" s="3"/>
      <c r="Q55" s="6"/>
      <c r="R55" s="1"/>
      <c r="S55" s="1"/>
      <c r="T55" s="1"/>
      <c r="Z55" s="24"/>
      <c r="AA55" s="2"/>
      <c r="AB55" s="7"/>
      <c r="AC55" s="3"/>
      <c r="AD55" s="6"/>
      <c r="AE55" s="1"/>
      <c r="AF55" s="1"/>
      <c r="AG55" s="1"/>
    </row>
    <row r="56" spans="1:33" x14ac:dyDescent="0.2">
      <c r="A56" s="21"/>
      <c r="B56" s="2"/>
      <c r="C56" s="1"/>
      <c r="D56" s="3"/>
      <c r="E56" s="1"/>
      <c r="F56" s="1"/>
      <c r="G56" s="1"/>
      <c r="H56" s="1"/>
      <c r="M56" s="24"/>
      <c r="N56" s="2"/>
      <c r="O56" s="1"/>
      <c r="P56" s="3"/>
      <c r="Q56" s="1"/>
      <c r="R56" s="1"/>
      <c r="S56" s="1"/>
      <c r="T56" s="1"/>
      <c r="Z56" s="24"/>
      <c r="AA56" s="2"/>
      <c r="AB56" s="1"/>
      <c r="AC56" s="3"/>
      <c r="AD56" s="1"/>
      <c r="AE56" s="1"/>
      <c r="AF56" s="1"/>
      <c r="AG56" s="1"/>
    </row>
    <row r="61" spans="1:33" x14ac:dyDescent="0.2">
      <c r="B61" s="26" t="s">
        <v>0</v>
      </c>
      <c r="C61" s="27" t="s">
        <v>1</v>
      </c>
      <c r="D61" s="28"/>
      <c r="E61" s="29"/>
    </row>
    <row r="62" spans="1:33" x14ac:dyDescent="0.2">
      <c r="B62" s="26"/>
      <c r="C62" s="30"/>
      <c r="D62" s="31"/>
      <c r="E62" s="32"/>
    </row>
    <row r="63" spans="1:33" x14ac:dyDescent="0.2">
      <c r="B63" s="26"/>
      <c r="C63" s="1" t="s">
        <v>27</v>
      </c>
      <c r="D63" s="10" t="s">
        <v>2</v>
      </c>
      <c r="E63" s="1" t="s">
        <v>26</v>
      </c>
      <c r="F63" s="1" t="s">
        <v>4</v>
      </c>
      <c r="G63" s="1" t="s">
        <v>17</v>
      </c>
      <c r="H63" s="1" t="s">
        <v>18</v>
      </c>
      <c r="I63" s="1" t="s">
        <v>19</v>
      </c>
    </row>
    <row r="64" spans="1:33" x14ac:dyDescent="0.2">
      <c r="A64" s="21">
        <v>2011</v>
      </c>
      <c r="B64" s="2" t="s">
        <v>5</v>
      </c>
      <c r="C64" s="1">
        <v>1</v>
      </c>
      <c r="D64" s="13">
        <v>83.134</v>
      </c>
      <c r="E64" s="1">
        <f>(0.00002*C64^4) - (0.0011*C64^3) -(0.0161*C64^2) +(0.9439*C64)+ 86.44</f>
        <v>87.366720000000001</v>
      </c>
      <c r="F64" s="3">
        <f>D64-E64</f>
        <v>-4.2327200000000005</v>
      </c>
      <c r="G64" s="1">
        <f>ABS(F64)</f>
        <v>4.2327200000000005</v>
      </c>
      <c r="H64" s="12">
        <f>F64^2</f>
        <v>17.915918598400005</v>
      </c>
      <c r="I64" s="8">
        <f>(G64/D64)</f>
        <v>5.0914427310125826E-2</v>
      </c>
    </row>
    <row r="65" spans="1:37" x14ac:dyDescent="0.2">
      <c r="A65" s="21"/>
      <c r="B65" s="2" t="s">
        <v>6</v>
      </c>
      <c r="C65" s="1">
        <v>2</v>
      </c>
      <c r="D65" s="13">
        <v>78.766999999999996</v>
      </c>
      <c r="E65" s="1">
        <f t="shared" ref="E65:E116" si="19">(0.00002*C65^4) - (0.0011*C65^3) -(0.0161*C65^2) +(0.9439*C65)+ 86.44</f>
        <v>88.254919999999998</v>
      </c>
      <c r="F65" s="3">
        <f t="shared" ref="F65:F111" si="20">D65-E65</f>
        <v>-9.4879200000000026</v>
      </c>
      <c r="G65" s="1">
        <f t="shared" ref="G65:G111" si="21">ABS(F65)</f>
        <v>9.4879200000000026</v>
      </c>
      <c r="H65" s="12">
        <f t="shared" ref="H65:H111" si="22">F65^2</f>
        <v>90.020625926400044</v>
      </c>
      <c r="I65" s="8">
        <f t="shared" ref="I65:I111" si="23">(G65/D65)</f>
        <v>0.12045552071298898</v>
      </c>
    </row>
    <row r="66" spans="1:37" x14ac:dyDescent="0.2">
      <c r="A66" s="21"/>
      <c r="B66" s="2" t="s">
        <v>7</v>
      </c>
      <c r="C66" s="1">
        <v>3</v>
      </c>
      <c r="D66" s="13">
        <v>90.998999999999995</v>
      </c>
      <c r="E66" s="1">
        <f t="shared" si="19"/>
        <v>89.09872</v>
      </c>
      <c r="F66" s="3">
        <f t="shared" si="20"/>
        <v>1.9002799999999951</v>
      </c>
      <c r="G66" s="1">
        <f t="shared" si="21"/>
        <v>1.9002799999999951</v>
      </c>
      <c r="H66" s="12">
        <f t="shared" si="22"/>
        <v>3.6110640783999814</v>
      </c>
      <c r="I66" s="8">
        <f t="shared" si="23"/>
        <v>2.08824272794206E-2</v>
      </c>
      <c r="Y66" s="17" t="s">
        <v>0</v>
      </c>
      <c r="Z66" s="20" t="s">
        <v>1</v>
      </c>
      <c r="AA66" s="20"/>
      <c r="AB66" s="20"/>
      <c r="AC66" s="20"/>
      <c r="AD66" s="16" t="s">
        <v>29</v>
      </c>
      <c r="AF66" s="17" t="s">
        <v>0</v>
      </c>
      <c r="AG66" s="20" t="s">
        <v>28</v>
      </c>
      <c r="AH66" s="20"/>
      <c r="AI66" s="20"/>
      <c r="AJ66" s="20"/>
      <c r="AK66" s="16" t="s">
        <v>29</v>
      </c>
    </row>
    <row r="67" spans="1:37" x14ac:dyDescent="0.2">
      <c r="A67" s="21"/>
      <c r="B67" s="2" t="s">
        <v>8</v>
      </c>
      <c r="C67" s="1">
        <v>4</v>
      </c>
      <c r="D67" s="13">
        <v>97.793000000000006</v>
      </c>
      <c r="E67" s="1">
        <f t="shared" si="19"/>
        <v>89.892719999999997</v>
      </c>
      <c r="F67" s="3">
        <f t="shared" si="20"/>
        <v>7.9002800000000093</v>
      </c>
      <c r="G67" s="1">
        <f t="shared" si="21"/>
        <v>7.9002800000000093</v>
      </c>
      <c r="H67" s="12">
        <f t="shared" si="22"/>
        <v>62.414424078400145</v>
      </c>
      <c r="I67" s="8">
        <f t="shared" si="23"/>
        <v>8.0785741310727854E-2</v>
      </c>
      <c r="K67" s="1" t="s">
        <v>20</v>
      </c>
      <c r="L67" s="1">
        <f>AVERAGE(G64:G111)</f>
        <v>9.4493808333333345</v>
      </c>
      <c r="Y67" s="18"/>
      <c r="Z67" s="14">
        <v>2011</v>
      </c>
      <c r="AA67" s="14">
        <v>2012</v>
      </c>
      <c r="AB67" s="14">
        <v>2013</v>
      </c>
      <c r="AC67" s="14">
        <v>2014</v>
      </c>
      <c r="AD67" s="16"/>
      <c r="AF67" s="18"/>
      <c r="AG67" s="14">
        <v>2011</v>
      </c>
      <c r="AH67" s="14">
        <v>2012</v>
      </c>
      <c r="AI67" s="14">
        <v>2013</v>
      </c>
      <c r="AJ67" s="14">
        <v>2014</v>
      </c>
      <c r="AK67" s="16"/>
    </row>
    <row r="68" spans="1:37" x14ac:dyDescent="0.2">
      <c r="A68" s="21"/>
      <c r="B68" s="2" t="s">
        <v>9</v>
      </c>
      <c r="C68" s="1">
        <v>5</v>
      </c>
      <c r="D68" s="13">
        <v>96.757999999999996</v>
      </c>
      <c r="E68" s="1">
        <f t="shared" si="19"/>
        <v>90.632000000000005</v>
      </c>
      <c r="F68" s="3">
        <f t="shared" si="20"/>
        <v>6.1259999999999906</v>
      </c>
      <c r="G68" s="1">
        <f t="shared" si="21"/>
        <v>6.1259999999999906</v>
      </c>
      <c r="H68" s="12">
        <f t="shared" si="22"/>
        <v>37.527875999999885</v>
      </c>
      <c r="I68" s="8">
        <f t="shared" si="23"/>
        <v>6.3312594307447345E-2</v>
      </c>
      <c r="K68" s="1" t="s">
        <v>21</v>
      </c>
      <c r="L68" s="12">
        <f>AVERAGE(H64:H111)</f>
        <v>132.76582021003335</v>
      </c>
      <c r="Y68" s="2" t="s">
        <v>5</v>
      </c>
      <c r="Z68" s="3">
        <v>83.134</v>
      </c>
      <c r="AA68" s="3">
        <v>85.290999999999997</v>
      </c>
      <c r="AB68" s="3">
        <v>87.870999999999995</v>
      </c>
      <c r="AC68" s="3">
        <v>82.120999999999995</v>
      </c>
      <c r="AD68" s="15">
        <f>AVERAGE(Z68:AC68)</f>
        <v>84.604249999999993</v>
      </c>
      <c r="AF68" s="2" t="s">
        <v>5</v>
      </c>
      <c r="AG68" s="3">
        <v>5.798</v>
      </c>
      <c r="AH68" s="3">
        <v>5.7880000000000003</v>
      </c>
      <c r="AI68" s="3">
        <v>5.3230000000000004</v>
      </c>
      <c r="AJ68" s="3">
        <v>5.7160000000000002</v>
      </c>
      <c r="AK68" s="15">
        <f>AVERAGE(AG68:AJ68)</f>
        <v>5.65625</v>
      </c>
    </row>
    <row r="69" spans="1:37" x14ac:dyDescent="0.2">
      <c r="A69" s="21"/>
      <c r="B69" s="2" t="s">
        <v>10</v>
      </c>
      <c r="C69" s="1">
        <v>6</v>
      </c>
      <c r="D69" s="13">
        <v>102.99000000000001</v>
      </c>
      <c r="E69" s="1">
        <f t="shared" si="19"/>
        <v>91.312119999999993</v>
      </c>
      <c r="F69" s="3">
        <f t="shared" si="20"/>
        <v>11.677880000000016</v>
      </c>
      <c r="G69" s="1">
        <f t="shared" si="21"/>
        <v>11.677880000000016</v>
      </c>
      <c r="H69" s="12">
        <f t="shared" si="22"/>
        <v>136.37288129440037</v>
      </c>
      <c r="I69" s="8">
        <f t="shared" si="23"/>
        <v>0.11338848431886606</v>
      </c>
      <c r="K69" s="1" t="s">
        <v>22</v>
      </c>
      <c r="L69" s="9">
        <f>AVERAGE(I64:I111)</f>
        <v>0.11272618882302393</v>
      </c>
      <c r="Y69" s="2" t="s">
        <v>6</v>
      </c>
      <c r="Z69" s="3">
        <v>78.766999999999996</v>
      </c>
      <c r="AA69" s="3">
        <v>90.692000000000007</v>
      </c>
      <c r="AB69" s="3">
        <v>84.436000000000007</v>
      </c>
      <c r="AC69" s="3">
        <v>74.004999999999995</v>
      </c>
      <c r="AD69" s="15">
        <f t="shared" ref="AD69:AD79" si="24">AVERAGE(Z69:AC69)</f>
        <v>81.974999999999994</v>
      </c>
      <c r="AF69" s="2" t="s">
        <v>6</v>
      </c>
      <c r="AG69" s="3">
        <v>5.2469999999999999</v>
      </c>
      <c r="AH69" s="3">
        <v>6.19</v>
      </c>
      <c r="AI69" s="3">
        <v>5.4610000000000003</v>
      </c>
      <c r="AJ69" s="3">
        <v>5.4590000000000005</v>
      </c>
      <c r="AK69" s="15">
        <f t="shared" ref="AK69:AK79" si="25">AVERAGE(AG69:AJ69)</f>
        <v>5.5892500000000007</v>
      </c>
    </row>
    <row r="70" spans="1:37" x14ac:dyDescent="0.2">
      <c r="A70" s="21"/>
      <c r="B70" s="2" t="s">
        <v>11</v>
      </c>
      <c r="C70" s="1">
        <v>7</v>
      </c>
      <c r="D70" s="13">
        <v>94.992999999999995</v>
      </c>
      <c r="E70" s="1">
        <f t="shared" si="19"/>
        <v>91.929119999999998</v>
      </c>
      <c r="F70" s="3">
        <f t="shared" si="20"/>
        <v>3.0638799999999975</v>
      </c>
      <c r="G70" s="1">
        <f t="shared" si="21"/>
        <v>3.0638799999999975</v>
      </c>
      <c r="H70" s="12">
        <f t="shared" si="22"/>
        <v>9.3873606543999841</v>
      </c>
      <c r="I70" s="8">
        <f t="shared" si="23"/>
        <v>3.2253745012790394E-2</v>
      </c>
      <c r="Y70" s="2" t="s">
        <v>7</v>
      </c>
      <c r="Z70" s="3">
        <v>90.998999999999995</v>
      </c>
      <c r="AA70" s="3">
        <v>97.983000000000004</v>
      </c>
      <c r="AB70" s="3">
        <v>91.177000000000007</v>
      </c>
      <c r="AC70" s="3">
        <v>80.960999999999999</v>
      </c>
      <c r="AD70" s="15">
        <f t="shared" si="24"/>
        <v>90.28</v>
      </c>
      <c r="AF70" s="2" t="s">
        <v>7</v>
      </c>
      <c r="AG70" s="3">
        <v>5.5440000000000005</v>
      </c>
      <c r="AH70" s="3">
        <v>6.3580000000000005</v>
      </c>
      <c r="AI70" s="3">
        <v>5.43</v>
      </c>
      <c r="AJ70" s="3">
        <v>5.4279999999999999</v>
      </c>
      <c r="AK70" s="15">
        <f t="shared" si="25"/>
        <v>5.69</v>
      </c>
    </row>
    <row r="71" spans="1:37" x14ac:dyDescent="0.2">
      <c r="A71" s="21"/>
      <c r="B71" s="2" t="s">
        <v>12</v>
      </c>
      <c r="C71" s="1">
        <v>8</v>
      </c>
      <c r="D71" s="13">
        <v>119.92400000000001</v>
      </c>
      <c r="E71" s="1">
        <f t="shared" si="19"/>
        <v>92.479519999999994</v>
      </c>
      <c r="F71" s="3">
        <f t="shared" si="20"/>
        <v>27.444480000000013</v>
      </c>
      <c r="G71" s="1">
        <f t="shared" si="21"/>
        <v>27.444480000000013</v>
      </c>
      <c r="H71" s="12">
        <f t="shared" si="22"/>
        <v>753.19948247040065</v>
      </c>
      <c r="I71" s="8">
        <f t="shared" si="23"/>
        <v>0.22884893766051842</v>
      </c>
      <c r="Y71" s="2" t="s">
        <v>8</v>
      </c>
      <c r="Z71" s="3">
        <v>97.793000000000006</v>
      </c>
      <c r="AA71" s="3">
        <v>101.04600000000001</v>
      </c>
      <c r="AB71" s="3">
        <v>100.20100000000001</v>
      </c>
      <c r="AC71" s="3">
        <v>89.975000000000009</v>
      </c>
      <c r="AD71" s="15">
        <f t="shared" si="24"/>
        <v>97.253750000000011</v>
      </c>
      <c r="AF71" s="2" t="s">
        <v>8</v>
      </c>
      <c r="AG71" s="3">
        <v>3.97</v>
      </c>
      <c r="AH71" s="3">
        <v>5.1290000000000004</v>
      </c>
      <c r="AI71" s="3">
        <v>4.601</v>
      </c>
      <c r="AJ71" s="3">
        <v>4.5990000000000002</v>
      </c>
      <c r="AK71" s="15">
        <f>AVERAGE(AG71:AJ71)</f>
        <v>4.5747499999999999</v>
      </c>
    </row>
    <row r="72" spans="1:37" x14ac:dyDescent="0.2">
      <c r="A72" s="21"/>
      <c r="B72" s="2" t="s">
        <v>13</v>
      </c>
      <c r="C72" s="1">
        <v>9</v>
      </c>
      <c r="D72" s="13">
        <v>79.171999999999997</v>
      </c>
      <c r="E72" s="1">
        <f t="shared" si="19"/>
        <v>92.960319999999996</v>
      </c>
      <c r="F72" s="3">
        <f t="shared" si="20"/>
        <v>-13.788319999999999</v>
      </c>
      <c r="G72" s="1">
        <f t="shared" si="21"/>
        <v>13.788319999999999</v>
      </c>
      <c r="H72" s="12">
        <f t="shared" si="22"/>
        <v>190.11776842239996</v>
      </c>
      <c r="I72" s="8">
        <f t="shared" si="23"/>
        <v>0.17415651998181175</v>
      </c>
      <c r="Y72" s="2" t="s">
        <v>9</v>
      </c>
      <c r="Z72" s="3">
        <v>96.757999999999996</v>
      </c>
      <c r="AA72" s="3">
        <v>98.995999999999995</v>
      </c>
      <c r="AB72" s="3">
        <v>83.055000000000007</v>
      </c>
      <c r="AC72" s="3">
        <v>73.010999999999996</v>
      </c>
      <c r="AD72" s="15">
        <f t="shared" si="24"/>
        <v>87.954999999999984</v>
      </c>
      <c r="AF72" s="2" t="s">
        <v>9</v>
      </c>
      <c r="AG72" s="3">
        <v>2.86</v>
      </c>
      <c r="AH72" s="3">
        <v>3.86</v>
      </c>
      <c r="AI72" s="3">
        <v>2.3210000000000002</v>
      </c>
      <c r="AJ72" s="3">
        <v>2.319</v>
      </c>
      <c r="AK72" s="15">
        <f t="shared" si="25"/>
        <v>2.84</v>
      </c>
    </row>
    <row r="73" spans="1:37" x14ac:dyDescent="0.2">
      <c r="A73" s="21"/>
      <c r="B73" s="2" t="s">
        <v>14</v>
      </c>
      <c r="C73" s="1">
        <v>10</v>
      </c>
      <c r="D73" s="13">
        <v>81.313000000000002</v>
      </c>
      <c r="E73" s="1">
        <f t="shared" si="19"/>
        <v>93.369</v>
      </c>
      <c r="F73" s="3">
        <f t="shared" si="20"/>
        <v>-12.055999999999997</v>
      </c>
      <c r="G73" s="1">
        <f t="shared" si="21"/>
        <v>12.055999999999997</v>
      </c>
      <c r="H73" s="12">
        <f t="shared" si="22"/>
        <v>145.34713599999995</v>
      </c>
      <c r="I73" s="8">
        <f t="shared" si="23"/>
        <v>0.14826657484043138</v>
      </c>
      <c r="Y73" s="2" t="s">
        <v>10</v>
      </c>
      <c r="Z73" s="3">
        <v>102.99000000000001</v>
      </c>
      <c r="AA73" s="3">
        <v>99.954000000000008</v>
      </c>
      <c r="AB73" s="3">
        <v>80.766000000000005</v>
      </c>
      <c r="AC73" s="3">
        <v>71.149000000000001</v>
      </c>
      <c r="AD73" s="15">
        <f t="shared" si="24"/>
        <v>88.714750000000009</v>
      </c>
      <c r="AF73" s="2" t="s">
        <v>10</v>
      </c>
      <c r="AG73" s="3">
        <v>3.0880000000000001</v>
      </c>
      <c r="AH73" s="3">
        <v>3.91</v>
      </c>
      <c r="AI73" s="3">
        <v>2.7330000000000001</v>
      </c>
      <c r="AJ73" s="3">
        <v>2.7309999999999999</v>
      </c>
      <c r="AK73" s="15">
        <f t="shared" si="25"/>
        <v>3.1154999999999999</v>
      </c>
    </row>
    <row r="74" spans="1:37" x14ac:dyDescent="0.2">
      <c r="A74" s="21"/>
      <c r="B74" s="2" t="s">
        <v>15</v>
      </c>
      <c r="C74" s="1">
        <v>11</v>
      </c>
      <c r="D74" s="13">
        <v>79.787999999999997</v>
      </c>
      <c r="E74" s="1">
        <f t="shared" si="19"/>
        <v>93.703519999999997</v>
      </c>
      <c r="F74" s="3">
        <f t="shared" si="20"/>
        <v>-13.915520000000001</v>
      </c>
      <c r="G74" s="1">
        <f t="shared" si="21"/>
        <v>13.915520000000001</v>
      </c>
      <c r="H74" s="12">
        <f t="shared" si="22"/>
        <v>193.64169687040001</v>
      </c>
      <c r="I74" s="8">
        <f t="shared" si="23"/>
        <v>0.17440617636737354</v>
      </c>
      <c r="Y74" s="2" t="s">
        <v>11</v>
      </c>
      <c r="Z74" s="3">
        <v>94.992999999999995</v>
      </c>
      <c r="AA74" s="3">
        <v>113.93</v>
      </c>
      <c r="AB74" s="3">
        <v>76.918000000000006</v>
      </c>
      <c r="AC74" s="3">
        <v>67.171000000000006</v>
      </c>
      <c r="AD74" s="15">
        <f t="shared" si="24"/>
        <v>88.253</v>
      </c>
      <c r="AF74" s="2" t="s">
        <v>11</v>
      </c>
      <c r="AG74" s="3">
        <v>2.7730000000000001</v>
      </c>
      <c r="AH74" s="3">
        <v>3.4450000000000003</v>
      </c>
      <c r="AI74" s="3">
        <v>1.901</v>
      </c>
      <c r="AJ74" s="3">
        <v>1.899</v>
      </c>
      <c r="AK74" s="15">
        <f t="shared" si="25"/>
        <v>2.5045000000000002</v>
      </c>
    </row>
    <row r="75" spans="1:37" x14ac:dyDescent="0.2">
      <c r="A75" s="21"/>
      <c r="B75" s="2" t="s">
        <v>16</v>
      </c>
      <c r="C75" s="1">
        <v>12</v>
      </c>
      <c r="D75" s="13">
        <v>63.989000000000004</v>
      </c>
      <c r="E75" s="1">
        <f t="shared" si="19"/>
        <v>93.962319999999991</v>
      </c>
      <c r="F75" s="3">
        <f t="shared" si="20"/>
        <v>-29.973319999999987</v>
      </c>
      <c r="G75" s="1">
        <f t="shared" si="21"/>
        <v>29.973319999999987</v>
      </c>
      <c r="H75" s="12">
        <f t="shared" si="22"/>
        <v>898.39991182239919</v>
      </c>
      <c r="I75" s="8">
        <f t="shared" si="23"/>
        <v>0.46841363359327359</v>
      </c>
      <c r="Y75" s="2" t="s">
        <v>12</v>
      </c>
      <c r="Z75" s="3">
        <v>119.92400000000001</v>
      </c>
      <c r="AA75" s="3">
        <v>120.976</v>
      </c>
      <c r="AB75" s="3">
        <v>76.998000000000005</v>
      </c>
      <c r="AC75" s="3">
        <v>66.936999999999998</v>
      </c>
      <c r="AD75" s="15">
        <f t="shared" si="24"/>
        <v>96.208750000000009</v>
      </c>
      <c r="AF75" s="2" t="s">
        <v>12</v>
      </c>
      <c r="AG75" s="3">
        <v>3.2669999999999999</v>
      </c>
      <c r="AH75" s="3">
        <v>3.524</v>
      </c>
      <c r="AI75" s="3">
        <v>1.7270000000000001</v>
      </c>
      <c r="AJ75" s="3">
        <v>1.7250000000000001</v>
      </c>
      <c r="AK75" s="15">
        <f t="shared" si="25"/>
        <v>2.5607500000000001</v>
      </c>
    </row>
    <row r="76" spans="1:37" x14ac:dyDescent="0.2">
      <c r="A76" s="21">
        <v>2012</v>
      </c>
      <c r="B76" s="2" t="s">
        <v>5</v>
      </c>
      <c r="C76" s="1">
        <v>13</v>
      </c>
      <c r="D76" s="13">
        <v>85.290999999999997</v>
      </c>
      <c r="E76" s="1">
        <f t="shared" si="19"/>
        <v>94.144319999999993</v>
      </c>
      <c r="F76" s="3">
        <f t="shared" si="20"/>
        <v>-8.8533199999999965</v>
      </c>
      <c r="G76" s="1">
        <f t="shared" si="21"/>
        <v>8.8533199999999965</v>
      </c>
      <c r="H76" s="12">
        <f t="shared" si="22"/>
        <v>78.381275022399933</v>
      </c>
      <c r="I76" s="8">
        <f t="shared" si="23"/>
        <v>0.10380133894549246</v>
      </c>
      <c r="Y76" s="2" t="s">
        <v>13</v>
      </c>
      <c r="Z76" s="3">
        <v>79.171999999999997</v>
      </c>
      <c r="AA76" s="3">
        <v>94.317000000000007</v>
      </c>
      <c r="AB76" s="3">
        <v>75.213999999999999</v>
      </c>
      <c r="AC76" s="3">
        <v>65.191000000000003</v>
      </c>
      <c r="AD76" s="15">
        <f t="shared" si="24"/>
        <v>78.473500000000001</v>
      </c>
      <c r="AF76" s="2" t="s">
        <v>13</v>
      </c>
      <c r="AG76" s="3">
        <v>1.97</v>
      </c>
      <c r="AH76" s="3">
        <v>2.8860000000000001</v>
      </c>
      <c r="AI76" s="3">
        <v>1.843</v>
      </c>
      <c r="AJ76" s="3">
        <v>1.841</v>
      </c>
      <c r="AK76" s="15">
        <f t="shared" si="25"/>
        <v>2.1349999999999998</v>
      </c>
    </row>
    <row r="77" spans="1:37" x14ac:dyDescent="0.2">
      <c r="A77" s="21"/>
      <c r="B77" s="2" t="s">
        <v>6</v>
      </c>
      <c r="C77" s="1">
        <v>14</v>
      </c>
      <c r="D77" s="13">
        <v>90.692000000000007</v>
      </c>
      <c r="E77" s="1">
        <f t="shared" si="19"/>
        <v>94.248919999999998</v>
      </c>
      <c r="F77" s="3">
        <f t="shared" si="20"/>
        <v>-3.556919999999991</v>
      </c>
      <c r="G77" s="1">
        <f t="shared" si="21"/>
        <v>3.556919999999991</v>
      </c>
      <c r="H77" s="12">
        <f t="shared" si="22"/>
        <v>12.651679886399936</v>
      </c>
      <c r="I77" s="8">
        <f t="shared" si="23"/>
        <v>3.9219776827062923E-2</v>
      </c>
      <c r="Y77" s="2" t="s">
        <v>14</v>
      </c>
      <c r="Z77" s="3">
        <v>81.313000000000002</v>
      </c>
      <c r="AA77" s="3">
        <v>83.835999999999999</v>
      </c>
      <c r="AB77" s="3">
        <v>79.034000000000006</v>
      </c>
      <c r="AC77" s="3">
        <v>69.138999999999996</v>
      </c>
      <c r="AD77" s="15">
        <f t="shared" si="24"/>
        <v>78.330500000000001</v>
      </c>
      <c r="AF77" s="2" t="s">
        <v>14</v>
      </c>
      <c r="AG77" s="3">
        <v>2.2200000000000002</v>
      </c>
      <c r="AH77" s="3">
        <v>3.1960000000000002</v>
      </c>
      <c r="AI77" s="3">
        <v>2.137</v>
      </c>
      <c r="AJ77" s="3">
        <v>2.1350000000000002</v>
      </c>
      <c r="AK77" s="15">
        <f t="shared" si="25"/>
        <v>2.4220000000000002</v>
      </c>
    </row>
    <row r="78" spans="1:37" x14ac:dyDescent="0.2">
      <c r="A78" s="21"/>
      <c r="B78" s="2" t="s">
        <v>7</v>
      </c>
      <c r="C78" s="1">
        <v>15</v>
      </c>
      <c r="D78" s="13">
        <v>97.983000000000004</v>
      </c>
      <c r="E78" s="1">
        <f t="shared" si="19"/>
        <v>94.275999999999996</v>
      </c>
      <c r="F78" s="3">
        <f t="shared" si="20"/>
        <v>3.7070000000000078</v>
      </c>
      <c r="G78" s="1">
        <f t="shared" si="21"/>
        <v>3.7070000000000078</v>
      </c>
      <c r="H78" s="12">
        <f t="shared" si="22"/>
        <v>13.741849000000059</v>
      </c>
      <c r="I78" s="8">
        <f t="shared" si="23"/>
        <v>3.7833093495810578E-2</v>
      </c>
      <c r="Y78" s="2" t="s">
        <v>15</v>
      </c>
      <c r="Z78" s="3">
        <v>79.787999999999997</v>
      </c>
      <c r="AA78" s="3">
        <v>79.370999999999995</v>
      </c>
      <c r="AB78" s="3">
        <v>100.998</v>
      </c>
      <c r="AC78" s="3">
        <v>91.004999999999995</v>
      </c>
      <c r="AD78" s="15">
        <f t="shared" si="24"/>
        <v>87.790499999999994</v>
      </c>
      <c r="AF78" s="2" t="s">
        <v>15</v>
      </c>
      <c r="AG78" s="3">
        <v>3.262</v>
      </c>
      <c r="AH78" s="3">
        <v>5.5840000000000005</v>
      </c>
      <c r="AI78" s="3">
        <v>4.6159999999999997</v>
      </c>
      <c r="AJ78" s="3">
        <v>4.6139999999999999</v>
      </c>
      <c r="AK78" s="15">
        <f t="shared" si="25"/>
        <v>4.5190000000000001</v>
      </c>
    </row>
    <row r="79" spans="1:37" x14ac:dyDescent="0.2">
      <c r="A79" s="21"/>
      <c r="B79" s="2" t="s">
        <v>8</v>
      </c>
      <c r="C79" s="1">
        <v>16</v>
      </c>
      <c r="D79" s="13">
        <v>101.04600000000001</v>
      </c>
      <c r="E79" s="1">
        <f t="shared" si="19"/>
        <v>94.225920000000002</v>
      </c>
      <c r="F79" s="3">
        <f t="shared" si="20"/>
        <v>6.8200800000000044</v>
      </c>
      <c r="G79" s="1">
        <f t="shared" si="21"/>
        <v>6.8200800000000044</v>
      </c>
      <c r="H79" s="12">
        <f t="shared" si="22"/>
        <v>46.513491206400062</v>
      </c>
      <c r="I79" s="8">
        <f t="shared" si="23"/>
        <v>6.7494804346535278E-2</v>
      </c>
      <c r="Y79" s="2" t="s">
        <v>16</v>
      </c>
      <c r="Z79" s="3">
        <v>63.989000000000004</v>
      </c>
      <c r="AA79" s="3">
        <v>80.994</v>
      </c>
      <c r="AB79" s="3">
        <v>72.010999999999996</v>
      </c>
      <c r="AC79" s="3">
        <v>61.987000000000002</v>
      </c>
      <c r="AD79" s="15">
        <f t="shared" si="24"/>
        <v>69.745249999999999</v>
      </c>
      <c r="AF79" s="2" t="s">
        <v>16</v>
      </c>
      <c r="AG79" s="3">
        <v>2.9870000000000001</v>
      </c>
      <c r="AH79" s="3">
        <v>3.7589999999999999</v>
      </c>
      <c r="AI79" s="3">
        <v>3.512</v>
      </c>
      <c r="AJ79" s="3">
        <v>3.5100000000000002</v>
      </c>
      <c r="AK79" s="15">
        <f t="shared" si="25"/>
        <v>3.4420000000000002</v>
      </c>
    </row>
    <row r="80" spans="1:37" x14ac:dyDescent="0.2">
      <c r="A80" s="21"/>
      <c r="B80" s="2" t="s">
        <v>9</v>
      </c>
      <c r="C80" s="1">
        <v>17</v>
      </c>
      <c r="D80" s="13">
        <v>98.995999999999995</v>
      </c>
      <c r="E80" s="1">
        <f t="shared" si="19"/>
        <v>94.099519999999998</v>
      </c>
      <c r="F80" s="3">
        <f t="shared" si="20"/>
        <v>4.8964799999999968</v>
      </c>
      <c r="G80" s="1">
        <f t="shared" si="21"/>
        <v>4.8964799999999968</v>
      </c>
      <c r="H80" s="12">
        <f t="shared" si="22"/>
        <v>23.975516390399967</v>
      </c>
      <c r="I80" s="8">
        <f t="shared" si="23"/>
        <v>4.946139237949005E-2</v>
      </c>
    </row>
    <row r="81" spans="1:28" x14ac:dyDescent="0.2">
      <c r="A81" s="21"/>
      <c r="B81" s="2" t="s">
        <v>10</v>
      </c>
      <c r="C81" s="1">
        <v>18</v>
      </c>
      <c r="D81" s="13">
        <v>99.954000000000008</v>
      </c>
      <c r="E81" s="1">
        <f t="shared" si="19"/>
        <v>93.898119999999992</v>
      </c>
      <c r="F81" s="3">
        <f t="shared" si="20"/>
        <v>6.0558800000000161</v>
      </c>
      <c r="G81" s="1">
        <f t="shared" si="21"/>
        <v>6.0558800000000161</v>
      </c>
      <c r="H81" s="12">
        <f t="shared" si="22"/>
        <v>36.673682574400196</v>
      </c>
      <c r="I81" s="8">
        <f t="shared" si="23"/>
        <v>6.0586669868139501E-2</v>
      </c>
    </row>
    <row r="82" spans="1:28" x14ac:dyDescent="0.2">
      <c r="A82" s="21"/>
      <c r="B82" s="2" t="s">
        <v>11</v>
      </c>
      <c r="C82" s="1">
        <v>19</v>
      </c>
      <c r="D82" s="13">
        <v>113.93</v>
      </c>
      <c r="E82" s="1">
        <f t="shared" si="19"/>
        <v>93.623519999999999</v>
      </c>
      <c r="F82" s="3">
        <f t="shared" si="20"/>
        <v>20.306480000000008</v>
      </c>
      <c r="G82" s="1">
        <f t="shared" si="21"/>
        <v>20.306480000000008</v>
      </c>
      <c r="H82" s="12">
        <f t="shared" si="22"/>
        <v>412.3531299904003</v>
      </c>
      <c r="I82" s="8">
        <f t="shared" si="23"/>
        <v>0.1782364609848153</v>
      </c>
    </row>
    <row r="83" spans="1:28" x14ac:dyDescent="0.2">
      <c r="A83" s="21"/>
      <c r="B83" s="2" t="s">
        <v>12</v>
      </c>
      <c r="C83" s="1">
        <v>20</v>
      </c>
      <c r="D83" s="13">
        <v>120.976</v>
      </c>
      <c r="E83" s="1">
        <f t="shared" si="19"/>
        <v>93.277999999999992</v>
      </c>
      <c r="F83" s="3">
        <f t="shared" si="20"/>
        <v>27.698000000000008</v>
      </c>
      <c r="G83" s="1">
        <f t="shared" si="21"/>
        <v>27.698000000000008</v>
      </c>
      <c r="H83" s="12">
        <f t="shared" si="22"/>
        <v>767.17920400000037</v>
      </c>
      <c r="I83" s="8">
        <f t="shared" si="23"/>
        <v>0.22895450337256984</v>
      </c>
    </row>
    <row r="84" spans="1:28" x14ac:dyDescent="0.2">
      <c r="A84" s="21"/>
      <c r="B84" s="2" t="s">
        <v>13</v>
      </c>
      <c r="C84" s="1">
        <v>21</v>
      </c>
      <c r="D84" s="13">
        <v>94.317000000000007</v>
      </c>
      <c r="E84" s="1">
        <f t="shared" si="19"/>
        <v>92.864319999999992</v>
      </c>
      <c r="F84" s="3">
        <f t="shared" si="20"/>
        <v>1.4526800000000151</v>
      </c>
      <c r="G84" s="1">
        <f t="shared" si="21"/>
        <v>1.4526800000000151</v>
      </c>
      <c r="H84" s="12">
        <f t="shared" si="22"/>
        <v>2.1102791824000438</v>
      </c>
      <c r="I84" s="8">
        <f t="shared" si="23"/>
        <v>1.5402101423921614E-2</v>
      </c>
      <c r="Z84" s="17" t="s">
        <v>0</v>
      </c>
      <c r="AA84" s="19" t="s">
        <v>30</v>
      </c>
      <c r="AB84" s="19" t="s">
        <v>31</v>
      </c>
    </row>
    <row r="85" spans="1:28" x14ac:dyDescent="0.2">
      <c r="A85" s="21"/>
      <c r="B85" s="2" t="s">
        <v>14</v>
      </c>
      <c r="C85" s="1">
        <v>22</v>
      </c>
      <c r="D85" s="13">
        <v>83.835999999999999</v>
      </c>
      <c r="E85" s="1">
        <f t="shared" si="19"/>
        <v>92.385719999999992</v>
      </c>
      <c r="F85" s="3">
        <f t="shared" si="20"/>
        <v>-8.5497199999999935</v>
      </c>
      <c r="G85" s="1">
        <f t="shared" si="21"/>
        <v>8.5497199999999935</v>
      </c>
      <c r="H85" s="12">
        <f t="shared" si="22"/>
        <v>73.097712078399894</v>
      </c>
      <c r="I85" s="8">
        <f t="shared" si="23"/>
        <v>0.10198148766639623</v>
      </c>
      <c r="Z85" s="18"/>
      <c r="AA85" s="19"/>
      <c r="AB85" s="19"/>
    </row>
    <row r="86" spans="1:28" x14ac:dyDescent="0.2">
      <c r="A86" s="21"/>
      <c r="B86" s="2" t="s">
        <v>15</v>
      </c>
      <c r="C86" s="1">
        <v>23</v>
      </c>
      <c r="D86" s="13">
        <v>79.370999999999995</v>
      </c>
      <c r="E86" s="1">
        <f t="shared" si="19"/>
        <v>91.845919999999992</v>
      </c>
      <c r="F86" s="3">
        <f t="shared" si="20"/>
        <v>-12.474919999999997</v>
      </c>
      <c r="G86" s="1">
        <f t="shared" si="21"/>
        <v>12.474919999999997</v>
      </c>
      <c r="H86" s="12">
        <f t="shared" si="22"/>
        <v>155.62362900639994</v>
      </c>
      <c r="I86" s="8">
        <f t="shared" si="23"/>
        <v>0.15717226694888559</v>
      </c>
      <c r="Z86" s="2" t="s">
        <v>5</v>
      </c>
      <c r="AA86" s="3">
        <f>AVERAGE(Z68:AC68)</f>
        <v>84.604249999999993</v>
      </c>
      <c r="AB86" s="3">
        <f>AVERAGE(AG68:AJ68)</f>
        <v>5.65625</v>
      </c>
    </row>
    <row r="87" spans="1:28" x14ac:dyDescent="0.2">
      <c r="A87" s="21"/>
      <c r="B87" s="2" t="s">
        <v>16</v>
      </c>
      <c r="C87" s="1">
        <v>24</v>
      </c>
      <c r="D87" s="13">
        <v>80.994</v>
      </c>
      <c r="E87" s="1">
        <f t="shared" si="19"/>
        <v>91.249120000000005</v>
      </c>
      <c r="F87" s="3">
        <f t="shared" si="20"/>
        <v>-10.255120000000005</v>
      </c>
      <c r="G87" s="1">
        <f t="shared" si="21"/>
        <v>10.255120000000005</v>
      </c>
      <c r="H87" s="12">
        <f t="shared" si="22"/>
        <v>105.1674862144001</v>
      </c>
      <c r="I87" s="8">
        <f t="shared" si="23"/>
        <v>0.12661579870113843</v>
      </c>
      <c r="Z87" s="2" t="s">
        <v>6</v>
      </c>
      <c r="AA87" s="3">
        <f t="shared" ref="AA87:AA97" si="26">AVERAGE(Z69:AC69)</f>
        <v>81.974999999999994</v>
      </c>
      <c r="AB87" s="3">
        <f t="shared" ref="AB87:AB97" si="27">AVERAGE(AG69:AJ69)</f>
        <v>5.5892500000000007</v>
      </c>
    </row>
    <row r="88" spans="1:28" x14ac:dyDescent="0.2">
      <c r="A88" s="22">
        <v>2013</v>
      </c>
      <c r="B88" s="2" t="s">
        <v>5</v>
      </c>
      <c r="C88" s="1">
        <v>25</v>
      </c>
      <c r="D88" s="13">
        <v>87.870999999999995</v>
      </c>
      <c r="E88" s="1">
        <f t="shared" si="19"/>
        <v>90.6</v>
      </c>
      <c r="F88" s="3">
        <f t="shared" si="20"/>
        <v>-2.7289999999999992</v>
      </c>
      <c r="G88" s="1">
        <f t="shared" si="21"/>
        <v>2.7289999999999992</v>
      </c>
      <c r="H88" s="12">
        <f t="shared" si="22"/>
        <v>7.447440999999996</v>
      </c>
      <c r="I88" s="8">
        <f t="shared" si="23"/>
        <v>3.1056890214063791E-2</v>
      </c>
      <c r="Z88" s="2" t="s">
        <v>7</v>
      </c>
      <c r="AA88" s="3">
        <f t="shared" si="26"/>
        <v>90.28</v>
      </c>
      <c r="AB88" s="3">
        <f t="shared" si="27"/>
        <v>5.69</v>
      </c>
    </row>
    <row r="89" spans="1:28" x14ac:dyDescent="0.2">
      <c r="A89" s="22"/>
      <c r="B89" s="2" t="s">
        <v>6</v>
      </c>
      <c r="C89" s="1">
        <v>26</v>
      </c>
      <c r="D89" s="13">
        <v>84.436000000000007</v>
      </c>
      <c r="E89" s="1">
        <f t="shared" si="19"/>
        <v>89.903719999999993</v>
      </c>
      <c r="F89" s="3">
        <f t="shared" si="20"/>
        <v>-5.4677199999999857</v>
      </c>
      <c r="G89" s="1">
        <f t="shared" si="21"/>
        <v>5.4677199999999857</v>
      </c>
      <c r="H89" s="12">
        <f t="shared" si="22"/>
        <v>29.895961998399844</v>
      </c>
      <c r="I89" s="8">
        <f t="shared" si="23"/>
        <v>6.4755791368610371E-2</v>
      </c>
      <c r="Z89" s="2" t="s">
        <v>8</v>
      </c>
      <c r="AA89" s="3">
        <f t="shared" si="26"/>
        <v>97.253750000000011</v>
      </c>
      <c r="AB89" s="3">
        <f t="shared" si="27"/>
        <v>4.5747499999999999</v>
      </c>
    </row>
    <row r="90" spans="1:28" x14ac:dyDescent="0.2">
      <c r="A90" s="22"/>
      <c r="B90" s="2" t="s">
        <v>7</v>
      </c>
      <c r="C90" s="1">
        <v>27</v>
      </c>
      <c r="D90" s="13">
        <v>91.177000000000007</v>
      </c>
      <c r="E90" s="1">
        <f t="shared" si="19"/>
        <v>89.16592</v>
      </c>
      <c r="F90" s="3">
        <f t="shared" si="20"/>
        <v>2.0110800000000069</v>
      </c>
      <c r="G90" s="1">
        <f t="shared" si="21"/>
        <v>2.0110800000000069</v>
      </c>
      <c r="H90" s="12">
        <f t="shared" si="22"/>
        <v>4.044442766400028</v>
      </c>
      <c r="I90" s="8">
        <f t="shared" si="23"/>
        <v>2.2056878379415935E-2</v>
      </c>
      <c r="Z90" s="2" t="s">
        <v>9</v>
      </c>
      <c r="AA90" s="3">
        <f t="shared" si="26"/>
        <v>87.954999999999984</v>
      </c>
      <c r="AB90" s="3">
        <f t="shared" si="27"/>
        <v>2.84</v>
      </c>
    </row>
    <row r="91" spans="1:28" x14ac:dyDescent="0.2">
      <c r="A91" s="22"/>
      <c r="B91" s="2" t="s">
        <v>8</v>
      </c>
      <c r="C91" s="1">
        <v>28</v>
      </c>
      <c r="D91" s="13">
        <v>100.20100000000001</v>
      </c>
      <c r="E91" s="1">
        <f t="shared" si="19"/>
        <v>88.392719999999997</v>
      </c>
      <c r="F91" s="3">
        <f t="shared" si="20"/>
        <v>11.808280000000011</v>
      </c>
      <c r="G91" s="1">
        <f t="shared" si="21"/>
        <v>11.808280000000011</v>
      </c>
      <c r="H91" s="12">
        <f t="shared" si="22"/>
        <v>139.43547655840024</v>
      </c>
      <c r="I91" s="8">
        <f t="shared" si="23"/>
        <v>0.1178459296813406</v>
      </c>
      <c r="Z91" s="2" t="s">
        <v>10</v>
      </c>
      <c r="AA91" s="3">
        <f t="shared" si="26"/>
        <v>88.714750000000009</v>
      </c>
      <c r="AB91" s="3">
        <f t="shared" si="27"/>
        <v>3.1154999999999999</v>
      </c>
    </row>
    <row r="92" spans="1:28" x14ac:dyDescent="0.2">
      <c r="A92" s="22"/>
      <c r="B92" s="2" t="s">
        <v>9</v>
      </c>
      <c r="C92" s="1">
        <v>29</v>
      </c>
      <c r="D92" s="13">
        <v>83.055000000000007</v>
      </c>
      <c r="E92" s="1">
        <f t="shared" si="19"/>
        <v>87.59071999999999</v>
      </c>
      <c r="F92" s="3">
        <f t="shared" si="20"/>
        <v>-4.5357199999999835</v>
      </c>
      <c r="G92" s="1">
        <f t="shared" si="21"/>
        <v>4.5357199999999835</v>
      </c>
      <c r="H92" s="12">
        <f t="shared" si="22"/>
        <v>20.572755918399849</v>
      </c>
      <c r="I92" s="8">
        <f t="shared" si="23"/>
        <v>5.4611040876527399E-2</v>
      </c>
      <c r="Z92" s="2" t="s">
        <v>11</v>
      </c>
      <c r="AA92" s="3">
        <f t="shared" si="26"/>
        <v>88.253</v>
      </c>
      <c r="AB92" s="3">
        <f t="shared" si="27"/>
        <v>2.5045000000000002</v>
      </c>
    </row>
    <row r="93" spans="1:28" x14ac:dyDescent="0.2">
      <c r="A93" s="22"/>
      <c r="B93" s="2" t="s">
        <v>10</v>
      </c>
      <c r="C93" s="1">
        <v>30</v>
      </c>
      <c r="D93" s="13">
        <v>80.766000000000005</v>
      </c>
      <c r="E93" s="1">
        <f t="shared" si="19"/>
        <v>86.766999999999996</v>
      </c>
      <c r="F93" s="3">
        <f t="shared" si="20"/>
        <v>-6.0009999999999906</v>
      </c>
      <c r="G93" s="1">
        <f t="shared" si="21"/>
        <v>6.0009999999999906</v>
      </c>
      <c r="H93" s="12">
        <f t="shared" si="22"/>
        <v>36.012000999999884</v>
      </c>
      <c r="I93" s="8">
        <f t="shared" si="23"/>
        <v>7.4301067280786351E-2</v>
      </c>
      <c r="Z93" s="2" t="s">
        <v>12</v>
      </c>
      <c r="AA93" s="3">
        <f>AVERAGE(Z75:AC75)</f>
        <v>96.208750000000009</v>
      </c>
      <c r="AB93" s="3">
        <f t="shared" si="27"/>
        <v>2.5607500000000001</v>
      </c>
    </row>
    <row r="94" spans="1:28" x14ac:dyDescent="0.2">
      <c r="A94" s="22"/>
      <c r="B94" s="2" t="s">
        <v>11</v>
      </c>
      <c r="C94" s="1">
        <v>31</v>
      </c>
      <c r="D94" s="13">
        <v>76.918000000000006</v>
      </c>
      <c r="E94" s="1">
        <f t="shared" si="19"/>
        <v>85.929119999999998</v>
      </c>
      <c r="F94" s="3">
        <f t="shared" si="20"/>
        <v>-9.0111199999999911</v>
      </c>
      <c r="G94" s="1">
        <f t="shared" si="21"/>
        <v>9.0111199999999911</v>
      </c>
      <c r="H94" s="12">
        <f t="shared" si="22"/>
        <v>81.20028365439984</v>
      </c>
      <c r="I94" s="8">
        <f t="shared" si="23"/>
        <v>0.11715229205127525</v>
      </c>
      <c r="Z94" s="2" t="s">
        <v>13</v>
      </c>
      <c r="AA94" s="3">
        <f t="shared" si="26"/>
        <v>78.473500000000001</v>
      </c>
      <c r="AB94" s="3">
        <f t="shared" si="27"/>
        <v>2.1349999999999998</v>
      </c>
    </row>
    <row r="95" spans="1:28" x14ac:dyDescent="0.2">
      <c r="A95" s="22"/>
      <c r="B95" s="2" t="s">
        <v>12</v>
      </c>
      <c r="C95" s="1">
        <v>32</v>
      </c>
      <c r="D95" s="13">
        <v>76.998000000000005</v>
      </c>
      <c r="E95" s="1">
        <f t="shared" si="19"/>
        <v>85.085119999999989</v>
      </c>
      <c r="F95" s="3">
        <f t="shared" si="20"/>
        <v>-8.0871199999999845</v>
      </c>
      <c r="G95" s="1">
        <f t="shared" si="21"/>
        <v>8.0871199999999845</v>
      </c>
      <c r="H95" s="12">
        <f t="shared" si="22"/>
        <v>65.401509894399751</v>
      </c>
      <c r="I95" s="8">
        <f t="shared" si="23"/>
        <v>0.10503026052624723</v>
      </c>
      <c r="Z95" s="2" t="s">
        <v>14</v>
      </c>
      <c r="AA95" s="3">
        <f t="shared" si="26"/>
        <v>78.330500000000001</v>
      </c>
      <c r="AB95" s="3">
        <f t="shared" si="27"/>
        <v>2.4220000000000002</v>
      </c>
    </row>
    <row r="96" spans="1:28" x14ac:dyDescent="0.2">
      <c r="A96" s="22"/>
      <c r="B96" s="2" t="s">
        <v>13</v>
      </c>
      <c r="C96" s="1">
        <v>33</v>
      </c>
      <c r="D96" s="13">
        <v>75.213999999999999</v>
      </c>
      <c r="E96" s="1">
        <f t="shared" si="19"/>
        <v>84.24351999999999</v>
      </c>
      <c r="F96" s="3">
        <f t="shared" si="20"/>
        <v>-9.0295199999999909</v>
      </c>
      <c r="G96" s="1">
        <f t="shared" si="21"/>
        <v>9.0295199999999909</v>
      </c>
      <c r="H96" s="12">
        <f t="shared" si="22"/>
        <v>81.532231430399833</v>
      </c>
      <c r="I96" s="8">
        <f t="shared" si="23"/>
        <v>0.12005105432499256</v>
      </c>
      <c r="Z96" s="2" t="s">
        <v>15</v>
      </c>
      <c r="AA96" s="3">
        <f t="shared" si="26"/>
        <v>87.790499999999994</v>
      </c>
      <c r="AB96" s="3">
        <f t="shared" si="27"/>
        <v>4.5190000000000001</v>
      </c>
    </row>
    <row r="97" spans="1:28" x14ac:dyDescent="0.2">
      <c r="A97" s="22"/>
      <c r="B97" s="2" t="s">
        <v>14</v>
      </c>
      <c r="C97" s="1">
        <v>34</v>
      </c>
      <c r="D97" s="13">
        <v>79.034000000000006</v>
      </c>
      <c r="E97" s="1">
        <f t="shared" si="19"/>
        <v>83.413319999999999</v>
      </c>
      <c r="F97" s="3">
        <f t="shared" si="20"/>
        <v>-4.3793199999999928</v>
      </c>
      <c r="G97" s="1">
        <f t="shared" si="21"/>
        <v>4.3793199999999928</v>
      </c>
      <c r="H97" s="12">
        <f t="shared" si="22"/>
        <v>19.178443662399935</v>
      </c>
      <c r="I97" s="8">
        <f t="shared" si="23"/>
        <v>5.54105827871548E-2</v>
      </c>
      <c r="Z97" s="2" t="s">
        <v>16</v>
      </c>
      <c r="AA97" s="3">
        <f t="shared" si="26"/>
        <v>69.745249999999999</v>
      </c>
      <c r="AB97" s="3">
        <f t="shared" si="27"/>
        <v>3.4420000000000002</v>
      </c>
    </row>
    <row r="98" spans="1:28" x14ac:dyDescent="0.2">
      <c r="A98" s="22"/>
      <c r="B98" s="2" t="s">
        <v>15</v>
      </c>
      <c r="C98" s="1">
        <v>35</v>
      </c>
      <c r="D98" s="13">
        <v>100.998</v>
      </c>
      <c r="E98" s="1">
        <f t="shared" si="19"/>
        <v>82.603999999999985</v>
      </c>
      <c r="F98" s="3">
        <f t="shared" si="20"/>
        <v>18.39400000000002</v>
      </c>
      <c r="G98" s="1">
        <f t="shared" si="21"/>
        <v>18.39400000000002</v>
      </c>
      <c r="H98" s="12">
        <f t="shared" si="22"/>
        <v>338.33923600000071</v>
      </c>
      <c r="I98" s="8">
        <f t="shared" si="23"/>
        <v>0.18212241826570841</v>
      </c>
    </row>
    <row r="99" spans="1:28" x14ac:dyDescent="0.2">
      <c r="A99" s="22"/>
      <c r="B99" s="2" t="s">
        <v>16</v>
      </c>
      <c r="C99" s="1">
        <v>36</v>
      </c>
      <c r="D99" s="13">
        <v>72.010999999999996</v>
      </c>
      <c r="E99" s="1">
        <f t="shared" si="19"/>
        <v>81.825519999999983</v>
      </c>
      <c r="F99" s="3">
        <f t="shared" si="20"/>
        <v>-9.8145199999999875</v>
      </c>
      <c r="G99" s="1">
        <f t="shared" si="21"/>
        <v>9.8145199999999875</v>
      </c>
      <c r="H99" s="12">
        <f t="shared" si="22"/>
        <v>96.324802830399747</v>
      </c>
      <c r="I99" s="8">
        <f t="shared" si="23"/>
        <v>0.13629195539570327</v>
      </c>
    </row>
    <row r="100" spans="1:28" x14ac:dyDescent="0.2">
      <c r="A100" s="21">
        <v>2014</v>
      </c>
      <c r="B100" s="2" t="s">
        <v>5</v>
      </c>
      <c r="C100" s="1">
        <v>37</v>
      </c>
      <c r="D100" s="13">
        <v>82.120999999999995</v>
      </c>
      <c r="E100" s="1">
        <f t="shared" si="19"/>
        <v>81.088319999999982</v>
      </c>
      <c r="F100" s="3">
        <f t="shared" si="20"/>
        <v>1.0326800000000134</v>
      </c>
      <c r="G100" s="1">
        <f t="shared" si="21"/>
        <v>1.0326800000000134</v>
      </c>
      <c r="H100" s="12">
        <f t="shared" si="22"/>
        <v>1.0664279824000276</v>
      </c>
      <c r="I100" s="8">
        <f t="shared" si="23"/>
        <v>1.2575102592516084E-2</v>
      </c>
      <c r="AA100" t="s">
        <v>32</v>
      </c>
    </row>
    <row r="101" spans="1:28" x14ac:dyDescent="0.2">
      <c r="A101" s="21"/>
      <c r="B101" s="2" t="s">
        <v>6</v>
      </c>
      <c r="C101" s="1">
        <v>38</v>
      </c>
      <c r="D101" s="13">
        <v>74.004999999999995</v>
      </c>
      <c r="E101" s="1">
        <f t="shared" si="19"/>
        <v>80.403320000000008</v>
      </c>
      <c r="F101" s="3">
        <f t="shared" si="20"/>
        <v>-6.3983200000000124</v>
      </c>
      <c r="G101" s="1">
        <f t="shared" si="21"/>
        <v>6.3983200000000124</v>
      </c>
      <c r="H101" s="12">
        <f t="shared" si="22"/>
        <v>40.938498822400156</v>
      </c>
      <c r="I101" s="8">
        <f t="shared" si="23"/>
        <v>8.6457942030944035E-2</v>
      </c>
    </row>
    <row r="102" spans="1:28" x14ac:dyDescent="0.2">
      <c r="A102" s="21"/>
      <c r="B102" s="2" t="s">
        <v>7</v>
      </c>
      <c r="C102" s="1">
        <v>39</v>
      </c>
      <c r="D102" s="13">
        <v>80.960999999999999</v>
      </c>
      <c r="E102" s="1">
        <f t="shared" si="19"/>
        <v>79.78192</v>
      </c>
      <c r="F102" s="3">
        <f t="shared" si="20"/>
        <v>1.179079999999999</v>
      </c>
      <c r="G102" s="1">
        <f t="shared" si="21"/>
        <v>1.179079999999999</v>
      </c>
      <c r="H102" s="12">
        <f t="shared" si="22"/>
        <v>1.3902296463999977</v>
      </c>
      <c r="I102" s="8">
        <f t="shared" si="23"/>
        <v>1.4563555292054187E-2</v>
      </c>
    </row>
    <row r="103" spans="1:28" x14ac:dyDescent="0.2">
      <c r="A103" s="21"/>
      <c r="B103" s="2" t="s">
        <v>8</v>
      </c>
      <c r="C103" s="1">
        <v>40</v>
      </c>
      <c r="D103" s="3">
        <v>89.975000000000009</v>
      </c>
      <c r="E103" s="1">
        <f t="shared" si="19"/>
        <v>79.23599999999999</v>
      </c>
      <c r="F103" s="3">
        <f t="shared" si="20"/>
        <v>10.739000000000019</v>
      </c>
      <c r="G103" s="1">
        <f t="shared" si="21"/>
        <v>10.739000000000019</v>
      </c>
      <c r="H103" s="12">
        <f t="shared" si="22"/>
        <v>115.3261210000004</v>
      </c>
      <c r="I103" s="8">
        <f t="shared" si="23"/>
        <v>0.1193553764934706</v>
      </c>
    </row>
    <row r="104" spans="1:28" x14ac:dyDescent="0.2">
      <c r="A104" s="21"/>
      <c r="B104" s="2" t="s">
        <v>9</v>
      </c>
      <c r="C104" s="1">
        <v>41</v>
      </c>
      <c r="D104" s="3">
        <v>73.010999999999996</v>
      </c>
      <c r="E104" s="1">
        <f t="shared" si="19"/>
        <v>78.777919999999995</v>
      </c>
      <c r="F104" s="3">
        <f t="shared" si="20"/>
        <v>-5.7669199999999989</v>
      </c>
      <c r="G104" s="1">
        <f t="shared" si="21"/>
        <v>5.7669199999999989</v>
      </c>
      <c r="H104" s="12">
        <f t="shared" si="22"/>
        <v>33.257366286399986</v>
      </c>
      <c r="I104" s="8">
        <f t="shared" si="23"/>
        <v>7.8987001958608971E-2</v>
      </c>
    </row>
    <row r="105" spans="1:28" x14ac:dyDescent="0.2">
      <c r="A105" s="21"/>
      <c r="B105" s="2" t="s">
        <v>10</v>
      </c>
      <c r="C105" s="1">
        <v>42</v>
      </c>
      <c r="D105" s="3">
        <v>71.149000000000001</v>
      </c>
      <c r="E105" s="1">
        <f t="shared" si="19"/>
        <v>78.420519999999996</v>
      </c>
      <c r="F105" s="3">
        <f t="shared" si="20"/>
        <v>-7.2715199999999953</v>
      </c>
      <c r="G105" s="1">
        <f t="shared" si="21"/>
        <v>7.2715199999999953</v>
      </c>
      <c r="H105" s="12">
        <f t="shared" si="22"/>
        <v>52.875003110399931</v>
      </c>
      <c r="I105" s="8">
        <f t="shared" si="23"/>
        <v>0.10220129587204312</v>
      </c>
    </row>
    <row r="106" spans="1:28" x14ac:dyDescent="0.2">
      <c r="A106" s="21"/>
      <c r="B106" s="2" t="s">
        <v>11</v>
      </c>
      <c r="C106" s="1">
        <v>43</v>
      </c>
      <c r="D106" s="3">
        <v>67.171000000000006</v>
      </c>
      <c r="E106" s="1">
        <f t="shared" si="19"/>
        <v>78.177120000000002</v>
      </c>
      <c r="F106" s="3">
        <f t="shared" si="20"/>
        <v>-11.006119999999996</v>
      </c>
      <c r="G106" s="1">
        <f t="shared" si="21"/>
        <v>11.006119999999996</v>
      </c>
      <c r="H106" s="12">
        <f t="shared" si="22"/>
        <v>121.13467745439991</v>
      </c>
      <c r="I106" s="8">
        <f t="shared" si="23"/>
        <v>0.16385225767072092</v>
      </c>
    </row>
    <row r="107" spans="1:28" x14ac:dyDescent="0.2">
      <c r="A107" s="21"/>
      <c r="B107" s="2" t="s">
        <v>12</v>
      </c>
      <c r="C107" s="1">
        <v>44</v>
      </c>
      <c r="D107" s="3">
        <v>66.936999999999998</v>
      </c>
      <c r="E107" s="1">
        <f t="shared" si="19"/>
        <v>78.061519999999987</v>
      </c>
      <c r="F107" s="3">
        <f t="shared" si="20"/>
        <v>-11.12451999999999</v>
      </c>
      <c r="G107" s="1">
        <f t="shared" si="21"/>
        <v>11.12451999999999</v>
      </c>
      <c r="H107" s="12">
        <f t="shared" si="22"/>
        <v>123.75494523039977</v>
      </c>
      <c r="I107" s="8">
        <f t="shared" si="23"/>
        <v>0.16619388380118605</v>
      </c>
    </row>
    <row r="108" spans="1:28" x14ac:dyDescent="0.2">
      <c r="A108" s="21"/>
      <c r="B108" s="2" t="s">
        <v>13</v>
      </c>
      <c r="C108" s="1">
        <v>45</v>
      </c>
      <c r="D108" s="3">
        <v>65.191000000000003</v>
      </c>
      <c r="E108" s="1">
        <f t="shared" si="19"/>
        <v>78.087999999999994</v>
      </c>
      <c r="F108" s="3">
        <f t="shared" si="20"/>
        <v>-12.896999999999991</v>
      </c>
      <c r="G108" s="1">
        <f t="shared" si="21"/>
        <v>12.896999999999991</v>
      </c>
      <c r="H108" s="12">
        <f t="shared" si="22"/>
        <v>166.33260899999976</v>
      </c>
      <c r="I108" s="8">
        <f t="shared" si="23"/>
        <v>0.19783405684833782</v>
      </c>
    </row>
    <row r="109" spans="1:28" x14ac:dyDescent="0.2">
      <c r="A109" s="21"/>
      <c r="B109" s="2" t="s">
        <v>14</v>
      </c>
      <c r="C109" s="1">
        <v>46</v>
      </c>
      <c r="D109" s="3">
        <v>69.138999999999996</v>
      </c>
      <c r="E109" s="1">
        <f t="shared" si="19"/>
        <v>78.271319999999989</v>
      </c>
      <c r="F109" s="3">
        <f t="shared" si="20"/>
        <v>-9.1323199999999929</v>
      </c>
      <c r="G109" s="1">
        <f t="shared" si="21"/>
        <v>9.1323199999999929</v>
      </c>
      <c r="H109" s="12">
        <f t="shared" si="22"/>
        <v>83.39926858239987</v>
      </c>
      <c r="I109" s="8">
        <f t="shared" si="23"/>
        <v>0.13208637671936235</v>
      </c>
    </row>
    <row r="110" spans="1:28" x14ac:dyDescent="0.2">
      <c r="A110" s="21"/>
      <c r="B110" s="2" t="s">
        <v>15</v>
      </c>
      <c r="C110" s="1">
        <v>47</v>
      </c>
      <c r="D110" s="3">
        <v>91.004999999999995</v>
      </c>
      <c r="E110" s="1">
        <f t="shared" si="19"/>
        <v>78.626719999999978</v>
      </c>
      <c r="F110" s="3">
        <f t="shared" si="20"/>
        <v>12.378280000000018</v>
      </c>
      <c r="G110" s="1">
        <f t="shared" si="21"/>
        <v>12.378280000000018</v>
      </c>
      <c r="H110" s="12">
        <f t="shared" si="22"/>
        <v>153.22181575840045</v>
      </c>
      <c r="I110" s="8">
        <f t="shared" si="23"/>
        <v>0.13601758145156881</v>
      </c>
    </row>
    <row r="111" spans="1:28" x14ac:dyDescent="0.2">
      <c r="A111" s="21"/>
      <c r="B111" s="2" t="s">
        <v>16</v>
      </c>
      <c r="C111" s="1">
        <v>48</v>
      </c>
      <c r="D111" s="3">
        <v>61.987000000000002</v>
      </c>
      <c r="E111" s="1">
        <f t="shared" si="19"/>
        <v>79.169919999999991</v>
      </c>
      <c r="F111" s="3">
        <f t="shared" si="20"/>
        <v>-17.182919999999989</v>
      </c>
      <c r="G111" s="1">
        <f t="shared" si="21"/>
        <v>17.182919999999989</v>
      </c>
      <c r="H111" s="12">
        <f t="shared" si="22"/>
        <v>295.25273972639962</v>
      </c>
      <c r="I111" s="8">
        <f t="shared" si="23"/>
        <v>0.27720199396647666</v>
      </c>
    </row>
    <row r="112" spans="1:28" x14ac:dyDescent="0.2">
      <c r="A112" s="21">
        <v>2015</v>
      </c>
      <c r="B112" s="2" t="s">
        <v>5</v>
      </c>
      <c r="C112" s="1">
        <v>49</v>
      </c>
      <c r="D112" s="1"/>
      <c r="E112" s="1">
        <f t="shared" si="19"/>
        <v>79.917119999999997</v>
      </c>
      <c r="F112" s="1"/>
      <c r="G112" s="1"/>
      <c r="H112" s="1"/>
      <c r="I112" s="1"/>
    </row>
    <row r="113" spans="1:9" x14ac:dyDescent="0.2">
      <c r="A113" s="21"/>
      <c r="B113" s="2" t="s">
        <v>6</v>
      </c>
      <c r="C113" s="1">
        <v>50</v>
      </c>
      <c r="D113" s="1"/>
      <c r="E113" s="1">
        <f t="shared" si="19"/>
        <v>80.885000000000019</v>
      </c>
      <c r="F113" s="1"/>
      <c r="G113" s="1"/>
      <c r="H113" s="1"/>
      <c r="I113" s="1"/>
    </row>
    <row r="114" spans="1:9" x14ac:dyDescent="0.2">
      <c r="A114" s="21"/>
      <c r="B114" s="2" t="s">
        <v>7</v>
      </c>
      <c r="C114" s="1">
        <v>51</v>
      </c>
      <c r="D114" s="1"/>
      <c r="E114" s="1">
        <f t="shared" si="19"/>
        <v>82.090720000000005</v>
      </c>
      <c r="F114" s="1"/>
      <c r="G114" s="1"/>
      <c r="H114" s="1"/>
      <c r="I114" s="1"/>
    </row>
    <row r="115" spans="1:9" x14ac:dyDescent="0.2">
      <c r="A115" s="21"/>
      <c r="B115" s="2" t="s">
        <v>8</v>
      </c>
      <c r="C115" s="1">
        <v>52</v>
      </c>
      <c r="D115" s="1"/>
      <c r="E115" s="1">
        <f t="shared" si="19"/>
        <v>83.55192000000001</v>
      </c>
      <c r="F115" s="1"/>
      <c r="G115" s="1"/>
      <c r="H115" s="1"/>
      <c r="I115" s="1"/>
    </row>
    <row r="116" spans="1:9" x14ac:dyDescent="0.2">
      <c r="A116" s="21"/>
      <c r="B116" s="2" t="s">
        <v>9</v>
      </c>
      <c r="C116" s="1">
        <v>53</v>
      </c>
      <c r="D116" s="1"/>
      <c r="E116" s="1">
        <f t="shared" si="19"/>
        <v>85.286720000000017</v>
      </c>
      <c r="F116" s="1"/>
      <c r="G116" s="1"/>
      <c r="H116" s="1"/>
      <c r="I116" s="1"/>
    </row>
  </sheetData>
  <mergeCells count="38">
    <mergeCell ref="B1:B3"/>
    <mergeCell ref="C1:E2"/>
    <mergeCell ref="A4:A15"/>
    <mergeCell ref="A16:A27"/>
    <mergeCell ref="A28:A39"/>
    <mergeCell ref="A52:A56"/>
    <mergeCell ref="M52:M56"/>
    <mergeCell ref="M40:M51"/>
    <mergeCell ref="M28:M39"/>
    <mergeCell ref="M16:M27"/>
    <mergeCell ref="A40:A51"/>
    <mergeCell ref="O1:Q2"/>
    <mergeCell ref="N1:N3"/>
    <mergeCell ref="AA1:AA3"/>
    <mergeCell ref="AB1:AD2"/>
    <mergeCell ref="Z4:Z15"/>
    <mergeCell ref="Z28:Z39"/>
    <mergeCell ref="Z40:Z51"/>
    <mergeCell ref="Z52:Z56"/>
    <mergeCell ref="AI13:AK13"/>
    <mergeCell ref="B61:B63"/>
    <mergeCell ref="C61:E62"/>
    <mergeCell ref="Z16:Z27"/>
    <mergeCell ref="M4:M15"/>
    <mergeCell ref="A64:A75"/>
    <mergeCell ref="A76:A87"/>
    <mergeCell ref="A88:A99"/>
    <mergeCell ref="A100:A111"/>
    <mergeCell ref="A112:A116"/>
    <mergeCell ref="AK66:AK67"/>
    <mergeCell ref="Z84:Z85"/>
    <mergeCell ref="AA84:AA85"/>
    <mergeCell ref="AB84:AB85"/>
    <mergeCell ref="Y66:Y67"/>
    <mergeCell ref="Z66:AC66"/>
    <mergeCell ref="AF66:AF67"/>
    <mergeCell ref="AG66:AJ66"/>
    <mergeCell ref="AD66:AD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Dinuka Perera</dc:creator>
  <cp:lastModifiedBy>Dinuka Perera</cp:lastModifiedBy>
  <dcterms:created xsi:type="dcterms:W3CDTF">2023-04-24T20:37:21Z</dcterms:created>
  <dcterms:modified xsi:type="dcterms:W3CDTF">2023-05-02T22:54:50Z</dcterms:modified>
</cp:coreProperties>
</file>