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Hp\Documents\CAPA\"/>
    </mc:Choice>
  </mc:AlternateContent>
  <bookViews>
    <workbookView xWindow="0" yWindow="0" windowWidth="20490" windowHeight="7650" activeTab="1"/>
  </bookViews>
  <sheets>
    <sheet name="INVENTARIO" sheetId="1" r:id="rId1"/>
    <sheet name="COTIZACIONES" sheetId="3" r:id="rId2"/>
    <sheet name="NOMINA DE EMPLEADOS " sheetId="2" r:id="rId3"/>
  </sheets>
  <calcPr calcId="162913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5" i="3" l="1"/>
  <c r="G24" i="3"/>
  <c r="G23" i="3"/>
  <c r="G21" i="3" l="1"/>
  <c r="F21" i="3"/>
  <c r="G20" i="3"/>
  <c r="F20" i="3"/>
  <c r="G19" i="3"/>
  <c r="F19" i="3"/>
  <c r="G18" i="3"/>
  <c r="F18" i="3"/>
  <c r="G17" i="3"/>
  <c r="F17" i="3"/>
  <c r="G16" i="3"/>
  <c r="F16" i="3"/>
  <c r="G15" i="3"/>
  <c r="F15" i="3"/>
  <c r="G14" i="3"/>
  <c r="F14" i="3"/>
  <c r="G13" i="3"/>
  <c r="F13" i="3"/>
  <c r="G12" i="3"/>
  <c r="F12" i="3"/>
  <c r="G11" i="3"/>
  <c r="F11" i="3"/>
  <c r="G10" i="3"/>
  <c r="F10" i="3"/>
  <c r="G9" i="3"/>
  <c r="F9" i="3"/>
  <c r="G8" i="3"/>
  <c r="F8" i="3"/>
  <c r="G7" i="3"/>
  <c r="F7" i="3"/>
  <c r="G6" i="3"/>
  <c r="F6" i="3"/>
  <c r="G22" i="3" s="1"/>
  <c r="H11" i="2" l="1"/>
  <c r="I11" i="2" s="1"/>
  <c r="J11" i="2" s="1"/>
  <c r="H10" i="2"/>
  <c r="I10" i="2" s="1"/>
  <c r="J10" i="2" s="1"/>
  <c r="H9" i="2"/>
  <c r="I9" i="2" s="1"/>
  <c r="J9" i="2" s="1"/>
  <c r="H8" i="2"/>
  <c r="I8" i="2" s="1"/>
  <c r="J8" i="2" s="1"/>
  <c r="H7" i="2"/>
  <c r="I7" i="2" s="1"/>
  <c r="J7" i="2" s="1"/>
  <c r="H6" i="2"/>
  <c r="I6" i="2" s="1"/>
  <c r="J6" i="2" s="1"/>
  <c r="L10" i="2" l="1"/>
  <c r="K10" i="2"/>
  <c r="K9" i="2"/>
  <c r="L9" i="2"/>
  <c r="L6" i="2"/>
  <c r="K6" i="2"/>
  <c r="M6" i="2" s="1"/>
  <c r="N6" i="2" s="1"/>
  <c r="L7" i="2"/>
  <c r="K7" i="2"/>
  <c r="K8" i="2"/>
  <c r="L8" i="2"/>
  <c r="L11" i="2"/>
  <c r="K11" i="2"/>
  <c r="M11" i="2" s="1"/>
  <c r="N11" i="2" s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9" i="1"/>
  <c r="M8" i="2" l="1"/>
  <c r="N8" i="2" s="1"/>
  <c r="M7" i="2"/>
  <c r="N7" i="2" s="1"/>
  <c r="M9" i="2"/>
  <c r="N9" i="2" s="1"/>
  <c r="M10" i="2"/>
  <c r="N10" i="2" s="1"/>
</calcChain>
</file>

<file path=xl/sharedStrings.xml><?xml version="1.0" encoding="utf-8"?>
<sst xmlns="http://schemas.openxmlformats.org/spreadsheetml/2006/main" count="141" uniqueCount="84">
  <si>
    <t xml:space="preserve">FECHA </t>
  </si>
  <si>
    <t>PRODUCTO</t>
  </si>
  <si>
    <t xml:space="preserve">CANTIDAD DE ENTRADAS </t>
  </si>
  <si>
    <t xml:space="preserve">CANTIDAD DE SALIDAS </t>
  </si>
  <si>
    <t xml:space="preserve">SALDO </t>
  </si>
  <si>
    <t>PALETAS</t>
  </si>
  <si>
    <t xml:space="preserve">CHICLES </t>
  </si>
  <si>
    <t xml:space="preserve">DUVALIN </t>
  </si>
  <si>
    <t>PULPARINDO</t>
  </si>
  <si>
    <t>CHURROS</t>
  </si>
  <si>
    <t xml:space="preserve">CARAMELOS </t>
  </si>
  <si>
    <t>CHOCOLATE</t>
  </si>
  <si>
    <t>JUGOS</t>
  </si>
  <si>
    <t>GOMITAS DE OSITO</t>
  </si>
  <si>
    <t xml:space="preserve">GOMITAS DE GUSANO </t>
  </si>
  <si>
    <t xml:space="preserve">GOMITAS DE FRUTA </t>
  </si>
  <si>
    <t>HUEVO KINDER</t>
  </si>
  <si>
    <t>LUNETAS</t>
  </si>
  <si>
    <t xml:space="preserve">CACAHUATES </t>
  </si>
  <si>
    <t>CACAHUATES ENCHILADOS</t>
  </si>
  <si>
    <t>GALLETAS BLANCAS</t>
  </si>
  <si>
    <t>DIAS TRABAJADOS</t>
  </si>
  <si>
    <t>NOMINA DE EMPLEADOS</t>
  </si>
  <si>
    <t>NOMBRES</t>
  </si>
  <si>
    <t>PERLA A DE LA RIVA</t>
  </si>
  <si>
    <t>RAMIRO GONZALEZ</t>
  </si>
  <si>
    <t>ERICK SOTO ROCHA</t>
  </si>
  <si>
    <t>EDUARDO TRUJILLO RUIZ</t>
  </si>
  <si>
    <t>JOVANY SANCHEZ M</t>
  </si>
  <si>
    <t>DAYNA C CASTORENA</t>
  </si>
  <si>
    <t>FICHA</t>
  </si>
  <si>
    <t>PUESTO</t>
  </si>
  <si>
    <t>PAGO POR DIA</t>
  </si>
  <si>
    <t>SUELDO NETO</t>
  </si>
  <si>
    <t>IMSS</t>
  </si>
  <si>
    <t>SALARIO</t>
  </si>
  <si>
    <t>GERENTE</t>
  </si>
  <si>
    <t>CAJERO</t>
  </si>
  <si>
    <t>NUM.</t>
  </si>
  <si>
    <t>T01</t>
  </si>
  <si>
    <t>T02</t>
  </si>
  <si>
    <t>T03</t>
  </si>
  <si>
    <t>T04</t>
  </si>
  <si>
    <t>T05</t>
  </si>
  <si>
    <t>T06</t>
  </si>
  <si>
    <t>DEPENDIENTE</t>
  </si>
  <si>
    <t>CONTADOR</t>
  </si>
  <si>
    <t>HORAS EXTRAS</t>
  </si>
  <si>
    <t>PAGO X HRS EXTRS</t>
  </si>
  <si>
    <t>COMISIONES X HRS EXTRS</t>
  </si>
  <si>
    <t>ISR</t>
  </si>
  <si>
    <t>TOTAL DE DEDUCCION</t>
  </si>
  <si>
    <t>INVENTARIO</t>
  </si>
  <si>
    <t xml:space="preserve">DULCERIA EL CARAMELO </t>
  </si>
  <si>
    <t>CLIENTE</t>
  </si>
  <si>
    <t>FECHA</t>
  </si>
  <si>
    <t>CANTIDAD</t>
  </si>
  <si>
    <t>PRRECIO UNITARIO</t>
  </si>
  <si>
    <t>SUBTOTAL</t>
  </si>
  <si>
    <t xml:space="preserve"> IVA %</t>
  </si>
  <si>
    <t>JESUS ESPARZA</t>
  </si>
  <si>
    <t>ALEXANDER MALDONADO</t>
  </si>
  <si>
    <t>JAQUELINE VALDEZ</t>
  </si>
  <si>
    <t>PERLA ARREDONDO</t>
  </si>
  <si>
    <t>JOVANY SANCHEZ</t>
  </si>
  <si>
    <t>PATRICIA ESTRADA</t>
  </si>
  <si>
    <t>MARIA FLORES</t>
  </si>
  <si>
    <t>ANGELA LOPEZ</t>
  </si>
  <si>
    <t>PEDRO ADAME</t>
  </si>
  <si>
    <t>CARLOS MIRANDA</t>
  </si>
  <si>
    <t>PAUL GONZALES</t>
  </si>
  <si>
    <t>MIGUEL ALBA</t>
  </si>
  <si>
    <t>AIDA NAJERA</t>
  </si>
  <si>
    <t xml:space="preserve">MARTIN ROMAN </t>
  </si>
  <si>
    <t>CRISTIAN GUEVARA</t>
  </si>
  <si>
    <t>EBER GALVAN</t>
  </si>
  <si>
    <t>TOTAL</t>
  </si>
  <si>
    <t>Etiquetas de fila</t>
  </si>
  <si>
    <t>(en blanco)</t>
  </si>
  <si>
    <t>Total general</t>
  </si>
  <si>
    <r>
      <rPr>
        <b/>
        <sz val="12"/>
        <color theme="1"/>
        <rFont val="Calibri"/>
        <family val="2"/>
        <scheme val="minor"/>
      </rPr>
      <t>COTIZACIONES</t>
    </r>
    <r>
      <rPr>
        <sz val="11"/>
        <color theme="1"/>
        <rFont val="Calibri"/>
        <family val="2"/>
        <scheme val="minor"/>
      </rPr>
      <t xml:space="preserve"> </t>
    </r>
  </si>
  <si>
    <t xml:space="preserve">SUBTOTAL </t>
  </si>
  <si>
    <t xml:space="preserve">IVA </t>
  </si>
  <si>
    <t xml:space="preserve">COTIZACION 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</si>
</sst>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&quot;$&quot;* #,##0.00_-;\-&quot;$&quot;* #,##0.00_-;_-&quot;$&quot;* &quot;-&quot;??_-;_-@_-"/>
    <numFmt numFmtId="165" formatCode="_-* #,##0.00_-;\-* #,##0.00_-;_-* &quot;-&quot;??_-;_-@_-"/>
  </numFmts>
  <fonts count="10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Berlin Sans FB Demi"/>
      <family val="2"/>
    </font>
    <font>
      <sz val="14"/>
      <color theme="1"/>
      <name val="Berlin Sans FB Demi"/>
      <family val="2"/>
    </font>
    <font>
      <b/>
      <sz val="14"/>
      <color theme="1"/>
      <name val="Berlin Sans FB Demi"/>
      <family val="2"/>
    </font>
  </fonts>
  <fills count="4">
    <fill>
      <patternFill patternType="none"/>
    </fill>
    <fill>
      <patternFill patternType="gray125"/>
    </fill>
    <fill>
      <patternFill patternType="solid">
        <fgColor rgb="FFFFCCFF"/>
        <bgColor indexed="64"/>
      </patternFill>
    </fill>
    <fill>
      <patternFill patternType="solid">
        <fgColor rgb="FFFF99CC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30">
    <xf numFmtId="0" fontId="0" fillId="0" borderId="0" xfId="0"/>
    <xf numFmtId="0" fontId="0" fillId="0" borderId="0" xfId="0" applyAlignment="1"/>
    <xf numFmtId="0" fontId="1" fillId="0" borderId="0" xfId="0" applyFont="1" applyAlignment="1"/>
    <xf numFmtId="14" fontId="0" fillId="0" borderId="0" xfId="0" applyNumberFormat="1" applyAlignment="1"/>
    <xf numFmtId="14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/>
    <xf numFmtId="165" fontId="0" fillId="0" borderId="0" xfId="1" applyFont="1"/>
    <xf numFmtId="164" fontId="0" fillId="0" borderId="0" xfId="2" applyFon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 vertical="top"/>
    </xf>
    <xf numFmtId="0" fontId="4" fillId="0" borderId="0" xfId="0" applyFont="1" applyAlignment="1">
      <alignment horizontal="center" vertical="top"/>
    </xf>
    <xf numFmtId="0" fontId="0" fillId="2" borderId="0" xfId="0" applyFill="1"/>
    <xf numFmtId="0" fontId="3" fillId="0" borderId="0" xfId="0" applyFont="1"/>
    <xf numFmtId="0" fontId="0" fillId="0" borderId="0" xfId="2" applyNumberFormat="1" applyFont="1"/>
    <xf numFmtId="0" fontId="0" fillId="0" borderId="0" xfId="3" applyNumberFormat="1" applyFont="1"/>
    <xf numFmtId="0" fontId="0" fillId="0" borderId="0" xfId="0" applyNumberFormat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0" borderId="0" xfId="0" applyAlignment="1">
      <alignment horizontal="left" indent="4"/>
    </xf>
    <xf numFmtId="0" fontId="0" fillId="0" borderId="0" xfId="0" applyAlignment="1">
      <alignment horizontal="left" indent="1"/>
    </xf>
    <xf numFmtId="0" fontId="0" fillId="0" borderId="0" xfId="0" pivotButton="1"/>
    <xf numFmtId="0" fontId="7" fillId="3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0" fillId="2" borderId="0" xfId="0" applyFill="1" applyAlignment="1">
      <alignment horizontal="center"/>
    </xf>
    <xf numFmtId="0" fontId="3" fillId="2" borderId="0" xfId="0" applyFont="1" applyFill="1" applyAlignment="1">
      <alignment horizontal="center" vertical="center"/>
    </xf>
    <xf numFmtId="0" fontId="9" fillId="3" borderId="0" xfId="0" applyFont="1" applyFill="1" applyAlignment="1">
      <alignment horizontal="center" vertical="center"/>
    </xf>
  </cellXfs>
  <cellStyles count="4">
    <cellStyle name="Millares" xfId="1" builtinId="3"/>
    <cellStyle name="Moneda" xfId="2" builtinId="4"/>
    <cellStyle name="Normal" xfId="0" builtinId="0"/>
    <cellStyle name="Porcentaje" xfId="3" builtinId="5"/>
  </cellStyles>
  <dxfs count="18">
    <dxf>
      <numFmt numFmtId="164" formatCode="_-&quot;$&quot;* #,##0.00_-;\-&quot;$&quot;* #,##0.00_-;_-&quot;$&quot;* &quot;-&quot;??_-;_-@_-"/>
    </dxf>
    <dxf>
      <numFmt numFmtId="164" formatCode="_-&quot;$&quot;* #,##0.00_-;\-&quot;$&quot;* #,##0.00_-;_-&quot;$&quot;* &quot;-&quot;??_-;_-@_-"/>
    </dxf>
    <dxf>
      <numFmt numFmtId="164" formatCode="_-&quot;$&quot;* #,##0.00_-;\-&quot;$&quot;* #,##0.0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164" formatCode="_-&quot;$&quot;* #,##0.00_-;\-&quot;$&quot;* #,##0.00_-;_-&quot;$&quot;* &quot;-&quot;??_-;_-@_-"/>
      <alignment horizontal="center" vertical="bottom" textRotation="0" wrapText="0" indent="0" justifyLastLine="0" shrinkToFit="0" readingOrder="0"/>
    </dxf>
    <dxf>
      <numFmt numFmtId="164" formatCode="_-&quot;$&quot;* #,##0.00_-;\-&quot;$&quot;* #,##0.00_-;_-&quot;$&quot;* &quot;-&quot;??_-;_-@_-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numFmt numFmtId="19" formatCode="dd/mm/yyyy"/>
    </dxf>
    <dxf>
      <alignment horizontal="general" vertical="bottom" textRotation="0" wrapText="0" indent="0" justifyLastLine="0" shrinkToFit="0" readingOrder="0"/>
    </dxf>
    <dxf>
      <numFmt numFmtId="19" formatCode="dd/mm/yyyy"/>
    </dxf>
    <dxf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FF99CC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GRAFICO</a:t>
            </a:r>
            <a:r>
              <a:rPr lang="es-ES" baseline="0"/>
              <a:t> DE INVENTARIO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INVENTARIO!$C$8</c:f>
              <c:strCache>
                <c:ptCount val="1"/>
                <c:pt idx="0">
                  <c:v>CANTIDAD DE ENTRADAS 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multiLvlStrRef>
              <c:f>INVENTARIO!$A$8:$B$23</c:f>
              <c:multiLvlStrCache>
                <c:ptCount val="16"/>
                <c:lvl>
                  <c:pt idx="0">
                    <c:v>PRODUCTO</c:v>
                  </c:pt>
                  <c:pt idx="1">
                    <c:v>PALETAS</c:v>
                  </c:pt>
                  <c:pt idx="2">
                    <c:v>CHICLES </c:v>
                  </c:pt>
                  <c:pt idx="3">
                    <c:v>DUVALIN </c:v>
                  </c:pt>
                  <c:pt idx="4">
                    <c:v>PULPARINDO</c:v>
                  </c:pt>
                  <c:pt idx="5">
                    <c:v>CHURROS</c:v>
                  </c:pt>
                  <c:pt idx="6">
                    <c:v>CARAMELOS </c:v>
                  </c:pt>
                  <c:pt idx="7">
                    <c:v>CHOCOLATE</c:v>
                  </c:pt>
                  <c:pt idx="8">
                    <c:v>JUGOS</c:v>
                  </c:pt>
                  <c:pt idx="9">
                    <c:v>GOMITAS DE OSITO</c:v>
                  </c:pt>
                  <c:pt idx="10">
                    <c:v>GOMITAS DE GUSANO </c:v>
                  </c:pt>
                  <c:pt idx="11">
                    <c:v>GOMITAS DE FRUTA </c:v>
                  </c:pt>
                  <c:pt idx="12">
                    <c:v>HUEVO KINDER</c:v>
                  </c:pt>
                  <c:pt idx="13">
                    <c:v>LUNETAS</c:v>
                  </c:pt>
                  <c:pt idx="14">
                    <c:v>CACAHUATES </c:v>
                  </c:pt>
                  <c:pt idx="15">
                    <c:v>CACAHUATES ENCHILADOS</c:v>
                  </c:pt>
                </c:lvl>
                <c:lvl>
                  <c:pt idx="0">
                    <c:v>FECHA </c:v>
                  </c:pt>
                  <c:pt idx="1">
                    <c:v>05/11/2024</c:v>
                  </c:pt>
                  <c:pt idx="2">
                    <c:v>06/11/2024</c:v>
                  </c:pt>
                  <c:pt idx="3">
                    <c:v>07/11/2024</c:v>
                  </c:pt>
                  <c:pt idx="4">
                    <c:v>08/11/2024</c:v>
                  </c:pt>
                  <c:pt idx="5">
                    <c:v>09/11/2024</c:v>
                  </c:pt>
                  <c:pt idx="6">
                    <c:v>10/11/2024</c:v>
                  </c:pt>
                  <c:pt idx="7">
                    <c:v>11/11/2024</c:v>
                  </c:pt>
                  <c:pt idx="8">
                    <c:v>12/11/2024</c:v>
                  </c:pt>
                  <c:pt idx="9">
                    <c:v>13/11/2024</c:v>
                  </c:pt>
                  <c:pt idx="10">
                    <c:v>14/11/2024</c:v>
                  </c:pt>
                  <c:pt idx="11">
                    <c:v>15/11/2024</c:v>
                  </c:pt>
                  <c:pt idx="12">
                    <c:v>16/11/2024</c:v>
                  </c:pt>
                  <c:pt idx="13">
                    <c:v>17/11/2024</c:v>
                  </c:pt>
                  <c:pt idx="14">
                    <c:v>18/11/2024</c:v>
                  </c:pt>
                  <c:pt idx="15">
                    <c:v>19/11/2024</c:v>
                  </c:pt>
                </c:lvl>
              </c:multiLvlStrCache>
            </c:multiLvlStrRef>
          </c:cat>
          <c:val>
            <c:numRef>
              <c:f>INVENTARIO!$C$9:$C$24</c:f>
              <c:numCache>
                <c:formatCode>General</c:formatCode>
                <c:ptCount val="16"/>
                <c:pt idx="0">
                  <c:v>25</c:v>
                </c:pt>
                <c:pt idx="1">
                  <c:v>30</c:v>
                </c:pt>
                <c:pt idx="2">
                  <c:v>30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28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15</c:v>
                </c:pt>
                <c:pt idx="12">
                  <c:v>30</c:v>
                </c:pt>
                <c:pt idx="13">
                  <c:v>25</c:v>
                </c:pt>
                <c:pt idx="14">
                  <c:v>25</c:v>
                </c:pt>
                <c:pt idx="15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C1-4F10-BCDD-507E5BE2BBE8}"/>
            </c:ext>
          </c:extLst>
        </c:ser>
        <c:ser>
          <c:idx val="1"/>
          <c:order val="1"/>
          <c:tx>
            <c:strRef>
              <c:f>INVENTARIO!$D$8</c:f>
              <c:strCache>
                <c:ptCount val="1"/>
                <c:pt idx="0">
                  <c:v>CANTIDAD DE SALIDAS 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multiLvlStrRef>
              <c:f>INVENTARIO!$A$8:$B$23</c:f>
              <c:multiLvlStrCache>
                <c:ptCount val="16"/>
                <c:lvl>
                  <c:pt idx="0">
                    <c:v>PRODUCTO</c:v>
                  </c:pt>
                  <c:pt idx="1">
                    <c:v>PALETAS</c:v>
                  </c:pt>
                  <c:pt idx="2">
                    <c:v>CHICLES </c:v>
                  </c:pt>
                  <c:pt idx="3">
                    <c:v>DUVALIN </c:v>
                  </c:pt>
                  <c:pt idx="4">
                    <c:v>PULPARINDO</c:v>
                  </c:pt>
                  <c:pt idx="5">
                    <c:v>CHURROS</c:v>
                  </c:pt>
                  <c:pt idx="6">
                    <c:v>CARAMELOS </c:v>
                  </c:pt>
                  <c:pt idx="7">
                    <c:v>CHOCOLATE</c:v>
                  </c:pt>
                  <c:pt idx="8">
                    <c:v>JUGOS</c:v>
                  </c:pt>
                  <c:pt idx="9">
                    <c:v>GOMITAS DE OSITO</c:v>
                  </c:pt>
                  <c:pt idx="10">
                    <c:v>GOMITAS DE GUSANO </c:v>
                  </c:pt>
                  <c:pt idx="11">
                    <c:v>GOMITAS DE FRUTA </c:v>
                  </c:pt>
                  <c:pt idx="12">
                    <c:v>HUEVO KINDER</c:v>
                  </c:pt>
                  <c:pt idx="13">
                    <c:v>LUNETAS</c:v>
                  </c:pt>
                  <c:pt idx="14">
                    <c:v>CACAHUATES </c:v>
                  </c:pt>
                  <c:pt idx="15">
                    <c:v>CACAHUATES ENCHILADOS</c:v>
                  </c:pt>
                </c:lvl>
                <c:lvl>
                  <c:pt idx="0">
                    <c:v>FECHA </c:v>
                  </c:pt>
                  <c:pt idx="1">
                    <c:v>05/11/2024</c:v>
                  </c:pt>
                  <c:pt idx="2">
                    <c:v>06/11/2024</c:v>
                  </c:pt>
                  <c:pt idx="3">
                    <c:v>07/11/2024</c:v>
                  </c:pt>
                  <c:pt idx="4">
                    <c:v>08/11/2024</c:v>
                  </c:pt>
                  <c:pt idx="5">
                    <c:v>09/11/2024</c:v>
                  </c:pt>
                  <c:pt idx="6">
                    <c:v>10/11/2024</c:v>
                  </c:pt>
                  <c:pt idx="7">
                    <c:v>11/11/2024</c:v>
                  </c:pt>
                  <c:pt idx="8">
                    <c:v>12/11/2024</c:v>
                  </c:pt>
                  <c:pt idx="9">
                    <c:v>13/11/2024</c:v>
                  </c:pt>
                  <c:pt idx="10">
                    <c:v>14/11/2024</c:v>
                  </c:pt>
                  <c:pt idx="11">
                    <c:v>15/11/2024</c:v>
                  </c:pt>
                  <c:pt idx="12">
                    <c:v>16/11/2024</c:v>
                  </c:pt>
                  <c:pt idx="13">
                    <c:v>17/11/2024</c:v>
                  </c:pt>
                  <c:pt idx="14">
                    <c:v>18/11/2024</c:v>
                  </c:pt>
                  <c:pt idx="15">
                    <c:v>19/11/2024</c:v>
                  </c:pt>
                </c:lvl>
              </c:multiLvlStrCache>
            </c:multiLvlStrRef>
          </c:cat>
          <c:val>
            <c:numRef>
              <c:f>INVENTARIO!$D$9:$D$24</c:f>
              <c:numCache>
                <c:formatCode>General</c:formatCode>
                <c:ptCount val="16"/>
                <c:pt idx="0">
                  <c:v>22</c:v>
                </c:pt>
                <c:pt idx="1">
                  <c:v>28</c:v>
                </c:pt>
                <c:pt idx="2">
                  <c:v>29</c:v>
                </c:pt>
                <c:pt idx="3">
                  <c:v>14</c:v>
                </c:pt>
                <c:pt idx="4">
                  <c:v>18</c:v>
                </c:pt>
                <c:pt idx="5">
                  <c:v>22</c:v>
                </c:pt>
                <c:pt idx="6">
                  <c:v>26</c:v>
                </c:pt>
                <c:pt idx="7">
                  <c:v>27</c:v>
                </c:pt>
                <c:pt idx="8">
                  <c:v>27</c:v>
                </c:pt>
                <c:pt idx="9">
                  <c:v>28</c:v>
                </c:pt>
                <c:pt idx="10">
                  <c:v>26</c:v>
                </c:pt>
                <c:pt idx="11">
                  <c:v>14</c:v>
                </c:pt>
                <c:pt idx="12">
                  <c:v>27</c:v>
                </c:pt>
                <c:pt idx="13">
                  <c:v>23</c:v>
                </c:pt>
                <c:pt idx="14">
                  <c:v>22</c:v>
                </c:pt>
                <c:pt idx="15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C1-4F10-BCDD-507E5BE2BBE8}"/>
            </c:ext>
          </c:extLst>
        </c:ser>
        <c:ser>
          <c:idx val="2"/>
          <c:order val="2"/>
          <c:tx>
            <c:strRef>
              <c:f>INVENTARIO!$E$8</c:f>
              <c:strCache>
                <c:ptCount val="1"/>
                <c:pt idx="0">
                  <c:v>SALDO 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multiLvlStrRef>
              <c:f>INVENTARIO!$A$8:$B$23</c:f>
              <c:multiLvlStrCache>
                <c:ptCount val="16"/>
                <c:lvl>
                  <c:pt idx="0">
                    <c:v>PRODUCTO</c:v>
                  </c:pt>
                  <c:pt idx="1">
                    <c:v>PALETAS</c:v>
                  </c:pt>
                  <c:pt idx="2">
                    <c:v>CHICLES </c:v>
                  </c:pt>
                  <c:pt idx="3">
                    <c:v>DUVALIN </c:v>
                  </c:pt>
                  <c:pt idx="4">
                    <c:v>PULPARINDO</c:v>
                  </c:pt>
                  <c:pt idx="5">
                    <c:v>CHURROS</c:v>
                  </c:pt>
                  <c:pt idx="6">
                    <c:v>CARAMELOS </c:v>
                  </c:pt>
                  <c:pt idx="7">
                    <c:v>CHOCOLATE</c:v>
                  </c:pt>
                  <c:pt idx="8">
                    <c:v>JUGOS</c:v>
                  </c:pt>
                  <c:pt idx="9">
                    <c:v>GOMITAS DE OSITO</c:v>
                  </c:pt>
                  <c:pt idx="10">
                    <c:v>GOMITAS DE GUSANO </c:v>
                  </c:pt>
                  <c:pt idx="11">
                    <c:v>GOMITAS DE FRUTA </c:v>
                  </c:pt>
                  <c:pt idx="12">
                    <c:v>HUEVO KINDER</c:v>
                  </c:pt>
                  <c:pt idx="13">
                    <c:v>LUNETAS</c:v>
                  </c:pt>
                  <c:pt idx="14">
                    <c:v>CACAHUATES </c:v>
                  </c:pt>
                  <c:pt idx="15">
                    <c:v>CACAHUATES ENCHILADOS</c:v>
                  </c:pt>
                </c:lvl>
                <c:lvl>
                  <c:pt idx="0">
                    <c:v>FECHA </c:v>
                  </c:pt>
                  <c:pt idx="1">
                    <c:v>05/11/2024</c:v>
                  </c:pt>
                  <c:pt idx="2">
                    <c:v>06/11/2024</c:v>
                  </c:pt>
                  <c:pt idx="3">
                    <c:v>07/11/2024</c:v>
                  </c:pt>
                  <c:pt idx="4">
                    <c:v>08/11/2024</c:v>
                  </c:pt>
                  <c:pt idx="5">
                    <c:v>09/11/2024</c:v>
                  </c:pt>
                  <c:pt idx="6">
                    <c:v>10/11/2024</c:v>
                  </c:pt>
                  <c:pt idx="7">
                    <c:v>11/11/2024</c:v>
                  </c:pt>
                  <c:pt idx="8">
                    <c:v>12/11/2024</c:v>
                  </c:pt>
                  <c:pt idx="9">
                    <c:v>13/11/2024</c:v>
                  </c:pt>
                  <c:pt idx="10">
                    <c:v>14/11/2024</c:v>
                  </c:pt>
                  <c:pt idx="11">
                    <c:v>15/11/2024</c:v>
                  </c:pt>
                  <c:pt idx="12">
                    <c:v>16/11/2024</c:v>
                  </c:pt>
                  <c:pt idx="13">
                    <c:v>17/11/2024</c:v>
                  </c:pt>
                  <c:pt idx="14">
                    <c:v>18/11/2024</c:v>
                  </c:pt>
                  <c:pt idx="15">
                    <c:v>19/11/2024</c:v>
                  </c:pt>
                </c:lvl>
              </c:multiLvlStrCache>
            </c:multiLvlStrRef>
          </c:cat>
          <c:val>
            <c:numRef>
              <c:f>INVENTARIO!$E$9:$E$24</c:f>
              <c:numCache>
                <c:formatCode>General</c:formatCode>
                <c:ptCount val="16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1</c:v>
                </c:pt>
                <c:pt idx="8">
                  <c:v>3</c:v>
                </c:pt>
                <c:pt idx="9">
                  <c:v>2</c:v>
                </c:pt>
                <c:pt idx="10">
                  <c:v>4</c:v>
                </c:pt>
                <c:pt idx="11">
                  <c:v>1</c:v>
                </c:pt>
                <c:pt idx="12">
                  <c:v>3</c:v>
                </c:pt>
                <c:pt idx="13">
                  <c:v>2</c:v>
                </c:pt>
                <c:pt idx="14">
                  <c:v>3</c:v>
                </c:pt>
                <c:pt idx="1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C1-4F10-BCDD-507E5BE2BB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6052367"/>
        <c:axId val="16047791"/>
      </c:barChart>
      <c:catAx>
        <c:axId val="16052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047791"/>
        <c:crosses val="autoZero"/>
        <c:auto val="1"/>
        <c:lblAlgn val="ctr"/>
        <c:lblOffset val="100"/>
        <c:noMultiLvlLbl val="0"/>
      </c:catAx>
      <c:valAx>
        <c:axId val="16047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052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</xdr:colOff>
      <xdr:row>7</xdr:row>
      <xdr:rowOff>64770</xdr:rowOff>
    </xdr:from>
    <xdr:to>
      <xdr:col>16</xdr:col>
      <xdr:colOff>742950</xdr:colOff>
      <xdr:row>22</xdr:row>
      <xdr:rowOff>64770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114300</xdr:colOff>
      <xdr:row>4</xdr:row>
      <xdr:rowOff>47065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874032" cy="87483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609600</xdr:colOff>
      <xdr:row>3</xdr:row>
      <xdr:rowOff>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127000</xdr:colOff>
      <xdr:row>3</xdr:row>
      <xdr:rowOff>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85800" cy="685800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Libro1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p" refreshedDate="45621.505907407409" createdVersion="6" refreshedVersion="6" minRefreshableVersion="3" recordCount="17">
  <cacheSource type="worksheet">
    <worksheetSource ref="A1:G18" sheet="Hoja3" r:id="rId2"/>
  </cacheSource>
  <cacheFields count="7">
    <cacheField name="CLIENTE" numFmtId="0">
      <sharedItems containsBlank="1" count="17">
        <s v="JESUS ESPARZA"/>
        <s v="ALEXANDER MALDONADO"/>
        <s v="JAQUELINE VALDEZ"/>
        <s v="PERLA ARREDONDO"/>
        <s v="JOVANY SANCHEZ"/>
        <s v="PATRICIA ESTRADA"/>
        <s v="MARIA FLORES"/>
        <s v="ANGELA LOPEZ"/>
        <s v="PEDRO ADAME"/>
        <s v="CARLOS MIRANDA"/>
        <s v="PAUL GONZALES"/>
        <s v="MIGUEL ALBA"/>
        <s v="AIDA NAJERA"/>
        <s v="MARTIN ROMAN "/>
        <s v="CRISTIAN GUEVARA"/>
        <s v="EBER GALVAN"/>
        <m/>
      </sharedItems>
    </cacheField>
    <cacheField name="FECHA" numFmtId="14">
      <sharedItems containsNonDate="0" containsDate="1" containsString="0" containsBlank="1" minDate="2024-11-05T00:00:00" maxDate="2024-11-21T00:00:00" count="17">
        <d v="2024-11-05T00:00:00"/>
        <d v="2024-11-06T00:00:00"/>
        <d v="2024-11-07T00:00:00"/>
        <d v="2024-11-08T00:00:00"/>
        <d v="2024-11-09T00:00:00"/>
        <d v="2024-11-10T00:00:00"/>
        <d v="2024-11-11T00:00:00"/>
        <d v="2024-11-12T00:00:00"/>
        <d v="2024-11-13T00:00:00"/>
        <d v="2024-11-14T00:00:00"/>
        <d v="2024-11-15T00:00:00"/>
        <d v="2024-11-16T00:00:00"/>
        <d v="2024-11-17T00:00:00"/>
        <d v="2024-11-18T00:00:00"/>
        <d v="2024-11-19T00:00:00"/>
        <d v="2024-11-20T00:00:00"/>
        <m/>
      </sharedItems>
    </cacheField>
    <cacheField name="PRODUCTO" numFmtId="0">
      <sharedItems containsBlank="1" count="17">
        <s v="PALETAS"/>
        <s v="CHICLES "/>
        <s v="DUVALIN "/>
        <s v="PULPARINDO"/>
        <s v="CHURROS"/>
        <s v="CARAMELOS "/>
        <s v="CHOCOLATE"/>
        <s v="JUGOS"/>
        <s v="GOMITAS DE OSITO"/>
        <s v="GOMITAS DE GUSANO "/>
        <s v="GOMITAS DE FRUTA "/>
        <s v="HUEVO KINDER"/>
        <s v="LUNETAS"/>
        <s v="CACAHUATES "/>
        <s v="CACAHUATES ENCHILADOS"/>
        <s v="GALLETAS BLANCAS"/>
        <m/>
      </sharedItems>
    </cacheField>
    <cacheField name="CANTIDAD" numFmtId="0">
      <sharedItems containsString="0" containsBlank="1" containsNumber="1" containsInteger="1" minValue="14" maxValue="29" count="9">
        <n v="22"/>
        <n v="28"/>
        <n v="29"/>
        <n v="14"/>
        <n v="18"/>
        <n v="26"/>
        <n v="27"/>
        <n v="23"/>
        <m/>
      </sharedItems>
    </cacheField>
    <cacheField name="PRRECIO UNITARIO" numFmtId="0">
      <sharedItems containsString="0" containsBlank="1" containsNumber="1" containsInteger="1" minValue="20" maxValue="50" count="9">
        <n v="40"/>
        <n v="20"/>
        <n v="30"/>
        <n v="25"/>
        <n v="35"/>
        <n v="45"/>
        <n v="50"/>
        <n v="32"/>
        <m/>
      </sharedItems>
    </cacheField>
    <cacheField name="SUBTOTAL" numFmtId="0">
      <sharedItems containsMixedTypes="1" containsNumber="1" containsInteger="1" minValue="350" maxValue="1170"/>
    </cacheField>
    <cacheField name=" IVA %" numFmtId="0">
      <sharedItems containsSemiMixedTypes="0" containsString="0" containsNumber="1" containsInteger="1" minValue="20" maxValue="1276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7">
  <r>
    <x v="0"/>
    <x v="0"/>
    <x v="0"/>
    <x v="0"/>
    <x v="0"/>
    <n v="880"/>
    <n v="40"/>
  </r>
  <r>
    <x v="1"/>
    <x v="1"/>
    <x v="1"/>
    <x v="1"/>
    <x v="1"/>
    <n v="560"/>
    <n v="20"/>
  </r>
  <r>
    <x v="2"/>
    <x v="2"/>
    <x v="2"/>
    <x v="2"/>
    <x v="2"/>
    <n v="870"/>
    <n v="30"/>
  </r>
  <r>
    <x v="3"/>
    <x v="3"/>
    <x v="3"/>
    <x v="3"/>
    <x v="3"/>
    <n v="350"/>
    <n v="25"/>
  </r>
  <r>
    <x v="4"/>
    <x v="4"/>
    <x v="4"/>
    <x v="4"/>
    <x v="4"/>
    <n v="630"/>
    <n v="35"/>
  </r>
  <r>
    <x v="5"/>
    <x v="5"/>
    <x v="5"/>
    <x v="0"/>
    <x v="3"/>
    <n v="550"/>
    <n v="25"/>
  </r>
  <r>
    <x v="6"/>
    <x v="6"/>
    <x v="6"/>
    <x v="5"/>
    <x v="5"/>
    <n v="1170"/>
    <n v="45"/>
  </r>
  <r>
    <x v="7"/>
    <x v="7"/>
    <x v="7"/>
    <x v="6"/>
    <x v="4"/>
    <n v="945"/>
    <n v="35"/>
  </r>
  <r>
    <x v="8"/>
    <x v="8"/>
    <x v="8"/>
    <x v="6"/>
    <x v="2"/>
    <n v="810"/>
    <n v="30"/>
  </r>
  <r>
    <x v="9"/>
    <x v="9"/>
    <x v="9"/>
    <x v="1"/>
    <x v="2"/>
    <n v="840"/>
    <n v="30"/>
  </r>
  <r>
    <x v="10"/>
    <x v="10"/>
    <x v="10"/>
    <x v="5"/>
    <x v="4"/>
    <n v="910"/>
    <n v="35"/>
  </r>
  <r>
    <x v="11"/>
    <x v="11"/>
    <x v="11"/>
    <x v="3"/>
    <x v="6"/>
    <n v="700"/>
    <n v="50"/>
  </r>
  <r>
    <x v="12"/>
    <x v="12"/>
    <x v="12"/>
    <x v="6"/>
    <x v="7"/>
    <n v="864"/>
    <n v="32"/>
  </r>
  <r>
    <x v="13"/>
    <x v="13"/>
    <x v="13"/>
    <x v="7"/>
    <x v="3"/>
    <n v="575"/>
    <n v="25"/>
  </r>
  <r>
    <x v="14"/>
    <x v="14"/>
    <x v="14"/>
    <x v="0"/>
    <x v="3"/>
    <n v="550"/>
    <n v="25"/>
  </r>
  <r>
    <x v="15"/>
    <x v="15"/>
    <x v="15"/>
    <x v="7"/>
    <x v="5"/>
    <n v="1035"/>
    <n v="45"/>
  </r>
  <r>
    <x v="16"/>
    <x v="16"/>
    <x v="16"/>
    <x v="8"/>
    <x v="8"/>
    <s v="TOTAL"/>
    <n v="1276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3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I1:I84" firstHeaderRow="1" firstDataRow="1" firstDataCol="1"/>
  <pivotFields count="7">
    <pivotField axis="axisRow" showAll="0">
      <items count="18">
        <item x="12"/>
        <item x="1"/>
        <item x="7"/>
        <item x="9"/>
        <item x="14"/>
        <item x="15"/>
        <item x="2"/>
        <item x="0"/>
        <item x="4"/>
        <item x="6"/>
        <item x="13"/>
        <item x="11"/>
        <item x="5"/>
        <item x="10"/>
        <item x="8"/>
        <item x="3"/>
        <item x="16"/>
        <item t="default"/>
      </items>
    </pivotField>
    <pivotField axis="axisRow"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axis="axisRow" showAll="0">
      <items count="18">
        <item x="13"/>
        <item x="14"/>
        <item x="5"/>
        <item x="1"/>
        <item x="6"/>
        <item x="4"/>
        <item x="2"/>
        <item x="15"/>
        <item x="10"/>
        <item x="9"/>
        <item x="8"/>
        <item x="11"/>
        <item x="7"/>
        <item x="12"/>
        <item x="0"/>
        <item x="3"/>
        <item x="16"/>
        <item t="default"/>
      </items>
    </pivotField>
    <pivotField axis="axisRow" showAll="0">
      <items count="10">
        <item x="3"/>
        <item x="4"/>
        <item x="0"/>
        <item x="7"/>
        <item x="5"/>
        <item sd="0" x="6"/>
        <item x="1"/>
        <item x="2"/>
        <item x="8"/>
        <item t="default"/>
      </items>
    </pivotField>
    <pivotField axis="axisRow" showAll="0">
      <items count="10">
        <item x="1"/>
        <item x="3"/>
        <item x="2"/>
        <item x="7"/>
        <item x="4"/>
        <item x="0"/>
        <item x="5"/>
        <item x="6"/>
        <item x="8"/>
        <item t="default"/>
      </items>
    </pivotField>
    <pivotField showAll="0"/>
    <pivotField showAll="0"/>
  </pivotFields>
  <rowFields count="5">
    <field x="0"/>
    <field x="1"/>
    <field x="2"/>
    <field x="3"/>
    <field x="4"/>
  </rowFields>
  <rowItems count="83">
    <i>
      <x/>
    </i>
    <i r="1">
      <x v="12"/>
    </i>
    <i r="2">
      <x v="13"/>
    </i>
    <i r="3">
      <x v="5"/>
    </i>
    <i>
      <x v="1"/>
    </i>
    <i r="1">
      <x v="1"/>
    </i>
    <i r="2">
      <x v="3"/>
    </i>
    <i r="3">
      <x v="6"/>
    </i>
    <i r="4">
      <x/>
    </i>
    <i>
      <x v="2"/>
    </i>
    <i r="1">
      <x v="7"/>
    </i>
    <i r="2">
      <x v="12"/>
    </i>
    <i r="3">
      <x v="5"/>
    </i>
    <i>
      <x v="3"/>
    </i>
    <i r="1">
      <x v="9"/>
    </i>
    <i r="2">
      <x v="9"/>
    </i>
    <i r="3">
      <x v="6"/>
    </i>
    <i r="4">
      <x v="2"/>
    </i>
    <i>
      <x v="4"/>
    </i>
    <i r="1">
      <x v="14"/>
    </i>
    <i r="2">
      <x v="1"/>
    </i>
    <i r="3">
      <x v="2"/>
    </i>
    <i r="4">
      <x v="1"/>
    </i>
    <i>
      <x v="5"/>
    </i>
    <i r="1">
      <x v="15"/>
    </i>
    <i r="2">
      <x v="7"/>
    </i>
    <i r="3">
      <x v="3"/>
    </i>
    <i r="4">
      <x v="6"/>
    </i>
    <i>
      <x v="6"/>
    </i>
    <i r="1">
      <x v="2"/>
    </i>
    <i r="2">
      <x v="6"/>
    </i>
    <i r="3">
      <x v="7"/>
    </i>
    <i r="4">
      <x v="2"/>
    </i>
    <i>
      <x v="7"/>
    </i>
    <i r="1">
      <x/>
    </i>
    <i r="2">
      <x v="14"/>
    </i>
    <i r="3">
      <x v="2"/>
    </i>
    <i r="4">
      <x v="5"/>
    </i>
    <i>
      <x v="8"/>
    </i>
    <i r="1">
      <x v="4"/>
    </i>
    <i r="2">
      <x v="5"/>
    </i>
    <i r="3">
      <x v="1"/>
    </i>
    <i r="4">
      <x v="4"/>
    </i>
    <i>
      <x v="9"/>
    </i>
    <i r="1">
      <x v="6"/>
    </i>
    <i r="2">
      <x v="4"/>
    </i>
    <i r="3">
      <x v="4"/>
    </i>
    <i r="4">
      <x v="6"/>
    </i>
    <i>
      <x v="10"/>
    </i>
    <i r="1">
      <x v="13"/>
    </i>
    <i r="2">
      <x/>
    </i>
    <i r="3">
      <x v="3"/>
    </i>
    <i r="4">
      <x v="1"/>
    </i>
    <i>
      <x v="11"/>
    </i>
    <i r="1">
      <x v="11"/>
    </i>
    <i r="2">
      <x v="11"/>
    </i>
    <i r="3">
      <x/>
    </i>
    <i r="4">
      <x v="7"/>
    </i>
    <i>
      <x v="12"/>
    </i>
    <i r="1">
      <x v="5"/>
    </i>
    <i r="2">
      <x v="2"/>
    </i>
    <i r="3">
      <x v="2"/>
    </i>
    <i r="4">
      <x v="1"/>
    </i>
    <i>
      <x v="13"/>
    </i>
    <i r="1">
      <x v="10"/>
    </i>
    <i r="2">
      <x v="8"/>
    </i>
    <i r="3">
      <x v="4"/>
    </i>
    <i r="4">
      <x v="4"/>
    </i>
    <i>
      <x v="14"/>
    </i>
    <i r="1">
      <x v="8"/>
    </i>
    <i r="2">
      <x v="10"/>
    </i>
    <i r="3">
      <x v="5"/>
    </i>
    <i>
      <x v="15"/>
    </i>
    <i r="1">
      <x v="3"/>
    </i>
    <i r="2">
      <x v="15"/>
    </i>
    <i r="3">
      <x/>
    </i>
    <i r="4">
      <x v="1"/>
    </i>
    <i>
      <x v="16"/>
    </i>
    <i r="1">
      <x v="16"/>
    </i>
    <i r="2">
      <x v="16"/>
    </i>
    <i r="3">
      <x v="8"/>
    </i>
    <i r="4">
      <x v="8"/>
    </i>
    <i t="grand">
      <x/>
    </i>
  </rowItems>
  <colItems count="1">
    <i/>
  </colItems>
  <pivotTableStyleInfo name="PivotStyleLight2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3" name="Tabla3" displayName="Tabla3" ref="A8:E24" totalsRowShown="0" headerRowDxfId="17">
  <autoFilter ref="A8:E24"/>
  <sortState ref="A9:E24">
    <sortCondition ref="A2:A18"/>
  </sortState>
  <tableColumns count="5">
    <tableColumn id="1" name="FECHA " dataDxfId="16"/>
    <tableColumn id="2" name="PRODUCTO"/>
    <tableColumn id="3" name="CANTIDAD DE ENTRADAS "/>
    <tableColumn id="4" name="CANTIDAD DE SALIDAS "/>
    <tableColumn id="5" name="SALDO " dataDxfId="15">
      <calculatedColumnFormula>C9-D9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5" name="Tabla5" displayName="Tabla5" ref="A5:G25" totalsRowShown="0">
  <autoFilter ref="A5:G25"/>
  <tableColumns count="7">
    <tableColumn id="1" name="CLIENTE"/>
    <tableColumn id="2" name="FECHA" dataDxfId="14"/>
    <tableColumn id="3" name="PRODUCTO"/>
    <tableColumn id="4" name="CANTIDAD"/>
    <tableColumn id="5" name="PRRECIO UNITARIO" dataDxfId="13" dataCellStyle="Moneda"/>
    <tableColumn id="6" name="SUBTOTAL" dataDxfId="12" dataCellStyle="Moneda"/>
    <tableColumn id="7" name=" IVA %" dataDxfId="11" dataCellStyle="Porcentaj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7" name="Tabla7" displayName="Tabla7" ref="A5:N11" totalsRowShown="0" headerRowDxfId="10">
  <autoFilter ref="A5:N11"/>
  <tableColumns count="14">
    <tableColumn id="1" name="NUM."/>
    <tableColumn id="2" name="FICHA" dataDxfId="9" dataCellStyle="Millares"/>
    <tableColumn id="3" name="NOMBRES"/>
    <tableColumn id="4" name="PUESTO"/>
    <tableColumn id="5" name="PAGO POR DIA"/>
    <tableColumn id="6" name="DIAS TRABAJADOS" dataDxfId="8"/>
    <tableColumn id="7" name="HORAS EXTRAS" dataDxfId="7"/>
    <tableColumn id="8" name="PAGO X HRS EXTRS" dataDxfId="6" dataCellStyle="Moneda">
      <calculatedColumnFormula>E6*20%</calculatedColumnFormula>
    </tableColumn>
    <tableColumn id="9" name="COMISIONES X HRS EXTRS" dataDxfId="5">
      <calculatedColumnFormula>G6*H6</calculatedColumnFormula>
    </tableColumn>
    <tableColumn id="10" name="SUELDO NETO" dataDxfId="4">
      <calculatedColumnFormula>E6*F6+I6</calculatedColumnFormula>
    </tableColumn>
    <tableColumn id="11" name="IMSS" dataDxfId="3" dataCellStyle="Moneda">
      <calculatedColumnFormula>J6*12%</calculatedColumnFormula>
    </tableColumn>
    <tableColumn id="12" name="ISR" dataDxfId="2">
      <calculatedColumnFormula>J6*10%</calculatedColumnFormula>
    </tableColumn>
    <tableColumn id="13" name="TOTAL DE DEDUCCION" dataDxfId="1">
      <calculatedColumnFormula>K6+L6</calculatedColumnFormula>
    </tableColumn>
    <tableColumn id="14" name="SALARIO" dataDxfId="0">
      <calculatedColumnFormula>J6-M6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zoomScale="84" zoomScaleNormal="84" workbookViewId="0">
      <selection activeCell="E19" sqref="E19"/>
    </sheetView>
  </sheetViews>
  <sheetFormatPr baseColWidth="10" defaultRowHeight="15" x14ac:dyDescent="0.25"/>
  <cols>
    <col min="2" max="2" width="13.140625" customWidth="1"/>
    <col min="3" max="3" width="25.42578125" customWidth="1"/>
    <col min="4" max="4" width="23.28515625" customWidth="1"/>
  </cols>
  <sheetData>
    <row r="1" spans="1:6" ht="19.5" customHeight="1" x14ac:dyDescent="0.25">
      <c r="A1" s="24" t="s">
        <v>53</v>
      </c>
      <c r="B1" s="24"/>
      <c r="C1" s="24"/>
      <c r="D1" s="24"/>
      <c r="E1" s="24"/>
      <c r="F1" s="1"/>
    </row>
    <row r="2" spans="1:6" ht="15" customHeight="1" x14ac:dyDescent="0.25">
      <c r="A2" s="24"/>
      <c r="B2" s="24"/>
      <c r="C2" s="24"/>
      <c r="D2" s="24"/>
      <c r="E2" s="24"/>
      <c r="F2" s="1"/>
    </row>
    <row r="3" spans="1:6" ht="15" customHeight="1" x14ac:dyDescent="0.25">
      <c r="A3" s="24"/>
      <c r="B3" s="24"/>
      <c r="C3" s="24"/>
      <c r="D3" s="24"/>
      <c r="E3" s="24"/>
    </row>
    <row r="4" spans="1:6" ht="15" customHeight="1" x14ac:dyDescent="0.25">
      <c r="A4" s="24"/>
      <c r="B4" s="24"/>
      <c r="C4" s="24"/>
      <c r="D4" s="24"/>
      <c r="E4" s="24"/>
    </row>
    <row r="5" spans="1:6" ht="15" customHeight="1" x14ac:dyDescent="0.25">
      <c r="A5" s="24"/>
      <c r="B5" s="24"/>
      <c r="C5" s="24"/>
      <c r="D5" s="24"/>
      <c r="E5" s="24"/>
    </row>
    <row r="6" spans="1:6" ht="15" customHeight="1" x14ac:dyDescent="0.25">
      <c r="A6" s="25" t="s">
        <v>52</v>
      </c>
      <c r="B6" s="25"/>
      <c r="C6" s="25"/>
      <c r="D6" s="25"/>
      <c r="E6" s="25"/>
    </row>
    <row r="7" spans="1:6" ht="18.75" customHeight="1" x14ac:dyDescent="0.25">
      <c r="A7" s="25"/>
      <c r="B7" s="25"/>
      <c r="C7" s="25"/>
      <c r="D7" s="25"/>
      <c r="E7" s="25"/>
    </row>
    <row r="8" spans="1:6" x14ac:dyDescent="0.25">
      <c r="A8" s="2" t="s">
        <v>0</v>
      </c>
      <c r="B8" s="1" t="s">
        <v>1</v>
      </c>
      <c r="C8" s="1" t="s">
        <v>2</v>
      </c>
      <c r="D8" s="1" t="s">
        <v>3</v>
      </c>
      <c r="E8" s="1" t="s">
        <v>4</v>
      </c>
    </row>
    <row r="9" spans="1:6" x14ac:dyDescent="0.25">
      <c r="A9" s="3">
        <v>45601</v>
      </c>
      <c r="B9" s="1" t="s">
        <v>5</v>
      </c>
      <c r="C9" s="1">
        <v>25</v>
      </c>
      <c r="D9" s="1">
        <v>22</v>
      </c>
      <c r="E9" s="1">
        <f t="shared" ref="E9:E24" si="0">C9-D9</f>
        <v>3</v>
      </c>
    </row>
    <row r="10" spans="1:6" x14ac:dyDescent="0.25">
      <c r="A10" s="4">
        <v>45602</v>
      </c>
      <c r="B10" t="s">
        <v>6</v>
      </c>
      <c r="C10">
        <v>30</v>
      </c>
      <c r="D10">
        <v>28</v>
      </c>
      <c r="E10" s="1">
        <f t="shared" si="0"/>
        <v>2</v>
      </c>
    </row>
    <row r="11" spans="1:6" x14ac:dyDescent="0.25">
      <c r="A11" s="4">
        <v>45603</v>
      </c>
      <c r="B11" t="s">
        <v>7</v>
      </c>
      <c r="C11">
        <v>30</v>
      </c>
      <c r="D11">
        <v>29</v>
      </c>
      <c r="E11" s="1">
        <f t="shared" si="0"/>
        <v>1</v>
      </c>
    </row>
    <row r="12" spans="1:6" x14ac:dyDescent="0.25">
      <c r="A12" s="4">
        <v>45604</v>
      </c>
      <c r="B12" t="s">
        <v>8</v>
      </c>
      <c r="C12">
        <v>15</v>
      </c>
      <c r="D12">
        <v>14</v>
      </c>
      <c r="E12" s="1">
        <f t="shared" si="0"/>
        <v>1</v>
      </c>
    </row>
    <row r="13" spans="1:6" x14ac:dyDescent="0.25">
      <c r="A13" s="4">
        <v>45605</v>
      </c>
      <c r="B13" t="s">
        <v>9</v>
      </c>
      <c r="C13">
        <v>20</v>
      </c>
      <c r="D13">
        <v>18</v>
      </c>
      <c r="E13" s="1">
        <f t="shared" si="0"/>
        <v>2</v>
      </c>
    </row>
    <row r="14" spans="1:6" x14ac:dyDescent="0.25">
      <c r="A14" s="4">
        <v>45606</v>
      </c>
      <c r="B14" t="s">
        <v>10</v>
      </c>
      <c r="C14">
        <v>25</v>
      </c>
      <c r="D14">
        <v>22</v>
      </c>
      <c r="E14" s="1">
        <f t="shared" si="0"/>
        <v>3</v>
      </c>
    </row>
    <row r="15" spans="1:6" x14ac:dyDescent="0.25">
      <c r="A15" s="4">
        <v>45607</v>
      </c>
      <c r="B15" t="s">
        <v>11</v>
      </c>
      <c r="C15">
        <v>30</v>
      </c>
      <c r="D15">
        <v>26</v>
      </c>
      <c r="E15" s="1">
        <f t="shared" si="0"/>
        <v>4</v>
      </c>
    </row>
    <row r="16" spans="1:6" x14ac:dyDescent="0.25">
      <c r="A16" s="4">
        <v>45608</v>
      </c>
      <c r="B16" t="s">
        <v>12</v>
      </c>
      <c r="C16">
        <v>28</v>
      </c>
      <c r="D16">
        <v>27</v>
      </c>
      <c r="E16" s="1">
        <f t="shared" si="0"/>
        <v>1</v>
      </c>
    </row>
    <row r="17" spans="1:5" x14ac:dyDescent="0.25">
      <c r="A17" s="4">
        <v>45609</v>
      </c>
      <c r="B17" t="s">
        <v>13</v>
      </c>
      <c r="C17">
        <v>30</v>
      </c>
      <c r="D17">
        <v>27</v>
      </c>
      <c r="E17" s="1">
        <f t="shared" si="0"/>
        <v>3</v>
      </c>
    </row>
    <row r="18" spans="1:5" x14ac:dyDescent="0.25">
      <c r="A18" s="4">
        <v>45610</v>
      </c>
      <c r="B18" t="s">
        <v>14</v>
      </c>
      <c r="C18">
        <v>30</v>
      </c>
      <c r="D18">
        <v>28</v>
      </c>
      <c r="E18" s="1">
        <f t="shared" si="0"/>
        <v>2</v>
      </c>
    </row>
    <row r="19" spans="1:5" x14ac:dyDescent="0.25">
      <c r="A19" s="4">
        <v>45611</v>
      </c>
      <c r="B19" t="s">
        <v>15</v>
      </c>
      <c r="C19">
        <v>30</v>
      </c>
      <c r="D19">
        <v>26</v>
      </c>
      <c r="E19" s="1">
        <f t="shared" si="0"/>
        <v>4</v>
      </c>
    </row>
    <row r="20" spans="1:5" x14ac:dyDescent="0.25">
      <c r="A20" s="4">
        <v>45612</v>
      </c>
      <c r="B20" t="s">
        <v>16</v>
      </c>
      <c r="C20">
        <v>15</v>
      </c>
      <c r="D20">
        <v>14</v>
      </c>
      <c r="E20" s="1">
        <f t="shared" si="0"/>
        <v>1</v>
      </c>
    </row>
    <row r="21" spans="1:5" x14ac:dyDescent="0.25">
      <c r="A21" s="4">
        <v>45613</v>
      </c>
      <c r="B21" t="s">
        <v>17</v>
      </c>
      <c r="C21">
        <v>30</v>
      </c>
      <c r="D21">
        <v>27</v>
      </c>
      <c r="E21" s="1">
        <f t="shared" si="0"/>
        <v>3</v>
      </c>
    </row>
    <row r="22" spans="1:5" x14ac:dyDescent="0.25">
      <c r="A22" s="4">
        <v>45614</v>
      </c>
      <c r="B22" t="s">
        <v>18</v>
      </c>
      <c r="C22">
        <v>25</v>
      </c>
      <c r="D22">
        <v>23</v>
      </c>
      <c r="E22" s="1">
        <f t="shared" si="0"/>
        <v>2</v>
      </c>
    </row>
    <row r="23" spans="1:5" x14ac:dyDescent="0.25">
      <c r="A23" s="4">
        <v>45615</v>
      </c>
      <c r="B23" t="s">
        <v>19</v>
      </c>
      <c r="C23">
        <v>25</v>
      </c>
      <c r="D23">
        <v>22</v>
      </c>
      <c r="E23" s="1">
        <f t="shared" si="0"/>
        <v>3</v>
      </c>
    </row>
    <row r="24" spans="1:5" x14ac:dyDescent="0.25">
      <c r="A24" s="4">
        <v>45616</v>
      </c>
      <c r="B24" t="s">
        <v>20</v>
      </c>
      <c r="C24">
        <v>25</v>
      </c>
      <c r="D24">
        <v>23</v>
      </c>
      <c r="E24" s="1">
        <f t="shared" si="0"/>
        <v>2</v>
      </c>
    </row>
  </sheetData>
  <mergeCells count="2">
    <mergeCell ref="A1:E5"/>
    <mergeCell ref="A6:E7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4"/>
  <sheetViews>
    <sheetView tabSelected="1" topLeftCell="A4" workbookViewId="0">
      <selection activeCell="H25" sqref="H25"/>
    </sheetView>
  </sheetViews>
  <sheetFormatPr baseColWidth="10" defaultRowHeight="15" x14ac:dyDescent="0.25"/>
  <cols>
    <col min="3" max="3" width="13.140625" customWidth="1"/>
    <col min="4" max="4" width="12.42578125" customWidth="1"/>
    <col min="5" max="5" width="20" customWidth="1"/>
    <col min="6" max="6" width="12.28515625" customWidth="1"/>
    <col min="9" max="9" width="30.42578125" bestFit="1" customWidth="1"/>
  </cols>
  <sheetData>
    <row r="1" spans="1:9" ht="18" customHeight="1" x14ac:dyDescent="0.25">
      <c r="A1" s="26" t="s">
        <v>53</v>
      </c>
      <c r="B1" s="26"/>
      <c r="C1" s="26"/>
      <c r="D1" s="26"/>
      <c r="E1" s="26"/>
      <c r="F1" s="26"/>
      <c r="G1" s="26"/>
      <c r="I1" s="23" t="s">
        <v>77</v>
      </c>
    </row>
    <row r="2" spans="1:9" x14ac:dyDescent="0.25">
      <c r="A2" s="26"/>
      <c r="B2" s="26"/>
      <c r="C2" s="26"/>
      <c r="D2" s="26"/>
      <c r="E2" s="26"/>
      <c r="F2" s="26"/>
      <c r="G2" s="26"/>
      <c r="I2" s="17" t="s">
        <v>72</v>
      </c>
    </row>
    <row r="3" spans="1:9" x14ac:dyDescent="0.25">
      <c r="A3" s="26"/>
      <c r="B3" s="26"/>
      <c r="C3" s="26"/>
      <c r="D3" s="26"/>
      <c r="E3" s="26"/>
      <c r="F3" s="26"/>
      <c r="G3" s="26"/>
      <c r="I3" s="18">
        <v>45613</v>
      </c>
    </row>
    <row r="4" spans="1:9" ht="15.75" x14ac:dyDescent="0.25">
      <c r="A4" s="27" t="s">
        <v>80</v>
      </c>
      <c r="B4" s="27"/>
      <c r="C4" s="27"/>
      <c r="D4" s="27"/>
      <c r="E4" s="27"/>
      <c r="F4" s="27"/>
      <c r="G4" s="27"/>
      <c r="I4" s="19" t="s">
        <v>17</v>
      </c>
    </row>
    <row r="5" spans="1:9" x14ac:dyDescent="0.25">
      <c r="A5" t="s">
        <v>54</v>
      </c>
      <c r="B5" t="s">
        <v>55</v>
      </c>
      <c r="C5" t="s">
        <v>1</v>
      </c>
      <c r="D5" t="s">
        <v>56</v>
      </c>
      <c r="E5" t="s">
        <v>57</v>
      </c>
      <c r="F5" t="s">
        <v>58</v>
      </c>
      <c r="G5" t="s">
        <v>59</v>
      </c>
      <c r="I5" s="20">
        <v>27</v>
      </c>
    </row>
    <row r="6" spans="1:9" x14ac:dyDescent="0.25">
      <c r="A6" t="s">
        <v>60</v>
      </c>
      <c r="B6" s="3">
        <v>45601</v>
      </c>
      <c r="C6" s="1" t="s">
        <v>5</v>
      </c>
      <c r="D6" s="1">
        <v>22</v>
      </c>
      <c r="E6" s="14">
        <v>40</v>
      </c>
      <c r="F6" s="14">
        <f>D6*E6</f>
        <v>880</v>
      </c>
      <c r="G6" s="15">
        <f>E6/100*100</f>
        <v>40</v>
      </c>
      <c r="I6" s="17" t="s">
        <v>61</v>
      </c>
    </row>
    <row r="7" spans="1:9" x14ac:dyDescent="0.25">
      <c r="A7" t="s">
        <v>61</v>
      </c>
      <c r="B7" s="4">
        <v>45602</v>
      </c>
      <c r="C7" t="s">
        <v>6</v>
      </c>
      <c r="D7">
        <v>28</v>
      </c>
      <c r="E7" s="14">
        <v>20</v>
      </c>
      <c r="F7" s="14">
        <f t="shared" ref="F7:F21" si="0">D7*E7</f>
        <v>560</v>
      </c>
      <c r="G7" s="15">
        <f t="shared" ref="G7:G21" si="1">E7/100*100</f>
        <v>20</v>
      </c>
      <c r="I7" s="18">
        <v>45602</v>
      </c>
    </row>
    <row r="8" spans="1:9" x14ac:dyDescent="0.25">
      <c r="A8" t="s">
        <v>62</v>
      </c>
      <c r="B8" s="4">
        <v>45603</v>
      </c>
      <c r="C8" t="s">
        <v>7</v>
      </c>
      <c r="D8">
        <v>29</v>
      </c>
      <c r="E8" s="14">
        <v>30</v>
      </c>
      <c r="F8" s="14">
        <f t="shared" si="0"/>
        <v>870</v>
      </c>
      <c r="G8" s="15">
        <f t="shared" si="1"/>
        <v>30</v>
      </c>
      <c r="I8" s="19" t="s">
        <v>6</v>
      </c>
    </row>
    <row r="9" spans="1:9" x14ac:dyDescent="0.25">
      <c r="A9" t="s">
        <v>63</v>
      </c>
      <c r="B9" s="4">
        <v>45604</v>
      </c>
      <c r="C9" t="s">
        <v>8</v>
      </c>
      <c r="D9">
        <v>14</v>
      </c>
      <c r="E9" s="14">
        <v>25</v>
      </c>
      <c r="F9" s="14">
        <f t="shared" si="0"/>
        <v>350</v>
      </c>
      <c r="G9" s="15">
        <f t="shared" si="1"/>
        <v>25</v>
      </c>
      <c r="I9" s="20">
        <v>28</v>
      </c>
    </row>
    <row r="10" spans="1:9" x14ac:dyDescent="0.25">
      <c r="A10" t="s">
        <v>64</v>
      </c>
      <c r="B10" s="4">
        <v>45605</v>
      </c>
      <c r="C10" t="s">
        <v>9</v>
      </c>
      <c r="D10">
        <v>18</v>
      </c>
      <c r="E10" s="14">
        <v>35</v>
      </c>
      <c r="F10" s="14">
        <f t="shared" si="0"/>
        <v>630</v>
      </c>
      <c r="G10" s="15">
        <f t="shared" si="1"/>
        <v>35</v>
      </c>
      <c r="I10" s="21">
        <v>20</v>
      </c>
    </row>
    <row r="11" spans="1:9" x14ac:dyDescent="0.25">
      <c r="A11" t="s">
        <v>65</v>
      </c>
      <c r="B11" s="4">
        <v>45606</v>
      </c>
      <c r="C11" t="s">
        <v>10</v>
      </c>
      <c r="D11">
        <v>22</v>
      </c>
      <c r="E11" s="14">
        <v>25</v>
      </c>
      <c r="F11" s="14">
        <f t="shared" si="0"/>
        <v>550</v>
      </c>
      <c r="G11" s="15">
        <f t="shared" si="1"/>
        <v>25</v>
      </c>
      <c r="I11" s="17" t="s">
        <v>67</v>
      </c>
    </row>
    <row r="12" spans="1:9" x14ac:dyDescent="0.25">
      <c r="A12" t="s">
        <v>66</v>
      </c>
      <c r="B12" s="4">
        <v>45607</v>
      </c>
      <c r="C12" t="s">
        <v>11</v>
      </c>
      <c r="D12">
        <v>26</v>
      </c>
      <c r="E12" s="14">
        <v>45</v>
      </c>
      <c r="F12" s="14">
        <f t="shared" si="0"/>
        <v>1170</v>
      </c>
      <c r="G12" s="15">
        <f t="shared" si="1"/>
        <v>45</v>
      </c>
      <c r="I12" s="18">
        <v>45608</v>
      </c>
    </row>
    <row r="13" spans="1:9" x14ac:dyDescent="0.25">
      <c r="A13" t="s">
        <v>67</v>
      </c>
      <c r="B13" s="4">
        <v>45608</v>
      </c>
      <c r="C13" t="s">
        <v>12</v>
      </c>
      <c r="D13">
        <v>27</v>
      </c>
      <c r="E13" s="14">
        <v>35</v>
      </c>
      <c r="F13" s="14">
        <f t="shared" si="0"/>
        <v>945</v>
      </c>
      <c r="G13" s="15">
        <f t="shared" si="1"/>
        <v>35</v>
      </c>
      <c r="I13" s="19" t="s">
        <v>12</v>
      </c>
    </row>
    <row r="14" spans="1:9" x14ac:dyDescent="0.25">
      <c r="A14" t="s">
        <v>68</v>
      </c>
      <c r="B14" s="4">
        <v>45609</v>
      </c>
      <c r="C14" t="s">
        <v>13</v>
      </c>
      <c r="D14">
        <v>27</v>
      </c>
      <c r="E14" s="14">
        <v>30</v>
      </c>
      <c r="F14" s="14">
        <f t="shared" si="0"/>
        <v>810</v>
      </c>
      <c r="G14" s="15">
        <f t="shared" si="1"/>
        <v>30</v>
      </c>
      <c r="I14" s="20">
        <v>27</v>
      </c>
    </row>
    <row r="15" spans="1:9" x14ac:dyDescent="0.25">
      <c r="A15" t="s">
        <v>69</v>
      </c>
      <c r="B15" s="4">
        <v>45610</v>
      </c>
      <c r="C15" t="s">
        <v>14</v>
      </c>
      <c r="D15">
        <v>28</v>
      </c>
      <c r="E15" s="14">
        <v>30</v>
      </c>
      <c r="F15" s="14">
        <f t="shared" si="0"/>
        <v>840</v>
      </c>
      <c r="G15" s="15">
        <f t="shared" si="1"/>
        <v>30</v>
      </c>
      <c r="I15" s="17" t="s">
        <v>69</v>
      </c>
    </row>
    <row r="16" spans="1:9" x14ac:dyDescent="0.25">
      <c r="A16" t="s">
        <v>70</v>
      </c>
      <c r="B16" s="4">
        <v>45611</v>
      </c>
      <c r="C16" t="s">
        <v>15</v>
      </c>
      <c r="D16">
        <v>26</v>
      </c>
      <c r="E16" s="14">
        <v>35</v>
      </c>
      <c r="F16" s="14">
        <f t="shared" si="0"/>
        <v>910</v>
      </c>
      <c r="G16" s="15">
        <f t="shared" si="1"/>
        <v>35</v>
      </c>
      <c r="I16" s="18">
        <v>45610</v>
      </c>
    </row>
    <row r="17" spans="1:9" x14ac:dyDescent="0.25">
      <c r="A17" t="s">
        <v>71</v>
      </c>
      <c r="B17" s="4">
        <v>45612</v>
      </c>
      <c r="C17" t="s">
        <v>16</v>
      </c>
      <c r="D17">
        <v>14</v>
      </c>
      <c r="E17" s="14">
        <v>50</v>
      </c>
      <c r="F17" s="14">
        <f t="shared" si="0"/>
        <v>700</v>
      </c>
      <c r="G17" s="15">
        <f t="shared" si="1"/>
        <v>50</v>
      </c>
      <c r="I17" s="19" t="s">
        <v>14</v>
      </c>
    </row>
    <row r="18" spans="1:9" x14ac:dyDescent="0.25">
      <c r="A18" t="s">
        <v>72</v>
      </c>
      <c r="B18" s="4">
        <v>45613</v>
      </c>
      <c r="C18" t="s">
        <v>17</v>
      </c>
      <c r="D18">
        <v>27</v>
      </c>
      <c r="E18" s="14">
        <v>32</v>
      </c>
      <c r="F18" s="14">
        <f t="shared" si="0"/>
        <v>864</v>
      </c>
      <c r="G18" s="15">
        <f t="shared" si="1"/>
        <v>32</v>
      </c>
      <c r="I18" s="20">
        <v>28</v>
      </c>
    </row>
    <row r="19" spans="1:9" x14ac:dyDescent="0.25">
      <c r="A19" t="s">
        <v>73</v>
      </c>
      <c r="B19" s="4">
        <v>45614</v>
      </c>
      <c r="C19" t="s">
        <v>18</v>
      </c>
      <c r="D19">
        <v>23</v>
      </c>
      <c r="E19" s="14">
        <v>25</v>
      </c>
      <c r="F19" s="14">
        <f t="shared" si="0"/>
        <v>575</v>
      </c>
      <c r="G19" s="15">
        <f t="shared" si="1"/>
        <v>25</v>
      </c>
      <c r="I19" s="21">
        <v>30</v>
      </c>
    </row>
    <row r="20" spans="1:9" x14ac:dyDescent="0.25">
      <c r="A20" t="s">
        <v>74</v>
      </c>
      <c r="B20" s="4">
        <v>45615</v>
      </c>
      <c r="C20" t="s">
        <v>19</v>
      </c>
      <c r="D20">
        <v>22</v>
      </c>
      <c r="E20" s="14">
        <v>25</v>
      </c>
      <c r="F20" s="14">
        <f t="shared" si="0"/>
        <v>550</v>
      </c>
      <c r="G20" s="15">
        <f t="shared" si="1"/>
        <v>25</v>
      </c>
      <c r="I20" s="17" t="s">
        <v>74</v>
      </c>
    </row>
    <row r="21" spans="1:9" x14ac:dyDescent="0.25">
      <c r="A21" t="s">
        <v>75</v>
      </c>
      <c r="B21" s="4">
        <v>45616</v>
      </c>
      <c r="C21" t="s">
        <v>20</v>
      </c>
      <c r="D21">
        <v>23</v>
      </c>
      <c r="E21" s="14">
        <v>45</v>
      </c>
      <c r="F21" s="14">
        <f t="shared" si="0"/>
        <v>1035</v>
      </c>
      <c r="G21" s="15">
        <f t="shared" si="1"/>
        <v>45</v>
      </c>
      <c r="I21" s="18">
        <v>45615</v>
      </c>
    </row>
    <row r="22" spans="1:9" x14ac:dyDescent="0.25">
      <c r="A22" s="13" t="s">
        <v>76</v>
      </c>
      <c r="B22" s="4"/>
      <c r="F22" s="14"/>
      <c r="G22" s="16">
        <f>SUM(E6:F21)</f>
        <v>12766</v>
      </c>
      <c r="I22" s="19" t="s">
        <v>19</v>
      </c>
    </row>
    <row r="23" spans="1:9" x14ac:dyDescent="0.25">
      <c r="A23" s="13" t="s">
        <v>81</v>
      </c>
      <c r="B23" s="4"/>
      <c r="E23" s="14"/>
      <c r="F23" s="14"/>
      <c r="G23" s="15">
        <f>SUM(F6:F21)</f>
        <v>12239</v>
      </c>
      <c r="I23" s="20">
        <v>22</v>
      </c>
    </row>
    <row r="24" spans="1:9" x14ac:dyDescent="0.25">
      <c r="A24" s="13" t="s">
        <v>82</v>
      </c>
      <c r="B24" s="4"/>
      <c r="E24" s="14"/>
      <c r="F24" s="14"/>
      <c r="G24" s="15">
        <f>SUM(G6:G21)</f>
        <v>527</v>
      </c>
      <c r="I24" s="21">
        <v>25</v>
      </c>
    </row>
    <row r="25" spans="1:9" x14ac:dyDescent="0.25">
      <c r="A25" s="13" t="s">
        <v>83</v>
      </c>
      <c r="B25" s="4"/>
      <c r="E25" s="14"/>
      <c r="F25" s="14"/>
      <c r="G25" s="15">
        <f>SUM(G22:G24)</f>
        <v>25532</v>
      </c>
      <c r="I25" s="17" t="s">
        <v>75</v>
      </c>
    </row>
    <row r="26" spans="1:9" x14ac:dyDescent="0.25">
      <c r="I26" s="18">
        <v>45616</v>
      </c>
    </row>
    <row r="27" spans="1:9" x14ac:dyDescent="0.25">
      <c r="I27" s="19" t="s">
        <v>20</v>
      </c>
    </row>
    <row r="28" spans="1:9" x14ac:dyDescent="0.25">
      <c r="I28" s="20">
        <v>23</v>
      </c>
    </row>
    <row r="29" spans="1:9" x14ac:dyDescent="0.25">
      <c r="I29" s="21">
        <v>45</v>
      </c>
    </row>
    <row r="30" spans="1:9" x14ac:dyDescent="0.25">
      <c r="I30" s="17" t="s">
        <v>62</v>
      </c>
    </row>
    <row r="31" spans="1:9" x14ac:dyDescent="0.25">
      <c r="I31" s="18">
        <v>45603</v>
      </c>
    </row>
    <row r="32" spans="1:9" x14ac:dyDescent="0.25">
      <c r="I32" s="19" t="s">
        <v>7</v>
      </c>
    </row>
    <row r="33" spans="9:9" x14ac:dyDescent="0.25">
      <c r="I33" s="20">
        <v>29</v>
      </c>
    </row>
    <row r="34" spans="9:9" x14ac:dyDescent="0.25">
      <c r="I34" s="21">
        <v>30</v>
      </c>
    </row>
    <row r="35" spans="9:9" x14ac:dyDescent="0.25">
      <c r="I35" s="17" t="s">
        <v>60</v>
      </c>
    </row>
    <row r="36" spans="9:9" x14ac:dyDescent="0.25">
      <c r="I36" s="18">
        <v>45601</v>
      </c>
    </row>
    <row r="37" spans="9:9" x14ac:dyDescent="0.25">
      <c r="I37" s="19" t="s">
        <v>5</v>
      </c>
    </row>
    <row r="38" spans="9:9" x14ac:dyDescent="0.25">
      <c r="I38" s="20">
        <v>22</v>
      </c>
    </row>
    <row r="39" spans="9:9" x14ac:dyDescent="0.25">
      <c r="I39" s="21">
        <v>40</v>
      </c>
    </row>
    <row r="40" spans="9:9" x14ac:dyDescent="0.25">
      <c r="I40" s="17" t="s">
        <v>64</v>
      </c>
    </row>
    <row r="41" spans="9:9" x14ac:dyDescent="0.25">
      <c r="I41" s="18">
        <v>45605</v>
      </c>
    </row>
    <row r="42" spans="9:9" x14ac:dyDescent="0.25">
      <c r="I42" s="19" t="s">
        <v>9</v>
      </c>
    </row>
    <row r="43" spans="9:9" x14ac:dyDescent="0.25">
      <c r="I43" s="20">
        <v>18</v>
      </c>
    </row>
    <row r="44" spans="9:9" x14ac:dyDescent="0.25">
      <c r="I44" s="21">
        <v>35</v>
      </c>
    </row>
    <row r="45" spans="9:9" x14ac:dyDescent="0.25">
      <c r="I45" s="17" t="s">
        <v>66</v>
      </c>
    </row>
    <row r="46" spans="9:9" x14ac:dyDescent="0.25">
      <c r="I46" s="18">
        <v>45607</v>
      </c>
    </row>
    <row r="47" spans="9:9" x14ac:dyDescent="0.25">
      <c r="I47" s="19" t="s">
        <v>11</v>
      </c>
    </row>
    <row r="48" spans="9:9" x14ac:dyDescent="0.25">
      <c r="I48" s="20">
        <v>26</v>
      </c>
    </row>
    <row r="49" spans="9:9" x14ac:dyDescent="0.25">
      <c r="I49" s="21">
        <v>45</v>
      </c>
    </row>
    <row r="50" spans="9:9" x14ac:dyDescent="0.25">
      <c r="I50" s="17" t="s">
        <v>73</v>
      </c>
    </row>
    <row r="51" spans="9:9" x14ac:dyDescent="0.25">
      <c r="I51" s="18">
        <v>45614</v>
      </c>
    </row>
    <row r="52" spans="9:9" x14ac:dyDescent="0.25">
      <c r="I52" s="19" t="s">
        <v>18</v>
      </c>
    </row>
    <row r="53" spans="9:9" x14ac:dyDescent="0.25">
      <c r="I53" s="20">
        <v>23</v>
      </c>
    </row>
    <row r="54" spans="9:9" x14ac:dyDescent="0.25">
      <c r="I54" s="21">
        <v>25</v>
      </c>
    </row>
    <row r="55" spans="9:9" x14ac:dyDescent="0.25">
      <c r="I55" s="17" t="s">
        <v>71</v>
      </c>
    </row>
    <row r="56" spans="9:9" x14ac:dyDescent="0.25">
      <c r="I56" s="18">
        <v>45612</v>
      </c>
    </row>
    <row r="57" spans="9:9" x14ac:dyDescent="0.25">
      <c r="I57" s="19" t="s">
        <v>16</v>
      </c>
    </row>
    <row r="58" spans="9:9" x14ac:dyDescent="0.25">
      <c r="I58" s="20">
        <v>14</v>
      </c>
    </row>
    <row r="59" spans="9:9" x14ac:dyDescent="0.25">
      <c r="I59" s="21">
        <v>50</v>
      </c>
    </row>
    <row r="60" spans="9:9" x14ac:dyDescent="0.25">
      <c r="I60" s="17" t="s">
        <v>65</v>
      </c>
    </row>
    <row r="61" spans="9:9" x14ac:dyDescent="0.25">
      <c r="I61" s="18">
        <v>45606</v>
      </c>
    </row>
    <row r="62" spans="9:9" x14ac:dyDescent="0.25">
      <c r="I62" s="19" t="s">
        <v>10</v>
      </c>
    </row>
    <row r="63" spans="9:9" x14ac:dyDescent="0.25">
      <c r="I63" s="20">
        <v>22</v>
      </c>
    </row>
    <row r="64" spans="9:9" x14ac:dyDescent="0.25">
      <c r="I64" s="21">
        <v>25</v>
      </c>
    </row>
    <row r="65" spans="9:9" x14ac:dyDescent="0.25">
      <c r="I65" s="17" t="s">
        <v>70</v>
      </c>
    </row>
    <row r="66" spans="9:9" x14ac:dyDescent="0.25">
      <c r="I66" s="18">
        <v>45611</v>
      </c>
    </row>
    <row r="67" spans="9:9" x14ac:dyDescent="0.25">
      <c r="I67" s="19" t="s">
        <v>15</v>
      </c>
    </row>
    <row r="68" spans="9:9" x14ac:dyDescent="0.25">
      <c r="I68" s="20">
        <v>26</v>
      </c>
    </row>
    <row r="69" spans="9:9" x14ac:dyDescent="0.25">
      <c r="I69" s="21">
        <v>35</v>
      </c>
    </row>
    <row r="70" spans="9:9" x14ac:dyDescent="0.25">
      <c r="I70" s="17" t="s">
        <v>68</v>
      </c>
    </row>
    <row r="71" spans="9:9" x14ac:dyDescent="0.25">
      <c r="I71" s="18">
        <v>45609</v>
      </c>
    </row>
    <row r="72" spans="9:9" x14ac:dyDescent="0.25">
      <c r="I72" s="19" t="s">
        <v>13</v>
      </c>
    </row>
    <row r="73" spans="9:9" x14ac:dyDescent="0.25">
      <c r="I73" s="20">
        <v>27</v>
      </c>
    </row>
    <row r="74" spans="9:9" x14ac:dyDescent="0.25">
      <c r="I74" s="17" t="s">
        <v>63</v>
      </c>
    </row>
    <row r="75" spans="9:9" x14ac:dyDescent="0.25">
      <c r="I75" s="18">
        <v>45604</v>
      </c>
    </row>
    <row r="76" spans="9:9" x14ac:dyDescent="0.25">
      <c r="I76" s="19" t="s">
        <v>8</v>
      </c>
    </row>
    <row r="77" spans="9:9" x14ac:dyDescent="0.25">
      <c r="I77" s="20">
        <v>14</v>
      </c>
    </row>
    <row r="78" spans="9:9" x14ac:dyDescent="0.25">
      <c r="I78" s="21">
        <v>25</v>
      </c>
    </row>
    <row r="79" spans="9:9" x14ac:dyDescent="0.25">
      <c r="I79" s="17" t="s">
        <v>78</v>
      </c>
    </row>
    <row r="80" spans="9:9" x14ac:dyDescent="0.25">
      <c r="I80" s="22" t="s">
        <v>78</v>
      </c>
    </row>
    <row r="81" spans="9:9" x14ac:dyDescent="0.25">
      <c r="I81" s="19" t="s">
        <v>78</v>
      </c>
    </row>
    <row r="82" spans="9:9" x14ac:dyDescent="0.25">
      <c r="I82" s="20" t="s">
        <v>78</v>
      </c>
    </row>
    <row r="83" spans="9:9" x14ac:dyDescent="0.25">
      <c r="I83" s="21" t="s">
        <v>78</v>
      </c>
    </row>
    <row r="84" spans="9:9" x14ac:dyDescent="0.25">
      <c r="I84" s="17" t="s">
        <v>79</v>
      </c>
    </row>
  </sheetData>
  <mergeCells count="2">
    <mergeCell ref="A1:G3"/>
    <mergeCell ref="A4:G4"/>
  </mergeCells>
  <pageMargins left="0.7" right="0.7" top="0.75" bottom="0.75" header="0.3" footer="0.3"/>
  <pageSetup orientation="portrait" r:id="rId2"/>
  <drawing r:id="rId3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"/>
  <sheetViews>
    <sheetView zoomScale="75" zoomScaleNormal="75" workbookViewId="0">
      <selection activeCell="A13" sqref="A13"/>
    </sheetView>
  </sheetViews>
  <sheetFormatPr baseColWidth="10" defaultRowHeight="15" x14ac:dyDescent="0.25"/>
  <cols>
    <col min="1" max="1" width="8.42578125" customWidth="1"/>
    <col min="2" max="2" width="8.5703125" customWidth="1"/>
    <col min="3" max="3" width="24.7109375" customWidth="1"/>
    <col min="4" max="4" width="14.28515625" customWidth="1"/>
    <col min="5" max="5" width="16" customWidth="1"/>
    <col min="6" max="6" width="19.42578125" customWidth="1"/>
    <col min="7" max="7" width="16.28515625" customWidth="1"/>
    <col min="8" max="8" width="19.28515625" customWidth="1"/>
    <col min="9" max="9" width="30.85546875" customWidth="1"/>
    <col min="10" max="10" width="17.85546875" customWidth="1"/>
    <col min="11" max="11" width="11.7109375" customWidth="1"/>
    <col min="12" max="12" width="12.28515625" customWidth="1"/>
    <col min="13" max="13" width="22.28515625" customWidth="1"/>
    <col min="14" max="14" width="15.28515625" customWidth="1"/>
  </cols>
  <sheetData>
    <row r="1" spans="1:14" ht="24.6" customHeight="1" x14ac:dyDescent="0.25">
      <c r="A1" s="29" t="s">
        <v>53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</row>
    <row r="2" spans="1:14" x14ac:dyDescent="0.25">
      <c r="A2" s="29"/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</row>
    <row r="3" spans="1:14" x14ac:dyDescent="0.25">
      <c r="A3" s="29"/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</row>
    <row r="4" spans="1:14" x14ac:dyDescent="0.25">
      <c r="A4" s="12"/>
      <c r="B4" s="12"/>
      <c r="C4" s="28" t="s">
        <v>22</v>
      </c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</row>
    <row r="5" spans="1:14" x14ac:dyDescent="0.25">
      <c r="A5" s="10" t="s">
        <v>38</v>
      </c>
      <c r="B5" s="10" t="s">
        <v>30</v>
      </c>
      <c r="C5" s="10" t="s">
        <v>23</v>
      </c>
      <c r="D5" s="10" t="s">
        <v>31</v>
      </c>
      <c r="E5" s="10" t="s">
        <v>32</v>
      </c>
      <c r="F5" s="10" t="s">
        <v>21</v>
      </c>
      <c r="G5" s="10" t="s">
        <v>47</v>
      </c>
      <c r="H5" s="10" t="s">
        <v>48</v>
      </c>
      <c r="I5" s="11" t="s">
        <v>49</v>
      </c>
      <c r="J5" s="11" t="s">
        <v>33</v>
      </c>
      <c r="K5" s="10" t="s">
        <v>34</v>
      </c>
      <c r="L5" s="10" t="s">
        <v>50</v>
      </c>
      <c r="M5" s="10" t="s">
        <v>51</v>
      </c>
      <c r="N5" s="10" t="s">
        <v>35</v>
      </c>
    </row>
    <row r="6" spans="1:14" x14ac:dyDescent="0.25">
      <c r="A6">
        <v>1</v>
      </c>
      <c r="B6" s="7" t="s">
        <v>39</v>
      </c>
      <c r="C6" t="s">
        <v>24</v>
      </c>
      <c r="D6" t="s">
        <v>36</v>
      </c>
      <c r="E6">
        <v>700</v>
      </c>
      <c r="F6" s="5">
        <v>7</v>
      </c>
      <c r="G6" s="5">
        <v>10</v>
      </c>
      <c r="H6" s="8">
        <f t="shared" ref="H6:H11" si="0">E6*20%</f>
        <v>140</v>
      </c>
      <c r="I6" s="9">
        <f>G6*H6</f>
        <v>1400</v>
      </c>
      <c r="J6" s="9">
        <f>E6*F6+I6</f>
        <v>6300</v>
      </c>
      <c r="K6" s="8">
        <f t="shared" ref="K6:K11" si="1">J6*12%</f>
        <v>756</v>
      </c>
      <c r="L6" s="6">
        <f t="shared" ref="L6:L11" si="2">J6*10%</f>
        <v>630</v>
      </c>
      <c r="M6" s="6">
        <f>K6+L6</f>
        <v>1386</v>
      </c>
      <c r="N6" s="6">
        <f t="shared" ref="N6:N11" si="3">J6-M6</f>
        <v>4914</v>
      </c>
    </row>
    <row r="7" spans="1:14" x14ac:dyDescent="0.25">
      <c r="A7">
        <v>2</v>
      </c>
      <c r="B7" s="7" t="s">
        <v>40</v>
      </c>
      <c r="C7" t="s">
        <v>28</v>
      </c>
      <c r="D7" t="s">
        <v>46</v>
      </c>
      <c r="E7">
        <v>700</v>
      </c>
      <c r="F7" s="5">
        <v>5</v>
      </c>
      <c r="G7" s="5">
        <v>5</v>
      </c>
      <c r="H7" s="8">
        <f t="shared" si="0"/>
        <v>140</v>
      </c>
      <c r="I7" s="9">
        <f t="shared" ref="I7:I11" si="4">G7*H7</f>
        <v>700</v>
      </c>
      <c r="J7" s="9">
        <f t="shared" ref="J7:J11" si="5">E7*F7+I7</f>
        <v>4200</v>
      </c>
      <c r="K7" s="8">
        <f t="shared" si="1"/>
        <v>504</v>
      </c>
      <c r="L7" s="6">
        <f t="shared" si="2"/>
        <v>420</v>
      </c>
      <c r="M7" s="6">
        <f>K7+L7</f>
        <v>924</v>
      </c>
      <c r="N7" s="6">
        <f t="shared" si="3"/>
        <v>3276</v>
      </c>
    </row>
    <row r="8" spans="1:14" x14ac:dyDescent="0.25">
      <c r="A8">
        <v>3</v>
      </c>
      <c r="B8" s="7" t="s">
        <v>41</v>
      </c>
      <c r="C8" t="s">
        <v>25</v>
      </c>
      <c r="D8" t="s">
        <v>37</v>
      </c>
      <c r="E8">
        <v>500</v>
      </c>
      <c r="F8" s="5">
        <v>7</v>
      </c>
      <c r="G8" s="5">
        <v>5</v>
      </c>
      <c r="H8" s="8">
        <f t="shared" si="0"/>
        <v>100</v>
      </c>
      <c r="I8" s="9">
        <f t="shared" si="4"/>
        <v>500</v>
      </c>
      <c r="J8" s="9">
        <f t="shared" si="5"/>
        <v>4000</v>
      </c>
      <c r="K8" s="8">
        <f t="shared" si="1"/>
        <v>480</v>
      </c>
      <c r="L8" s="6">
        <f t="shared" si="2"/>
        <v>400</v>
      </c>
      <c r="M8" s="6">
        <f>K8+L8</f>
        <v>880</v>
      </c>
      <c r="N8" s="6">
        <f t="shared" si="3"/>
        <v>3120</v>
      </c>
    </row>
    <row r="9" spans="1:14" x14ac:dyDescent="0.25">
      <c r="A9">
        <v>4</v>
      </c>
      <c r="B9" s="7" t="s">
        <v>42</v>
      </c>
      <c r="C9" t="s">
        <v>27</v>
      </c>
      <c r="D9" t="s">
        <v>45</v>
      </c>
      <c r="E9">
        <v>300</v>
      </c>
      <c r="F9" s="5">
        <v>7</v>
      </c>
      <c r="G9" s="5">
        <v>3</v>
      </c>
      <c r="H9" s="8">
        <f t="shared" si="0"/>
        <v>60</v>
      </c>
      <c r="I9" s="9">
        <f t="shared" si="4"/>
        <v>180</v>
      </c>
      <c r="J9" s="9">
        <f t="shared" si="5"/>
        <v>2280</v>
      </c>
      <c r="K9" s="8">
        <f t="shared" si="1"/>
        <v>273.59999999999997</v>
      </c>
      <c r="L9" s="6">
        <f t="shared" si="2"/>
        <v>228</v>
      </c>
      <c r="M9" s="6">
        <f t="shared" ref="M9:M11" si="6">K9+L9</f>
        <v>501.59999999999997</v>
      </c>
      <c r="N9" s="6">
        <f t="shared" si="3"/>
        <v>1778.4</v>
      </c>
    </row>
    <row r="10" spans="1:14" x14ac:dyDescent="0.25">
      <c r="A10">
        <v>5</v>
      </c>
      <c r="B10" s="7" t="s">
        <v>43</v>
      </c>
      <c r="C10" t="s">
        <v>26</v>
      </c>
      <c r="D10" t="s">
        <v>45</v>
      </c>
      <c r="E10">
        <v>300</v>
      </c>
      <c r="F10" s="5">
        <v>5</v>
      </c>
      <c r="G10" s="5">
        <v>4</v>
      </c>
      <c r="H10" s="8">
        <f t="shared" si="0"/>
        <v>60</v>
      </c>
      <c r="I10" s="9">
        <f t="shared" si="4"/>
        <v>240</v>
      </c>
      <c r="J10" s="9">
        <f t="shared" si="5"/>
        <v>1740</v>
      </c>
      <c r="K10" s="8">
        <f t="shared" si="1"/>
        <v>208.79999999999998</v>
      </c>
      <c r="L10" s="6">
        <f t="shared" si="2"/>
        <v>174</v>
      </c>
      <c r="M10" s="6">
        <f t="shared" si="6"/>
        <v>382.79999999999995</v>
      </c>
      <c r="N10" s="6">
        <f t="shared" si="3"/>
        <v>1357.2</v>
      </c>
    </row>
    <row r="11" spans="1:14" x14ac:dyDescent="0.25">
      <c r="A11">
        <v>6</v>
      </c>
      <c r="B11" s="7" t="s">
        <v>44</v>
      </c>
      <c r="C11" t="s">
        <v>29</v>
      </c>
      <c r="D11" t="s">
        <v>45</v>
      </c>
      <c r="E11">
        <v>350</v>
      </c>
      <c r="F11" s="5">
        <v>7</v>
      </c>
      <c r="G11" s="5">
        <v>5</v>
      </c>
      <c r="H11" s="8">
        <f t="shared" si="0"/>
        <v>70</v>
      </c>
      <c r="I11" s="9">
        <f t="shared" si="4"/>
        <v>350</v>
      </c>
      <c r="J11" s="9">
        <f t="shared" si="5"/>
        <v>2800</v>
      </c>
      <c r="K11" s="8">
        <f t="shared" si="1"/>
        <v>336</v>
      </c>
      <c r="L11" s="6">
        <f t="shared" si="2"/>
        <v>280</v>
      </c>
      <c r="M11" s="6">
        <f t="shared" si="6"/>
        <v>616</v>
      </c>
      <c r="N11" s="6">
        <f t="shared" si="3"/>
        <v>2184</v>
      </c>
    </row>
    <row r="12" spans="1:14" x14ac:dyDescent="0.25">
      <c r="J12" s="9"/>
    </row>
  </sheetData>
  <mergeCells count="2">
    <mergeCell ref="C4:N4"/>
    <mergeCell ref="A1:N3"/>
  </mergeCells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INVENTARIO</vt:lpstr>
      <vt:lpstr>COTIZACIONES</vt:lpstr>
      <vt:lpstr>NOMINA DE EMPLEADOS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2024-11-21T14:46:02Z</dcterms:created>
  <dcterms:modified xsi:type="dcterms:W3CDTF">2024-11-28T14:30:21Z</dcterms:modified>
</cp:coreProperties>
</file>