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juani\Desktop\TFG Medium\6. Macroeconomic Data\"/>
    </mc:Choice>
  </mc:AlternateContent>
  <xr:revisionPtr revIDLastSave="0" documentId="13_ncr:1_{13D4303E-A915-411F-AF01-F04983DBEFCD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" i="1" l="1"/>
  <c r="R3" i="1"/>
  <c r="AA2" i="1"/>
  <c r="AA3" i="1"/>
  <c r="Z2" i="1"/>
  <c r="Z3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N4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K4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4" i="1"/>
  <c r="E3" i="1"/>
  <c r="E2" i="1"/>
  <c r="D2" i="1"/>
  <c r="D3" i="1"/>
  <c r="C2" i="1"/>
  <c r="C3" i="1"/>
</calcChain>
</file>

<file path=xl/sharedStrings.xml><?xml version="1.0" encoding="utf-8"?>
<sst xmlns="http://schemas.openxmlformats.org/spreadsheetml/2006/main" count="31" uniqueCount="31">
  <si>
    <t>US Unemployment Rate</t>
  </si>
  <si>
    <t>Year</t>
  </si>
  <si>
    <t>Inflation Rate China</t>
  </si>
  <si>
    <t>Inflation Rate World</t>
  </si>
  <si>
    <t>Inflation Rate Euro Area</t>
  </si>
  <si>
    <t>US GDP</t>
  </si>
  <si>
    <t>US GDP Per Capita</t>
  </si>
  <si>
    <t>China GDP</t>
  </si>
  <si>
    <t>China GDP Per Capita</t>
  </si>
  <si>
    <t>Euro Area GDP Per Capita</t>
  </si>
  <si>
    <t>China Unemployment Rate</t>
  </si>
  <si>
    <t>Euro Area Unemployment Rate</t>
  </si>
  <si>
    <t>CRB Commodity Index</t>
  </si>
  <si>
    <t>All-Transactions House Price Index US</t>
  </si>
  <si>
    <t>30 year us fixed mortgage rates average</t>
  </si>
  <si>
    <t>FED Funds Rate Average Yield</t>
  </si>
  <si>
    <t>FED Funds Rate Year Close</t>
  </si>
  <si>
    <t>10-Year Treasury Average Yield</t>
  </si>
  <si>
    <t>10-Year Treasury Year Close</t>
  </si>
  <si>
    <t>US Wage Growth</t>
  </si>
  <si>
    <t>Real Wage Growth</t>
  </si>
  <si>
    <t xml:space="preserve">Inflation Rate US </t>
  </si>
  <si>
    <t>Implied US Population</t>
  </si>
  <si>
    <t>Euro Area GDP (USD)</t>
  </si>
  <si>
    <t>Implied China Population</t>
  </si>
  <si>
    <t>World GDP</t>
  </si>
  <si>
    <t>Implied Euro Area Population</t>
  </si>
  <si>
    <t>World GDP Per Capita</t>
  </si>
  <si>
    <t>Implied World Population</t>
  </si>
  <si>
    <t>World Unemployment Rate</t>
  </si>
  <si>
    <t>Global price of Agricultural Raw Material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</si>
</sst>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00"/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/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2" fontId="2" fillId="0" borderId="0" xfId="2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3">
    <cellStyle name="Normal" xfId="0" builtinId="0"/>
    <cellStyle name="Normal 2" xfId="1" xr:uid="{5DEE8186-97A4-4665-B554-A942116F69D1}"/>
    <cellStyle name="Normal 3" xfId="2" xr:uid="{F28C6824-0898-4CCE-896C-A57E7954EB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4"/>
  <sheetViews>
    <sheetView tabSelected="1" zoomScale="70" zoomScaleNormal="70" workbookViewId="0">
      <selection activeCell="AE27" sqref="A27:AE27"/>
    </sheetView>
  </sheetViews>
  <sheetFormatPr defaultColWidth="8.7109375" defaultRowHeight="15" x14ac:dyDescent="0.25"/>
  <cols>
    <col min="1" max="1" width="8.7109375" style="1"/>
    <col min="2" max="2" width="16.28515625" style="1" bestFit="1" customWidth="1"/>
    <col min="3" max="3" width="18.7109375" style="1" bestFit="1" customWidth="1"/>
    <col min="4" max="4" width="19.140625" style="1" bestFit="1" customWidth="1"/>
    <col min="5" max="5" width="22.42578125" style="1" bestFit="1" customWidth="1"/>
    <col min="6" max="6" width="25.140625" style="1" bestFit="1" customWidth="1"/>
    <col min="7" max="7" width="22.7109375" style="1" bestFit="1" customWidth="1"/>
    <col min="8" max="8" width="21" style="1" bestFit="1" customWidth="1"/>
    <col min="9" max="9" width="26.42578125" style="1" bestFit="1" customWidth="1"/>
    <col min="10" max="10" width="19.85546875" style="1" bestFit="1" customWidth="1"/>
    <col min="11" max="11" width="23.85546875" style="1" bestFit="1" customWidth="1"/>
    <col min="12" max="12" width="26.42578125" style="1" bestFit="1" customWidth="1"/>
    <col min="13" max="13" width="23.5703125" style="1" bestFit="1" customWidth="1"/>
    <col min="14" max="14" width="27.5703125" style="1" bestFit="1" customWidth="1"/>
    <col min="15" max="15" width="26.5703125" style="1" bestFit="1" customWidth="1"/>
    <col min="16" max="16" width="25.140625" style="1" bestFit="1" customWidth="1"/>
    <col min="17" max="17" width="27.5703125" style="1" bestFit="1" customWidth="1"/>
    <col min="18" max="18" width="22.42578125" style="1" bestFit="1" customWidth="1"/>
    <col min="19" max="19" width="25.140625" style="1" bestFit="1" customWidth="1"/>
    <col min="20" max="20" width="28.85546875" style="1" bestFit="1" customWidth="1"/>
    <col min="21" max="21" width="23.85546875" style="1" bestFit="1" customWidth="1"/>
    <col min="22" max="22" width="36.140625" style="1" bestFit="1" customWidth="1"/>
    <col min="23" max="23" width="20.85546875" style="1" bestFit="1" customWidth="1"/>
    <col min="24" max="24" width="35" style="1" bestFit="1" customWidth="1"/>
    <col min="25" max="25" width="36.7109375" style="1" bestFit="1" customWidth="1"/>
    <col min="26" max="26" width="27.5703125" style="1" bestFit="1" customWidth="1"/>
    <col min="27" max="27" width="24.42578125" style="1" bestFit="1" customWidth="1"/>
    <col min="28" max="28" width="28.7109375" style="1" bestFit="1" customWidth="1"/>
    <col min="29" max="29" width="25.7109375" style="1" bestFit="1" customWidth="1"/>
    <col min="30" max="30" width="15.85546875" style="1" bestFit="1" customWidth="1"/>
    <col min="31" max="31" width="17.5703125" style="1" bestFit="1" customWidth="1"/>
    <col min="32" max="16384" width="8.7109375" style="1"/>
  </cols>
  <sheetData>
    <row r="1" spans="1:31" ht="15.75" customHeight="1" x14ac:dyDescent="0.25">
      <c r="A1" s="1" t="s">
        <v>1</v>
      </c>
      <c r="B1" s="1" t="s">
        <v>21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22</v>
      </c>
      <c r="I1" s="1" t="s">
        <v>7</v>
      </c>
      <c r="J1" s="1" t="s">
        <v>8</v>
      </c>
      <c r="K1" s="1" t="s">
        <v>24</v>
      </c>
      <c r="L1" s="1" t="s">
        <v>23</v>
      </c>
      <c r="M1" s="1" t="s">
        <v>9</v>
      </c>
      <c r="N1" s="1" t="s">
        <v>26</v>
      </c>
      <c r="O1" s="1" t="s">
        <v>25</v>
      </c>
      <c r="P1" s="1" t="s">
        <v>27</v>
      </c>
      <c r="Q1" s="1" t="s">
        <v>28</v>
      </c>
      <c r="R1" s="1" t="s">
        <v>0</v>
      </c>
      <c r="S1" s="1" t="s">
        <v>10</v>
      </c>
      <c r="T1" s="1" t="s">
        <v>11</v>
      </c>
      <c r="U1" s="1" t="s">
        <v>29</v>
      </c>
      <c r="V1" s="1" t="s">
        <v>30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</row>
    <row r="2" spans="1:31" ht="15.75" customHeight="1" x14ac:dyDescent="0.25">
      <c r="A2" s="1">
        <v>2022</v>
      </c>
      <c r="B2" s="1">
        <v>7.8700000000000006E-2</v>
      </c>
      <c r="C2" s="1">
        <f>1.82/100</f>
        <v>1.8200000000000001E-2</v>
      </c>
      <c r="D2" s="1">
        <f>3.81/100</f>
        <v>3.8100000000000002E-2</v>
      </c>
      <c r="E2" s="1">
        <f>(5.8+5.1)/2/100</f>
        <v>5.4499999999999993E-2</v>
      </c>
      <c r="R2" s="1">
        <f>(4+3.8)/100</f>
        <v>7.8E-2</v>
      </c>
      <c r="V2" s="1">
        <v>117.708599437738</v>
      </c>
      <c r="W2" s="1">
        <v>288.45</v>
      </c>
      <c r="Y2" s="1">
        <v>3.61</v>
      </c>
      <c r="Z2" s="1">
        <f>0.08/100</f>
        <v>8.0000000000000004E-4</v>
      </c>
      <c r="AA2" s="1">
        <f>0.08/100</f>
        <v>8.0000000000000004E-4</v>
      </c>
      <c r="AB2" s="1">
        <v>1.8499999999999999E-2</v>
      </c>
      <c r="AC2" s="1">
        <v>1.9800000000000002E-2</v>
      </c>
      <c r="AD2" s="3">
        <v>5.4499999999999993E-2</v>
      </c>
      <c r="AE2" s="3">
        <v>-2.4200000000000017E-2</v>
      </c>
    </row>
    <row r="3" spans="1:31" x14ac:dyDescent="0.25">
      <c r="A3" s="1">
        <v>2021</v>
      </c>
      <c r="B3" s="1">
        <v>7.0400000000000004E-2</v>
      </c>
      <c r="C3" s="1">
        <f>0.9/100</f>
        <v>9.0000000000000011E-3</v>
      </c>
      <c r="D3" s="1">
        <f>4.35/100</f>
        <v>4.3499999999999997E-2</v>
      </c>
      <c r="E3" s="9">
        <f>(1.3+1.6+2+1.9+3+3.4+4.1+4.9+5)/9/100</f>
        <v>3.0222222222222227E-2</v>
      </c>
      <c r="F3" s="2"/>
      <c r="R3" s="8">
        <f>(6.2+6+6.1+5.8+5.9+5.4+5.2+4.8+4.6+4.2+3.9)/11/100</f>
        <v>5.281818181818182E-2</v>
      </c>
      <c r="V3" s="1">
        <v>113.67881613234634</v>
      </c>
      <c r="W3" s="1">
        <v>232.37</v>
      </c>
      <c r="X3" s="1">
        <v>523.17999999999995</v>
      </c>
      <c r="Y3" s="1">
        <v>2.96</v>
      </c>
      <c r="Z3" s="1">
        <f>0.08/100</f>
        <v>8.0000000000000004E-4</v>
      </c>
      <c r="AA3" s="1">
        <f>0.07/100</f>
        <v>7.000000000000001E-4</v>
      </c>
      <c r="AB3" s="1">
        <v>1.4500000000000001E-2</v>
      </c>
      <c r="AC3" s="1">
        <v>1.52E-2</v>
      </c>
      <c r="AD3" s="3">
        <v>3.691666666666666E-2</v>
      </c>
      <c r="AE3" s="3">
        <v>-3.3483333333333337E-2</v>
      </c>
    </row>
    <row r="4" spans="1:31" x14ac:dyDescent="0.25">
      <c r="A4" s="1">
        <v>2020</v>
      </c>
      <c r="B4" s="1">
        <v>1.3600000000000001E-2</v>
      </c>
      <c r="C4" s="1">
        <v>2.4199999999999999E-2</v>
      </c>
      <c r="D4" s="1">
        <v>1.9400000000000001E-2</v>
      </c>
      <c r="E4" s="1">
        <v>3.5000000000000001E-3</v>
      </c>
      <c r="F4" s="5">
        <v>22587300000000</v>
      </c>
      <c r="G4" s="4">
        <v>61453</v>
      </c>
      <c r="H4" s="7">
        <f>F4/(G4)</f>
        <v>367554065.70875305</v>
      </c>
      <c r="I4" s="7">
        <v>14722730000000</v>
      </c>
      <c r="J4" s="4">
        <v>10500</v>
      </c>
      <c r="K4" s="7">
        <f>I4/(J4)</f>
        <v>1402164761.9047618</v>
      </c>
      <c r="L4" s="7">
        <v>12933360000000</v>
      </c>
      <c r="M4" s="1">
        <v>37712</v>
      </c>
      <c r="N4" s="7">
        <f>L4/(M4)</f>
        <v>342950784.89605433</v>
      </c>
      <c r="O4" s="7">
        <v>84705570000000</v>
      </c>
      <c r="P4" s="4">
        <v>10926</v>
      </c>
      <c r="Q4" s="7">
        <f>O4/(P4)</f>
        <v>7752660626.0296545</v>
      </c>
      <c r="R4" s="1">
        <v>8.4400000000000003E-2</v>
      </c>
      <c r="S4" s="1">
        <v>0.05</v>
      </c>
      <c r="T4" s="1">
        <v>8.2000000000000003E-2</v>
      </c>
      <c r="U4" s="1">
        <v>6.4699999999999994E-2</v>
      </c>
      <c r="V4" s="1">
        <v>108.049125866978</v>
      </c>
      <c r="W4" s="1">
        <v>167.8</v>
      </c>
      <c r="X4" s="6">
        <v>484.35</v>
      </c>
      <c r="Y4" s="2">
        <v>3.11</v>
      </c>
      <c r="Z4" s="1">
        <v>3.5999999999999999E-3</v>
      </c>
      <c r="AA4" s="1">
        <v>8.9999999999999998E-4</v>
      </c>
      <c r="AB4" s="1">
        <v>8.8999999999999999E-3</v>
      </c>
      <c r="AC4" s="1">
        <v>9.2999999999999992E-3</v>
      </c>
      <c r="AD4" s="3">
        <v>3.5916666666666666E-2</v>
      </c>
      <c r="AE4" s="3">
        <v>2.2316666666666665E-2</v>
      </c>
    </row>
    <row r="5" spans="1:31" x14ac:dyDescent="0.25">
      <c r="A5" s="1">
        <v>2019</v>
      </c>
      <c r="B5" s="1">
        <v>2.29E-2</v>
      </c>
      <c r="C5" s="1">
        <v>2.9000000000000001E-2</v>
      </c>
      <c r="D5" s="1">
        <v>2.1499999999999998E-2</v>
      </c>
      <c r="E5" s="1">
        <v>1.49E-2</v>
      </c>
      <c r="F5" s="5">
        <v>23182290000000</v>
      </c>
      <c r="G5" s="4">
        <v>63342</v>
      </c>
      <c r="H5" s="7">
        <f t="shared" ref="H5:H64" si="0">F5/(G5)</f>
        <v>365986075.58965617</v>
      </c>
      <c r="I5" s="7">
        <v>14279940000000</v>
      </c>
      <c r="J5" s="4">
        <v>10217</v>
      </c>
      <c r="K5" s="7">
        <f t="shared" ref="K5:K64" si="1">I5/(J5)</f>
        <v>1397664676.5195262</v>
      </c>
      <c r="L5" s="7">
        <v>13363550000000</v>
      </c>
      <c r="M5" s="1">
        <v>39043</v>
      </c>
      <c r="N5" s="7">
        <f t="shared" ref="N5:N64" si="2">L5/(M5)</f>
        <v>342277745.05032915</v>
      </c>
      <c r="O5" s="7">
        <v>87607920000000</v>
      </c>
      <c r="P5" s="4">
        <v>11417</v>
      </c>
      <c r="Q5" s="7">
        <f t="shared" ref="Q5:Q64" si="3">O5/(P5)</f>
        <v>7673462380.6604185</v>
      </c>
      <c r="R5" s="1">
        <v>3.8899999999999997E-2</v>
      </c>
      <c r="S5" s="1">
        <v>4.5999999999999999E-2</v>
      </c>
      <c r="T5" s="1">
        <v>7.5499999999999998E-2</v>
      </c>
      <c r="U5" s="1">
        <v>5.3699999999999998E-2</v>
      </c>
      <c r="V5" s="1">
        <v>99.120568750025697</v>
      </c>
      <c r="W5" s="1">
        <v>185.79</v>
      </c>
      <c r="X5" s="6">
        <v>450.55</v>
      </c>
      <c r="Y5" s="2">
        <v>3.9350000000000001</v>
      </c>
      <c r="Z5" s="1">
        <v>2.1600000000000001E-2</v>
      </c>
      <c r="AA5" s="1">
        <v>1.55E-2</v>
      </c>
      <c r="AB5" s="1">
        <v>2.1399999999999999E-2</v>
      </c>
      <c r="AC5" s="1">
        <v>1.9199999999999998E-2</v>
      </c>
      <c r="AD5" s="3">
        <v>3.6666666666666667E-2</v>
      </c>
      <c r="AE5" s="3">
        <v>1.3766666666666665E-2</v>
      </c>
    </row>
    <row r="6" spans="1:31" x14ac:dyDescent="0.25">
      <c r="A6" s="1">
        <v>2018</v>
      </c>
      <c r="B6" s="1">
        <v>1.9099999999999999E-2</v>
      </c>
      <c r="C6" s="1">
        <v>2.07E-2</v>
      </c>
      <c r="D6" s="1">
        <v>2.4199999999999999E-2</v>
      </c>
      <c r="E6" s="1">
        <v>1.72E-2</v>
      </c>
      <c r="F6" s="5">
        <v>22340910000000</v>
      </c>
      <c r="G6" s="4">
        <v>61382</v>
      </c>
      <c r="H6" s="7">
        <f t="shared" si="0"/>
        <v>363965168.94203514</v>
      </c>
      <c r="I6" s="7">
        <v>13894820000000</v>
      </c>
      <c r="J6" s="4">
        <v>9977</v>
      </c>
      <c r="K6" s="7">
        <f t="shared" si="1"/>
        <v>1392685175.9045806</v>
      </c>
      <c r="L6" s="7">
        <v>13684990000000</v>
      </c>
      <c r="M6" s="1">
        <v>40017</v>
      </c>
      <c r="N6" s="7">
        <f t="shared" si="2"/>
        <v>341979408.75128073</v>
      </c>
      <c r="O6" s="7">
        <v>86347150000000</v>
      </c>
      <c r="P6" s="4">
        <v>11373</v>
      </c>
      <c r="Q6" s="7">
        <f t="shared" si="3"/>
        <v>7592293150.4440346</v>
      </c>
      <c r="R6" s="1">
        <v>4.1099999999999998E-2</v>
      </c>
      <c r="S6" s="1">
        <v>4.2999999999999997E-2</v>
      </c>
      <c r="T6" s="1">
        <v>8.1799999999999998E-2</v>
      </c>
      <c r="U6" s="1">
        <v>5.3699999999999998E-2</v>
      </c>
      <c r="V6" s="1">
        <v>103.559225893218</v>
      </c>
      <c r="W6" s="1">
        <v>169.8</v>
      </c>
      <c r="X6" s="6">
        <v>428.86</v>
      </c>
      <c r="Y6" s="2">
        <v>4.54</v>
      </c>
      <c r="Z6" s="1">
        <v>1.7899999999999999E-2</v>
      </c>
      <c r="AA6" s="1">
        <v>2.4E-2</v>
      </c>
      <c r="AB6" s="1">
        <v>2.9100000000000001E-2</v>
      </c>
      <c r="AC6" s="1">
        <v>2.69E-2</v>
      </c>
      <c r="AD6" s="3">
        <v>3.3833333333333326E-2</v>
      </c>
      <c r="AE6" s="3">
        <v>1.4733333333333329E-2</v>
      </c>
    </row>
    <row r="7" spans="1:31" x14ac:dyDescent="0.25">
      <c r="A7" s="1">
        <v>2017</v>
      </c>
      <c r="B7" s="1">
        <v>2.1099999999999997E-2</v>
      </c>
      <c r="C7" s="1">
        <v>1.5900000000000001E-2</v>
      </c>
      <c r="D7" s="1">
        <v>2.18E-2</v>
      </c>
      <c r="E7" s="1">
        <v>1.41E-2</v>
      </c>
      <c r="F7" s="5">
        <v>21199390000000</v>
      </c>
      <c r="G7" s="4">
        <v>58605</v>
      </c>
      <c r="H7" s="7">
        <f t="shared" si="0"/>
        <v>361733469.84045732</v>
      </c>
      <c r="I7" s="7">
        <v>12310410000000</v>
      </c>
      <c r="J7" s="4">
        <v>8879</v>
      </c>
      <c r="K7" s="7">
        <f t="shared" si="1"/>
        <v>1386463565.7168601</v>
      </c>
      <c r="L7" s="7">
        <v>12671770000000</v>
      </c>
      <c r="M7" s="1">
        <v>37137</v>
      </c>
      <c r="N7" s="7">
        <f t="shared" si="2"/>
        <v>341216845.73336565</v>
      </c>
      <c r="O7" s="7">
        <v>81359540000000</v>
      </c>
      <c r="P7" s="4">
        <v>10834</v>
      </c>
      <c r="Q7" s="7">
        <f t="shared" si="3"/>
        <v>7509649252.3537016</v>
      </c>
      <c r="R7" s="1">
        <v>4.58E-2</v>
      </c>
      <c r="S7" s="1">
        <v>4.3999999999999997E-2</v>
      </c>
      <c r="T7" s="1">
        <v>9.06E-2</v>
      </c>
      <c r="U7" s="1">
        <v>5.5500000000000001E-2</v>
      </c>
      <c r="V7" s="1">
        <v>104.163001282032</v>
      </c>
      <c r="W7" s="1">
        <v>193.87</v>
      </c>
      <c r="X7" s="6">
        <v>410.07</v>
      </c>
      <c r="Y7" s="2">
        <v>3.99</v>
      </c>
      <c r="Z7" s="1">
        <v>0.01</v>
      </c>
      <c r="AA7" s="1">
        <v>1.3299999999999999E-2</v>
      </c>
      <c r="AB7" s="1">
        <v>2.3300000000000001E-2</v>
      </c>
      <c r="AC7" s="1">
        <v>2.41E-2</v>
      </c>
      <c r="AD7" s="3">
        <v>3.3083333333333333E-2</v>
      </c>
      <c r="AE7" s="3">
        <v>1.1983333333333337E-2</v>
      </c>
    </row>
    <row r="8" spans="1:31" x14ac:dyDescent="0.25">
      <c r="A8" s="1">
        <v>2016</v>
      </c>
      <c r="B8" s="1">
        <v>2.07E-2</v>
      </c>
      <c r="C8" s="1">
        <v>0.02</v>
      </c>
      <c r="D8" s="1">
        <v>1.49E-2</v>
      </c>
      <c r="E8" s="1">
        <v>1.6999999999999999E-3</v>
      </c>
      <c r="F8" s="5">
        <v>20279970000000</v>
      </c>
      <c r="G8" s="4">
        <v>56452</v>
      </c>
      <c r="H8" s="7">
        <f t="shared" si="0"/>
        <v>359242719.478495</v>
      </c>
      <c r="I8" s="7">
        <v>11233280000000</v>
      </c>
      <c r="J8" s="4">
        <v>8148</v>
      </c>
      <c r="K8" s="7">
        <f t="shared" si="1"/>
        <v>1378654884.6342661</v>
      </c>
      <c r="L8" s="7">
        <v>11971870000000</v>
      </c>
      <c r="M8" s="1">
        <v>35162</v>
      </c>
      <c r="N8" s="7">
        <f t="shared" si="2"/>
        <v>340477504.12377</v>
      </c>
      <c r="O8" s="7">
        <v>76429050000000</v>
      </c>
      <c r="P8" s="4">
        <v>10294</v>
      </c>
      <c r="Q8" s="7">
        <f t="shared" si="3"/>
        <v>7424621138.527297</v>
      </c>
      <c r="R8" s="1">
        <v>5.0999999999999997E-2</v>
      </c>
      <c r="S8" s="1">
        <v>4.4999999999999998E-2</v>
      </c>
      <c r="T8" s="1">
        <v>0.1002</v>
      </c>
      <c r="U8" s="1">
        <v>5.6599999999999998E-2</v>
      </c>
      <c r="V8" s="1">
        <v>105.803724306126</v>
      </c>
      <c r="W8" s="1">
        <v>192.51</v>
      </c>
      <c r="X8" s="6">
        <v>386.2</v>
      </c>
      <c r="Y8" s="2">
        <v>3.65</v>
      </c>
      <c r="Z8" s="1">
        <v>3.8999999999999998E-3</v>
      </c>
      <c r="AA8" s="1">
        <v>5.4999999999999997E-3</v>
      </c>
      <c r="AB8" s="1">
        <v>1.84E-2</v>
      </c>
      <c r="AC8" s="1">
        <v>2.4400000000000002E-2</v>
      </c>
      <c r="AD8" s="3">
        <v>3.4666666666666665E-2</v>
      </c>
      <c r="AE8" s="3">
        <v>1.3966666666666669E-2</v>
      </c>
    </row>
    <row r="9" spans="1:31" x14ac:dyDescent="0.25">
      <c r="A9" s="1">
        <v>2015</v>
      </c>
      <c r="B9" s="1">
        <v>7.3000000000000001E-3</v>
      </c>
      <c r="C9" s="1">
        <v>1.44E-2</v>
      </c>
      <c r="D9" s="1">
        <v>1.43E-2</v>
      </c>
      <c r="E9" s="1">
        <v>4.0000000000000002E-4</v>
      </c>
      <c r="F9" s="5">
        <v>19801460000000</v>
      </c>
      <c r="G9" s="4">
        <v>55543</v>
      </c>
      <c r="H9" s="7">
        <f t="shared" si="0"/>
        <v>356506850.54822391</v>
      </c>
      <c r="I9" s="7">
        <v>11061550000000</v>
      </c>
      <c r="J9" s="4">
        <v>8067</v>
      </c>
      <c r="K9" s="7">
        <f t="shared" si="1"/>
        <v>1371209867.360853</v>
      </c>
      <c r="L9" s="7">
        <v>11671910000000</v>
      </c>
      <c r="M9" s="1">
        <v>34381</v>
      </c>
      <c r="N9" s="7">
        <f t="shared" si="2"/>
        <v>339487216.77670807</v>
      </c>
      <c r="O9" s="7">
        <v>75233030000000</v>
      </c>
      <c r="P9" s="4">
        <v>10251</v>
      </c>
      <c r="Q9" s="7">
        <f t="shared" si="3"/>
        <v>7339091795.922349</v>
      </c>
      <c r="R9" s="1">
        <v>5.4600000000000003E-2</v>
      </c>
      <c r="S9" s="1">
        <v>4.5999999999999999E-2</v>
      </c>
      <c r="T9" s="1">
        <v>0.1084</v>
      </c>
      <c r="U9" s="1">
        <v>5.6300000000000003E-2</v>
      </c>
      <c r="V9" s="1">
        <v>93.850880430170307</v>
      </c>
      <c r="W9" s="1">
        <v>176.27</v>
      </c>
      <c r="X9" s="6">
        <v>366.81</v>
      </c>
      <c r="Y9" s="2">
        <v>3.85</v>
      </c>
      <c r="Z9" s="1">
        <v>1.2999999999999999E-3</v>
      </c>
      <c r="AA9" s="1">
        <v>2E-3</v>
      </c>
      <c r="AB9" s="1">
        <v>2.1399999999999999E-2</v>
      </c>
      <c r="AC9" s="1">
        <v>2.2700000000000001E-2</v>
      </c>
      <c r="AD9" s="3">
        <v>3.1083333333333338E-2</v>
      </c>
      <c r="AE9" s="3">
        <v>2.3783333333333337E-2</v>
      </c>
    </row>
    <row r="10" spans="1:31" x14ac:dyDescent="0.25">
      <c r="A10" s="1">
        <v>2014</v>
      </c>
      <c r="B10" s="1">
        <v>7.6E-3</v>
      </c>
      <c r="C10" s="1">
        <v>1.9199999999999998E-2</v>
      </c>
      <c r="D10" s="1">
        <v>2.35E-2</v>
      </c>
      <c r="E10" s="1">
        <v>2.2000000000000001E-3</v>
      </c>
      <c r="F10" s="5">
        <v>19339330000000</v>
      </c>
      <c r="G10" s="4">
        <v>54648</v>
      </c>
      <c r="H10" s="7">
        <f t="shared" si="0"/>
        <v>353889071.87820232</v>
      </c>
      <c r="I10" s="7">
        <v>10475680000000</v>
      </c>
      <c r="J10" s="4">
        <v>7679</v>
      </c>
      <c r="K10" s="7">
        <f t="shared" si="1"/>
        <v>1364198463.3415809</v>
      </c>
      <c r="L10" s="7">
        <v>13472610000000</v>
      </c>
      <c r="M10" s="1">
        <v>39805</v>
      </c>
      <c r="N10" s="7">
        <f t="shared" si="2"/>
        <v>338465268.18238914</v>
      </c>
      <c r="O10" s="7">
        <v>79446770000000</v>
      </c>
      <c r="P10" s="4">
        <v>10952</v>
      </c>
      <c r="Q10" s="7">
        <f t="shared" si="3"/>
        <v>7254087837.8378382</v>
      </c>
      <c r="R10" s="1">
        <v>6.25E-2</v>
      </c>
      <c r="S10" s="1">
        <v>4.5999999999999999E-2</v>
      </c>
      <c r="T10" s="1">
        <v>0.11600000000000001</v>
      </c>
      <c r="U10" s="1">
        <v>5.6300000000000003E-2</v>
      </c>
      <c r="V10" s="1">
        <v>105.090257332718</v>
      </c>
      <c r="W10" s="1">
        <v>229.96</v>
      </c>
      <c r="X10" s="6">
        <v>349.75</v>
      </c>
      <c r="Y10" s="2">
        <v>4.17</v>
      </c>
      <c r="Z10" s="1">
        <v>8.9999999999999998E-4</v>
      </c>
      <c r="AA10" s="1">
        <v>5.9999999999999995E-4</v>
      </c>
      <c r="AB10" s="1">
        <v>2.5399999999999999E-2</v>
      </c>
      <c r="AC10" s="1">
        <v>2.1700000000000001E-2</v>
      </c>
      <c r="AD10" s="3">
        <v>2.5083333333333332E-2</v>
      </c>
      <c r="AE10" s="3">
        <v>1.7483333333333333E-2</v>
      </c>
    </row>
    <row r="11" spans="1:31" x14ac:dyDescent="0.25">
      <c r="A11" s="1">
        <v>2013</v>
      </c>
      <c r="B11" s="1">
        <v>1.4999999999999999E-2</v>
      </c>
      <c r="C11" s="1">
        <v>2.6200000000000001E-2</v>
      </c>
      <c r="D11" s="1">
        <v>2.6100000000000002E-2</v>
      </c>
      <c r="E11" s="1">
        <v>1.2E-2</v>
      </c>
      <c r="F11" s="5">
        <v>18637910000000</v>
      </c>
      <c r="G11" s="4">
        <v>53068</v>
      </c>
      <c r="H11" s="7">
        <f t="shared" si="0"/>
        <v>351208072.66149092</v>
      </c>
      <c r="I11" s="7">
        <v>9570410000000</v>
      </c>
      <c r="J11" s="4">
        <v>7051</v>
      </c>
      <c r="K11" s="7">
        <f t="shared" si="1"/>
        <v>1357312437.9520636</v>
      </c>
      <c r="L11" s="7">
        <v>13172360000000</v>
      </c>
      <c r="M11" s="1">
        <v>39052</v>
      </c>
      <c r="N11" s="7">
        <f t="shared" si="2"/>
        <v>337303083.06872886</v>
      </c>
      <c r="O11" s="7">
        <v>77315490000000</v>
      </c>
      <c r="P11" s="4">
        <v>10784</v>
      </c>
      <c r="Q11" s="7">
        <f t="shared" si="3"/>
        <v>7169463093.4718103</v>
      </c>
      <c r="R11" s="1">
        <v>7.3499999999999996E-2</v>
      </c>
      <c r="S11" s="1">
        <v>4.5999999999999999E-2</v>
      </c>
      <c r="T11" s="1">
        <v>0.1193</v>
      </c>
      <c r="U11" s="1">
        <v>5.7700000000000001E-2</v>
      </c>
      <c r="V11" s="1">
        <v>121.22044814960999</v>
      </c>
      <c r="W11" s="1">
        <v>280.17</v>
      </c>
      <c r="X11" s="6">
        <v>331.83</v>
      </c>
      <c r="Y11" s="2">
        <v>3.98</v>
      </c>
      <c r="Z11" s="1">
        <v>1.1000000000000001E-3</v>
      </c>
      <c r="AA11" s="1">
        <v>6.9999999999999999E-4</v>
      </c>
      <c r="AB11" s="1">
        <v>2.35E-2</v>
      </c>
      <c r="AC11" s="1">
        <v>3.04E-2</v>
      </c>
      <c r="AD11" s="3">
        <v>2.2249999999999995E-2</v>
      </c>
      <c r="AE11" s="3">
        <v>7.249999999999996E-3</v>
      </c>
    </row>
    <row r="12" spans="1:31" x14ac:dyDescent="0.25">
      <c r="A12" s="1">
        <v>2012</v>
      </c>
      <c r="B12" s="1">
        <v>1.7399999999999999E-2</v>
      </c>
      <c r="C12" s="1">
        <v>2.6200000000000001E-2</v>
      </c>
      <c r="D12" s="1">
        <v>3.73E-2</v>
      </c>
      <c r="E12" s="1">
        <v>2.47E-2</v>
      </c>
      <c r="F12" s="5">
        <v>18031750000000</v>
      </c>
      <c r="G12" s="4">
        <v>51718</v>
      </c>
      <c r="H12" s="7">
        <f t="shared" si="0"/>
        <v>348655207.08457404</v>
      </c>
      <c r="I12" s="7">
        <v>8532230000000</v>
      </c>
      <c r="J12" s="4">
        <v>6317</v>
      </c>
      <c r="K12" s="7">
        <f t="shared" si="1"/>
        <v>1350677536.8054457</v>
      </c>
      <c r="L12" s="7">
        <v>12616680000000</v>
      </c>
      <c r="M12" s="1">
        <v>37532</v>
      </c>
      <c r="N12" s="7">
        <f t="shared" si="2"/>
        <v>336157945.22007889</v>
      </c>
      <c r="O12" s="7">
        <v>75154430000000</v>
      </c>
      <c r="P12" s="4">
        <v>10606</v>
      </c>
      <c r="Q12" s="7">
        <f t="shared" si="3"/>
        <v>7086029605.883462</v>
      </c>
      <c r="R12" s="1">
        <v>7.9899999999999999E-2</v>
      </c>
      <c r="S12" s="1">
        <v>4.5999999999999999E-2</v>
      </c>
      <c r="T12" s="1">
        <v>0.1129</v>
      </c>
      <c r="U12" s="1">
        <v>5.7799999999999997E-2</v>
      </c>
      <c r="V12" s="1">
        <v>124.25906808063699</v>
      </c>
      <c r="W12" s="1">
        <v>295.01</v>
      </c>
      <c r="X12" s="6">
        <v>316.89</v>
      </c>
      <c r="Y12" s="2">
        <v>3.66</v>
      </c>
      <c r="Z12" s="1">
        <v>1.4E-3</v>
      </c>
      <c r="AA12" s="1">
        <v>8.9999999999999998E-4</v>
      </c>
      <c r="AB12" s="1">
        <v>1.7999999999999999E-2</v>
      </c>
      <c r="AC12" s="1">
        <v>1.78E-2</v>
      </c>
      <c r="AD12" s="3">
        <v>2.1166666666666667E-2</v>
      </c>
      <c r="AE12" s="3">
        <v>3.7666666666666695E-3</v>
      </c>
    </row>
    <row r="13" spans="1:31" x14ac:dyDescent="0.25">
      <c r="A13" s="1">
        <v>2011</v>
      </c>
      <c r="B13" s="1">
        <v>2.9600000000000001E-2</v>
      </c>
      <c r="C13" s="1">
        <v>5.5500000000000001E-2</v>
      </c>
      <c r="D13" s="1">
        <v>4.82E-2</v>
      </c>
      <c r="E13" s="1">
        <v>3.2899999999999999E-2</v>
      </c>
      <c r="F13" s="5">
        <v>17342220000000.002</v>
      </c>
      <c r="G13" s="4">
        <v>50124</v>
      </c>
      <c r="H13" s="7">
        <f t="shared" si="0"/>
        <v>345986353.84247071</v>
      </c>
      <c r="I13" s="7">
        <v>7551500000000</v>
      </c>
      <c r="J13" s="4">
        <v>5618</v>
      </c>
      <c r="K13" s="7">
        <f t="shared" si="1"/>
        <v>1344161623.3535066</v>
      </c>
      <c r="L13" s="7">
        <v>13617030000000</v>
      </c>
      <c r="M13" s="1">
        <v>40597</v>
      </c>
      <c r="N13" s="7">
        <f t="shared" si="2"/>
        <v>335419612.28662217</v>
      </c>
      <c r="O13" s="7">
        <v>73482420000000</v>
      </c>
      <c r="P13" s="4">
        <v>10493</v>
      </c>
      <c r="Q13" s="7">
        <f t="shared" si="3"/>
        <v>7002994377.2038498</v>
      </c>
      <c r="R13" s="1">
        <v>8.7900000000000006E-2</v>
      </c>
      <c r="S13" s="1">
        <v>4.4999999999999998E-2</v>
      </c>
      <c r="T13" s="1">
        <v>0.1011</v>
      </c>
      <c r="U13" s="1">
        <v>5.7799999999999997E-2</v>
      </c>
      <c r="V13" s="1">
        <v>128.09923395175599</v>
      </c>
      <c r="W13" s="1">
        <v>305.3</v>
      </c>
      <c r="X13" s="6">
        <v>310.14999999999998</v>
      </c>
      <c r="Y13" s="2">
        <v>4.45</v>
      </c>
      <c r="Z13" s="1">
        <v>1E-3</v>
      </c>
      <c r="AA13" s="1">
        <v>4.0000000000000002E-4</v>
      </c>
      <c r="AB13" s="1">
        <v>2.7799999999999998E-2</v>
      </c>
      <c r="AC13" s="1">
        <v>1.89E-2</v>
      </c>
      <c r="AD13" s="3">
        <v>2.0166666666666666E-2</v>
      </c>
      <c r="AE13" s="3">
        <v>-9.4333333333333335E-3</v>
      </c>
    </row>
    <row r="14" spans="1:31" x14ac:dyDescent="0.25">
      <c r="A14" s="1">
        <v>2010</v>
      </c>
      <c r="B14" s="1">
        <v>1.4999999999999999E-2</v>
      </c>
      <c r="C14" s="1">
        <v>3.1800000000000002E-2</v>
      </c>
      <c r="D14" s="1">
        <v>3.3399999999999999E-2</v>
      </c>
      <c r="E14" s="1">
        <v>1.5299999999999999E-2</v>
      </c>
      <c r="F14" s="5">
        <v>16616029999999.998</v>
      </c>
      <c r="G14" s="4">
        <v>48387</v>
      </c>
      <c r="H14" s="7">
        <f t="shared" si="0"/>
        <v>343398640.13061357</v>
      </c>
      <c r="I14" s="7">
        <v>6087160000000</v>
      </c>
      <c r="J14" s="4">
        <v>4550</v>
      </c>
      <c r="K14" s="7">
        <f t="shared" si="1"/>
        <v>1337837362.6373627</v>
      </c>
      <c r="L14" s="7">
        <v>12603720000000</v>
      </c>
      <c r="M14" s="1">
        <v>37494</v>
      </c>
      <c r="N14" s="7">
        <f t="shared" si="2"/>
        <v>336152984.47751641</v>
      </c>
      <c r="O14" s="7">
        <v>66142490000000.008</v>
      </c>
      <c r="P14" s="4">
        <v>9556</v>
      </c>
      <c r="Q14" s="7">
        <f t="shared" si="3"/>
        <v>6921566555.043952</v>
      </c>
      <c r="R14" s="1">
        <v>9.4600000000000004E-2</v>
      </c>
      <c r="S14" s="1">
        <v>4.4999999999999998E-2</v>
      </c>
      <c r="T14" s="1">
        <v>0.1007</v>
      </c>
      <c r="U14" s="1">
        <v>5.9200000000000003E-2</v>
      </c>
      <c r="V14" s="1">
        <v>159.99882742543701</v>
      </c>
      <c r="W14" s="1">
        <v>332.8</v>
      </c>
      <c r="X14" s="6">
        <v>315.20999999999998</v>
      </c>
      <c r="Y14" s="2">
        <v>4.6900000000000004</v>
      </c>
      <c r="Z14" s="1">
        <v>1.8E-3</v>
      </c>
      <c r="AA14" s="1">
        <v>1.2999999999999999E-3</v>
      </c>
      <c r="AB14" s="1">
        <v>3.2199999999999999E-2</v>
      </c>
      <c r="AC14" s="1">
        <v>3.3000000000000002E-2</v>
      </c>
      <c r="AD14" s="3">
        <v>1.7666666666666664E-2</v>
      </c>
      <c r="AE14" s="3">
        <v>2.666666666666664E-3</v>
      </c>
    </row>
    <row r="15" spans="1:31" x14ac:dyDescent="0.25">
      <c r="A15" s="1">
        <v>2009</v>
      </c>
      <c r="B15" s="1">
        <v>2.7200000000000002E-2</v>
      </c>
      <c r="C15" s="1">
        <v>-7.3000000000000001E-3</v>
      </c>
      <c r="D15" s="1">
        <v>2.92E-2</v>
      </c>
      <c r="E15" s="1">
        <v>4.4000000000000003E-3</v>
      </c>
      <c r="F15" s="5">
        <v>15832100000000</v>
      </c>
      <c r="G15" s="4">
        <v>46501</v>
      </c>
      <c r="H15" s="7">
        <f t="shared" si="0"/>
        <v>340467946.92587256</v>
      </c>
      <c r="I15" s="7">
        <v>5101700000000</v>
      </c>
      <c r="J15" s="4">
        <v>3832</v>
      </c>
      <c r="K15" s="7">
        <f t="shared" si="1"/>
        <v>1331341336.1169102</v>
      </c>
      <c r="L15" s="7">
        <v>12902120000000</v>
      </c>
      <c r="M15" s="1">
        <v>38472</v>
      </c>
      <c r="N15" s="7">
        <f t="shared" si="2"/>
        <v>335363901.01892287</v>
      </c>
      <c r="O15" s="7">
        <v>60464760000000</v>
      </c>
      <c r="P15" s="4">
        <v>8840</v>
      </c>
      <c r="Q15" s="7">
        <f t="shared" si="3"/>
        <v>6839904977.3755655</v>
      </c>
      <c r="R15" s="1">
        <v>9.1499999999999998E-2</v>
      </c>
      <c r="S15" s="1">
        <v>4.7E-2</v>
      </c>
      <c r="T15" s="1">
        <v>9.5399999999999999E-2</v>
      </c>
      <c r="U15" s="1">
        <v>6.0100000000000001E-2</v>
      </c>
      <c r="V15" s="1">
        <v>111.837823220573</v>
      </c>
      <c r="W15" s="1">
        <v>283.38</v>
      </c>
      <c r="X15" s="6">
        <v>326.33</v>
      </c>
      <c r="Y15" s="2">
        <v>5.04</v>
      </c>
      <c r="Z15" s="1">
        <v>1.6000000000000001E-3</v>
      </c>
      <c r="AA15" s="1">
        <v>5.0000000000000001E-4</v>
      </c>
      <c r="AB15" s="1">
        <v>3.2599999999999997E-2</v>
      </c>
      <c r="AC15" s="1">
        <v>3.85E-2</v>
      </c>
      <c r="AD15" s="3">
        <v>2.8083333333333335E-2</v>
      </c>
      <c r="AE15" s="3">
        <v>8.8333333333333373E-4</v>
      </c>
    </row>
    <row r="16" spans="1:31" x14ac:dyDescent="0.25">
      <c r="A16" s="1">
        <v>2008</v>
      </c>
      <c r="B16" s="1">
        <v>8.9999999999999998E-4</v>
      </c>
      <c r="C16" s="1">
        <v>5.9299999999999999E-2</v>
      </c>
      <c r="D16" s="1">
        <v>8.9499999999999996E-2</v>
      </c>
      <c r="E16" s="1">
        <v>4.1099999999999998E-2</v>
      </c>
      <c r="F16" s="5">
        <v>16272690000000</v>
      </c>
      <c r="G16" s="4">
        <v>48229</v>
      </c>
      <c r="H16" s="7">
        <f t="shared" si="0"/>
        <v>337404673.53666884</v>
      </c>
      <c r="I16" s="7">
        <v>4594310000000</v>
      </c>
      <c r="J16" s="4">
        <v>3468</v>
      </c>
      <c r="K16" s="7">
        <f t="shared" si="1"/>
        <v>1324772202.9988465</v>
      </c>
      <c r="L16" s="7">
        <v>14111030000000</v>
      </c>
      <c r="M16" s="1">
        <v>42214</v>
      </c>
      <c r="N16" s="7">
        <f t="shared" si="2"/>
        <v>334273700.66802484</v>
      </c>
      <c r="O16" s="7">
        <v>63704130000000</v>
      </c>
      <c r="P16" s="4">
        <v>9428</v>
      </c>
      <c r="Q16" s="7">
        <f t="shared" si="3"/>
        <v>6756908145.9482393</v>
      </c>
      <c r="R16" s="1">
        <v>5.8200000000000002E-2</v>
      </c>
      <c r="S16" s="1">
        <v>4.5999999999999999E-2</v>
      </c>
      <c r="T16" s="1">
        <v>7.4800000000000005E-2</v>
      </c>
      <c r="U16" s="1">
        <v>5.3800000000000001E-2</v>
      </c>
      <c r="V16" s="1">
        <v>88.601787507355496</v>
      </c>
      <c r="W16" s="1">
        <v>229.54</v>
      </c>
      <c r="X16" s="6">
        <v>350.94</v>
      </c>
      <c r="Y16" s="2">
        <v>6.03</v>
      </c>
      <c r="Z16" s="1">
        <v>1.9199999999999998E-2</v>
      </c>
      <c r="AA16" s="1">
        <v>1.4E-3</v>
      </c>
      <c r="AB16" s="1">
        <v>3.6600000000000001E-2</v>
      </c>
      <c r="AC16" s="1">
        <v>2.2499999999999999E-2</v>
      </c>
      <c r="AD16" s="3">
        <v>0.04</v>
      </c>
      <c r="AE16" s="3">
        <v>3.9100000000000003E-2</v>
      </c>
    </row>
    <row r="17" spans="1:31" x14ac:dyDescent="0.25">
      <c r="A17" s="1">
        <v>2007</v>
      </c>
      <c r="B17" s="1">
        <v>4.0800000000000003E-2</v>
      </c>
      <c r="C17" s="1">
        <v>4.82E-2</v>
      </c>
      <c r="D17" s="1">
        <v>4.82E-2</v>
      </c>
      <c r="E17" s="1">
        <v>2.41E-2</v>
      </c>
      <c r="F17" s="5">
        <v>15927520000000</v>
      </c>
      <c r="G17" s="4">
        <v>47661</v>
      </c>
      <c r="H17" s="7">
        <f t="shared" si="0"/>
        <v>334183504.33268291</v>
      </c>
      <c r="I17" s="7">
        <v>3550340000000</v>
      </c>
      <c r="J17" s="4">
        <v>2694</v>
      </c>
      <c r="K17" s="7">
        <f t="shared" si="1"/>
        <v>1317869339.2724574</v>
      </c>
      <c r="L17" s="7">
        <v>12844690000000</v>
      </c>
      <c r="M17" s="1">
        <v>38614</v>
      </c>
      <c r="N17" s="7">
        <f t="shared" si="2"/>
        <v>332643341.79313201</v>
      </c>
      <c r="O17" s="7">
        <v>58042250000000</v>
      </c>
      <c r="P17" s="4">
        <v>8697</v>
      </c>
      <c r="Q17" s="7">
        <f t="shared" si="3"/>
        <v>6673824307.232379</v>
      </c>
      <c r="R17" s="1">
        <v>4.7699999999999999E-2</v>
      </c>
      <c r="S17" s="1">
        <v>4.2999999999999997E-2</v>
      </c>
      <c r="T17" s="1">
        <v>7.4399999999999994E-2</v>
      </c>
      <c r="U17" s="1">
        <v>5.3600000000000002E-2</v>
      </c>
      <c r="V17" s="1">
        <v>106.230439329728</v>
      </c>
      <c r="W17" s="1">
        <v>358.71</v>
      </c>
      <c r="X17" s="6">
        <v>372.42</v>
      </c>
      <c r="Y17" s="2">
        <v>6.3425000000000002</v>
      </c>
      <c r="Z17" s="1">
        <v>5.0200000000000002E-2</v>
      </c>
      <c r="AA17" s="1">
        <v>3.0599999999999999E-2</v>
      </c>
      <c r="AB17" s="1">
        <v>4.6300000000000001E-2</v>
      </c>
      <c r="AC17" s="1">
        <v>4.0399999999999998E-2</v>
      </c>
      <c r="AD17" s="3">
        <v>4.2000000000000003E-2</v>
      </c>
      <c r="AE17" s="3">
        <v>1.200000000000001E-3</v>
      </c>
    </row>
    <row r="18" spans="1:31" x14ac:dyDescent="0.25">
      <c r="A18" s="1">
        <v>2006</v>
      </c>
      <c r="B18" s="1">
        <v>2.5399999999999999E-2</v>
      </c>
      <c r="C18" s="1">
        <v>1.6500000000000001E-2</v>
      </c>
      <c r="D18" s="1">
        <v>4.2799999999999998E-2</v>
      </c>
      <c r="E18" s="1">
        <v>2.7199999999999998E-2</v>
      </c>
      <c r="F18" s="5">
        <v>15140080000000</v>
      </c>
      <c r="G18" s="4">
        <v>45738</v>
      </c>
      <c r="H18" s="7">
        <f t="shared" si="0"/>
        <v>331017534.6538983</v>
      </c>
      <c r="I18" s="7">
        <v>2752130000000</v>
      </c>
      <c r="J18" s="4">
        <v>2099</v>
      </c>
      <c r="K18" s="7">
        <f t="shared" si="1"/>
        <v>1311162458.3134825</v>
      </c>
      <c r="L18" s="7">
        <v>11164160000000</v>
      </c>
      <c r="M18" s="1">
        <v>33736</v>
      </c>
      <c r="N18" s="7">
        <f t="shared" si="2"/>
        <v>330927199.430875</v>
      </c>
      <c r="O18" s="7">
        <v>51511930000000</v>
      </c>
      <c r="P18" s="4">
        <v>7813</v>
      </c>
      <c r="Q18" s="7">
        <f t="shared" si="3"/>
        <v>6593105081.2747984</v>
      </c>
      <c r="R18" s="1">
        <v>4.8000000000000001E-2</v>
      </c>
      <c r="S18" s="1">
        <v>4.3999999999999997E-2</v>
      </c>
      <c r="T18" s="1">
        <v>8.3099999999999993E-2</v>
      </c>
      <c r="U18" s="1">
        <v>5.6000000000000001E-2</v>
      </c>
      <c r="V18" s="1">
        <v>100.08070635496399</v>
      </c>
      <c r="W18" s="1">
        <v>307.26</v>
      </c>
      <c r="X18" s="6">
        <v>380.86</v>
      </c>
      <c r="Y18" s="2">
        <v>6.41</v>
      </c>
      <c r="Z18" s="1">
        <v>4.9700000000000001E-2</v>
      </c>
      <c r="AA18" s="1">
        <v>5.1700000000000003E-2</v>
      </c>
      <c r="AB18" s="1">
        <v>4.8000000000000001E-2</v>
      </c>
      <c r="AC18" s="1">
        <v>4.7100000000000003E-2</v>
      </c>
      <c r="AD18" s="3">
        <v>3.8416666666666661E-2</v>
      </c>
      <c r="AE18" s="3">
        <v>1.3016666666666662E-2</v>
      </c>
    </row>
    <row r="19" spans="1:31" x14ac:dyDescent="0.25">
      <c r="A19" s="1">
        <v>2005</v>
      </c>
      <c r="B19" s="1">
        <v>3.4200000000000001E-2</v>
      </c>
      <c r="C19" s="1">
        <v>1.78E-2</v>
      </c>
      <c r="D19" s="1">
        <v>4.1099999999999998E-2</v>
      </c>
      <c r="E19" s="1">
        <v>2.52E-2</v>
      </c>
      <c r="F19" s="5">
        <v>14215000000000</v>
      </c>
      <c r="G19" s="4">
        <v>43362</v>
      </c>
      <c r="H19" s="7">
        <f t="shared" si="0"/>
        <v>327821594.94488263</v>
      </c>
      <c r="I19" s="7">
        <v>2285970000000</v>
      </c>
      <c r="J19" s="4">
        <v>1753</v>
      </c>
      <c r="K19" s="7">
        <f t="shared" si="1"/>
        <v>1304033086.1380491</v>
      </c>
      <c r="L19" s="7">
        <v>10511820000000</v>
      </c>
      <c r="M19" s="1">
        <v>31914</v>
      </c>
      <c r="N19" s="7">
        <f t="shared" si="2"/>
        <v>329379582.6283136</v>
      </c>
      <c r="O19" s="7">
        <v>47523440000000</v>
      </c>
      <c r="P19" s="4">
        <v>7298</v>
      </c>
      <c r="Q19" s="7">
        <f t="shared" si="3"/>
        <v>6511844340.9153194</v>
      </c>
      <c r="R19" s="1">
        <v>5.2600000000000001E-2</v>
      </c>
      <c r="S19" s="1">
        <v>4.4999999999999998E-2</v>
      </c>
      <c r="T19" s="1">
        <v>9.0200000000000002E-2</v>
      </c>
      <c r="U19" s="1">
        <v>5.91E-2</v>
      </c>
      <c r="V19" s="1">
        <v>89.320916638049397</v>
      </c>
      <c r="W19" s="1">
        <v>331.83</v>
      </c>
      <c r="X19" s="6">
        <v>368.76</v>
      </c>
      <c r="Y19" s="2">
        <v>5.8658333333333337</v>
      </c>
      <c r="Z19" s="1">
        <v>3.2199999999999999E-2</v>
      </c>
      <c r="AA19" s="1">
        <v>4.0899999999999999E-2</v>
      </c>
      <c r="AB19" s="1">
        <v>4.2900000000000001E-2</v>
      </c>
      <c r="AC19" s="1">
        <v>4.3900000000000002E-2</v>
      </c>
      <c r="AD19" s="3">
        <v>3.8333333333333337E-2</v>
      </c>
      <c r="AE19" s="3">
        <v>4.1333333333333395E-3</v>
      </c>
    </row>
    <row r="20" spans="1:31" x14ac:dyDescent="0.25">
      <c r="A20" s="1">
        <v>2004</v>
      </c>
      <c r="B20" s="1">
        <v>3.2599999999999997E-2</v>
      </c>
      <c r="C20" s="1">
        <v>3.8199999999999998E-2</v>
      </c>
      <c r="D20" s="1">
        <v>3.3799999999999997E-2</v>
      </c>
      <c r="E20" s="1">
        <v>2.2599999999999999E-2</v>
      </c>
      <c r="F20" s="5">
        <v>13244680000000</v>
      </c>
      <c r="G20" s="4">
        <v>40777</v>
      </c>
      <c r="H20" s="7">
        <f t="shared" si="0"/>
        <v>324807612.13429141</v>
      </c>
      <c r="I20" s="7">
        <v>1955350000000</v>
      </c>
      <c r="J20" s="4">
        <v>1509</v>
      </c>
      <c r="K20" s="7">
        <f t="shared" si="1"/>
        <v>1295791915.1756129</v>
      </c>
      <c r="L20" s="7">
        <v>10155340000000</v>
      </c>
      <c r="M20" s="1">
        <v>30991</v>
      </c>
      <c r="N20" s="7">
        <f t="shared" si="2"/>
        <v>327686747.76548028</v>
      </c>
      <c r="O20" s="7">
        <v>43889520000000</v>
      </c>
      <c r="P20" s="4">
        <v>6824</v>
      </c>
      <c r="Q20" s="7">
        <f t="shared" si="3"/>
        <v>6431641266.1195784</v>
      </c>
      <c r="R20" s="1">
        <v>5.7000000000000002E-2</v>
      </c>
      <c r="S20" s="1">
        <v>4.4999999999999998E-2</v>
      </c>
      <c r="T20" s="1">
        <v>9.2499999999999999E-2</v>
      </c>
      <c r="U20" s="1">
        <v>6.0299999999999999E-2</v>
      </c>
      <c r="V20" s="1">
        <v>78.404359418996293</v>
      </c>
      <c r="W20" s="1">
        <v>278.58</v>
      </c>
      <c r="X20" s="6">
        <v>333.83</v>
      </c>
      <c r="Y20" s="2">
        <v>5.84</v>
      </c>
      <c r="Z20" s="1">
        <v>1.35E-2</v>
      </c>
      <c r="AA20" s="1">
        <v>1.9699999999999999E-2</v>
      </c>
      <c r="AB20" s="1">
        <v>4.2700000000000002E-2</v>
      </c>
      <c r="AC20" s="1">
        <v>4.24E-2</v>
      </c>
      <c r="AD20" s="3">
        <v>3.4750000000000003E-2</v>
      </c>
      <c r="AE20" s="3">
        <v>2.150000000000003E-3</v>
      </c>
    </row>
    <row r="21" spans="1:31" x14ac:dyDescent="0.25">
      <c r="A21" s="1">
        <v>2003</v>
      </c>
      <c r="B21" s="1">
        <v>1.8799999999999997E-2</v>
      </c>
      <c r="C21" s="1">
        <v>1.1299999999999999E-2</v>
      </c>
      <c r="D21" s="1">
        <v>3.0200000000000001E-2</v>
      </c>
      <c r="E21" s="1">
        <v>2.3900000000000001E-2</v>
      </c>
      <c r="F21" s="5">
        <v>12358030000000</v>
      </c>
      <c r="G21" s="4">
        <v>38401</v>
      </c>
      <c r="H21" s="7">
        <f t="shared" si="0"/>
        <v>321815317.30944508</v>
      </c>
      <c r="I21" s="7">
        <v>1660290000000</v>
      </c>
      <c r="J21" s="4">
        <v>1289</v>
      </c>
      <c r="K21" s="7">
        <f t="shared" si="1"/>
        <v>1288044996.1210241</v>
      </c>
      <c r="L21" s="7">
        <v>8862830000000</v>
      </c>
      <c r="M21" s="1">
        <v>27196</v>
      </c>
      <c r="N21" s="7">
        <f t="shared" si="2"/>
        <v>325887262.83276951</v>
      </c>
      <c r="O21" s="7">
        <v>38963070000000</v>
      </c>
      <c r="P21" s="4">
        <v>6134</v>
      </c>
      <c r="Q21" s="7">
        <f t="shared" si="3"/>
        <v>6351984023.475709</v>
      </c>
      <c r="R21" s="1">
        <v>6.1499999999999999E-2</v>
      </c>
      <c r="S21" s="1">
        <v>4.5999999999999999E-2</v>
      </c>
      <c r="T21" s="1">
        <v>8.9599999999999999E-2</v>
      </c>
      <c r="U21" s="1">
        <v>6.2E-2</v>
      </c>
      <c r="V21" s="1">
        <v>81.470135531143995</v>
      </c>
      <c r="W21" s="1">
        <v>238.99</v>
      </c>
      <c r="X21" s="6">
        <v>300.42</v>
      </c>
      <c r="Y21" s="2">
        <v>5.83</v>
      </c>
      <c r="Z21" s="1">
        <v>1.1299999999999999E-2</v>
      </c>
      <c r="AA21" s="1">
        <v>9.4000000000000004E-3</v>
      </c>
      <c r="AB21" s="1">
        <v>4.0099999999999997E-2</v>
      </c>
      <c r="AC21" s="1">
        <v>4.2700000000000002E-2</v>
      </c>
      <c r="AD21" s="3">
        <v>3.5583333333333328E-2</v>
      </c>
      <c r="AE21" s="3">
        <v>1.6783333333333334E-2</v>
      </c>
    </row>
    <row r="22" spans="1:31" x14ac:dyDescent="0.25">
      <c r="A22" s="1">
        <v>2002</v>
      </c>
      <c r="B22" s="1">
        <v>2.3799999999999998E-2</v>
      </c>
      <c r="C22" s="1">
        <v>-7.3000000000000001E-3</v>
      </c>
      <c r="D22" s="1">
        <v>3.0300000000000001E-2</v>
      </c>
      <c r="E22" s="1">
        <v>2.63E-2</v>
      </c>
      <c r="F22" s="5">
        <v>11700500000000</v>
      </c>
      <c r="G22" s="4">
        <v>36673</v>
      </c>
      <c r="H22" s="7">
        <f t="shared" si="0"/>
        <v>319049436.91544187</v>
      </c>
      <c r="I22" s="7">
        <v>1470550000000</v>
      </c>
      <c r="J22" s="4">
        <v>1149</v>
      </c>
      <c r="K22" s="7">
        <f t="shared" si="1"/>
        <v>1279852045.2567451</v>
      </c>
      <c r="L22" s="7">
        <v>7205320000000</v>
      </c>
      <c r="M22" s="1">
        <v>22230</v>
      </c>
      <c r="N22" s="7">
        <f t="shared" si="2"/>
        <v>324125955.91542959</v>
      </c>
      <c r="O22" s="7">
        <v>34766739999999.996</v>
      </c>
      <c r="P22" s="4">
        <v>5543</v>
      </c>
      <c r="Q22" s="7">
        <f t="shared" si="3"/>
        <v>6272188345.6611938</v>
      </c>
      <c r="R22" s="1">
        <v>5.9700000000000003E-2</v>
      </c>
      <c r="S22" s="1">
        <v>4.2000000000000003E-2</v>
      </c>
      <c r="T22" s="1">
        <v>8.6099999999999996E-2</v>
      </c>
      <c r="U22" s="1">
        <v>6.1100000000000002E-2</v>
      </c>
      <c r="V22" s="1">
        <v>73.890281605707898</v>
      </c>
      <c r="W22" s="1">
        <v>194.4</v>
      </c>
      <c r="X22" s="6">
        <v>279.83</v>
      </c>
      <c r="Y22" s="2">
        <v>6.54</v>
      </c>
      <c r="Z22" s="1">
        <v>1.67E-2</v>
      </c>
      <c r="AA22" s="1">
        <v>1.1599999999999999E-2</v>
      </c>
      <c r="AB22" s="1">
        <v>4.6100000000000002E-2</v>
      </c>
      <c r="AC22" s="1">
        <v>3.8300000000000001E-2</v>
      </c>
      <c r="AD22" s="3">
        <v>4.1666666666666657E-2</v>
      </c>
      <c r="AE22" s="3">
        <v>1.7866666666666663E-2</v>
      </c>
    </row>
    <row r="23" spans="1:31" x14ac:dyDescent="0.25">
      <c r="A23" s="1">
        <v>2001</v>
      </c>
      <c r="B23" s="1">
        <v>1.55E-2</v>
      </c>
      <c r="C23" s="1">
        <v>7.1999999999999998E-3</v>
      </c>
      <c r="D23" s="1">
        <v>3.9199999999999999E-2</v>
      </c>
      <c r="E23" s="1">
        <v>2.86E-2</v>
      </c>
      <c r="F23" s="5">
        <v>11324460000000</v>
      </c>
      <c r="G23" s="4">
        <v>35831</v>
      </c>
      <c r="H23" s="7">
        <f t="shared" si="0"/>
        <v>316052021.99212974</v>
      </c>
      <c r="I23" s="7">
        <v>1339400000000</v>
      </c>
      <c r="J23" s="4">
        <v>1053</v>
      </c>
      <c r="K23" s="7">
        <f t="shared" si="1"/>
        <v>1271984805.3181386</v>
      </c>
      <c r="L23" s="7">
        <v>6604200000000</v>
      </c>
      <c r="M23" s="1">
        <v>20475</v>
      </c>
      <c r="N23" s="7">
        <f t="shared" si="2"/>
        <v>322549450.54945058</v>
      </c>
      <c r="O23" s="7">
        <v>33467670000000</v>
      </c>
      <c r="P23" s="4">
        <v>5404</v>
      </c>
      <c r="Q23" s="7">
        <f t="shared" si="3"/>
        <v>6193129163.5825319</v>
      </c>
      <c r="R23" s="1">
        <v>4.9799999999999997E-2</v>
      </c>
      <c r="S23" s="1">
        <v>3.7999999999999999E-2</v>
      </c>
      <c r="T23" s="1">
        <v>8.3500000000000005E-2</v>
      </c>
      <c r="U23" s="1">
        <v>5.8700000000000002E-2</v>
      </c>
      <c r="V23" s="1">
        <v>60.474277669806703</v>
      </c>
      <c r="W23" s="1">
        <v>147.97</v>
      </c>
      <c r="X23" s="6">
        <v>262.81</v>
      </c>
      <c r="Y23" s="2">
        <v>6.97</v>
      </c>
      <c r="Z23" s="1">
        <v>3.8800000000000001E-2</v>
      </c>
      <c r="AA23" s="1">
        <v>1.52E-2</v>
      </c>
      <c r="AB23" s="1">
        <v>5.0200000000000002E-2</v>
      </c>
      <c r="AC23" s="1">
        <v>5.0700000000000002E-2</v>
      </c>
      <c r="AD23" s="3">
        <v>5.1583333333333335E-2</v>
      </c>
      <c r="AE23" s="3">
        <v>3.6083333333333335E-2</v>
      </c>
    </row>
    <row r="24" spans="1:31" x14ac:dyDescent="0.25">
      <c r="A24" s="1">
        <v>2000</v>
      </c>
      <c r="B24" s="1">
        <v>3.39E-2</v>
      </c>
      <c r="C24" s="1">
        <v>3.5000000000000001E-3</v>
      </c>
      <c r="D24" s="1">
        <v>3.56E-2</v>
      </c>
      <c r="E24" s="1">
        <v>2.75E-2</v>
      </c>
      <c r="F24" s="5">
        <v>11000450000000</v>
      </c>
      <c r="G24" s="4">
        <v>35155</v>
      </c>
      <c r="H24" s="7">
        <f t="shared" si="0"/>
        <v>312912814.67785519</v>
      </c>
      <c r="I24" s="7">
        <v>1211350000000</v>
      </c>
      <c r="J24" s="1">
        <v>959</v>
      </c>
      <c r="K24" s="7">
        <f t="shared" si="1"/>
        <v>1263138686.1313868</v>
      </c>
      <c r="L24" s="7">
        <v>6374030000000</v>
      </c>
      <c r="M24" s="1">
        <v>19838</v>
      </c>
      <c r="N24" s="7">
        <f t="shared" si="2"/>
        <v>321304062.90956748</v>
      </c>
      <c r="O24" s="7">
        <v>33554790000000</v>
      </c>
      <c r="P24" s="4">
        <v>5488</v>
      </c>
      <c r="Q24" s="7">
        <f t="shared" si="3"/>
        <v>6114211005.830904</v>
      </c>
      <c r="R24" s="1">
        <v>4.2700000000000002E-2</v>
      </c>
      <c r="S24" s="1">
        <v>3.3000000000000002E-2</v>
      </c>
      <c r="T24" s="1">
        <v>9.4299999999999995E-2</v>
      </c>
      <c r="U24" s="1">
        <v>5.8000000000000003E-2</v>
      </c>
      <c r="V24" s="1">
        <v>68.309322595027893</v>
      </c>
      <c r="W24" s="1">
        <v>195.93</v>
      </c>
      <c r="X24" s="6">
        <v>247.85</v>
      </c>
      <c r="Y24" s="2">
        <v>8.0500000000000007</v>
      </c>
      <c r="Z24" s="1">
        <v>6.2399999999999997E-2</v>
      </c>
      <c r="AA24" s="1">
        <v>5.4100000000000002E-2</v>
      </c>
      <c r="AB24" s="1">
        <v>6.0299999999999999E-2</v>
      </c>
      <c r="AC24" s="1">
        <v>5.1200000000000002E-2</v>
      </c>
      <c r="AD24" s="3">
        <v>5.0583333333333334E-2</v>
      </c>
      <c r="AE24" s="3">
        <v>1.6683333333333335E-2</v>
      </c>
    </row>
    <row r="25" spans="1:31" x14ac:dyDescent="0.25">
      <c r="A25" s="1">
        <v>1999</v>
      </c>
      <c r="B25" s="1">
        <v>2.6800000000000001E-2</v>
      </c>
      <c r="C25" s="1">
        <v>-1.4E-2</v>
      </c>
      <c r="D25" s="1">
        <v>3.2599999999999997E-2</v>
      </c>
      <c r="E25" s="1">
        <v>1.9E-2</v>
      </c>
      <c r="F25" s="5">
        <v>10312400000000</v>
      </c>
      <c r="G25" s="4">
        <v>33319</v>
      </c>
      <c r="H25" s="7">
        <f t="shared" si="0"/>
        <v>309505087.18749064</v>
      </c>
      <c r="I25" s="7">
        <v>1094000000000</v>
      </c>
      <c r="J25" s="1">
        <v>873</v>
      </c>
      <c r="K25" s="7">
        <f t="shared" si="1"/>
        <v>1253150057.2737687</v>
      </c>
      <c r="L25" s="7">
        <v>6985940000000</v>
      </c>
      <c r="M25" s="1">
        <v>21813</v>
      </c>
      <c r="N25" s="7">
        <f t="shared" si="2"/>
        <v>320264979.59932148</v>
      </c>
      <c r="O25" s="7">
        <v>32454850000000</v>
      </c>
      <c r="P25" s="4">
        <v>5378</v>
      </c>
      <c r="Q25" s="7">
        <f t="shared" si="3"/>
        <v>6034743399.0330982</v>
      </c>
      <c r="R25" s="1">
        <v>4.5499999999999999E-2</v>
      </c>
      <c r="S25" s="1">
        <v>3.3000000000000002E-2</v>
      </c>
      <c r="T25" s="1">
        <v>0.10440000000000001</v>
      </c>
      <c r="U25" s="1">
        <v>5.9799999999999999E-2</v>
      </c>
      <c r="V25" s="1">
        <v>72.298998920841896</v>
      </c>
      <c r="W25" s="1">
        <v>157.69</v>
      </c>
      <c r="X25" s="6">
        <v>230.21</v>
      </c>
      <c r="Y25" s="2">
        <v>7.44</v>
      </c>
      <c r="Z25" s="1">
        <v>4.9700000000000001E-2</v>
      </c>
      <c r="AA25" s="1">
        <v>3.9899999999999998E-2</v>
      </c>
      <c r="AB25" s="1">
        <v>5.6500000000000002E-2</v>
      </c>
      <c r="AC25" s="1">
        <v>6.4500000000000002E-2</v>
      </c>
      <c r="AD25" s="3">
        <v>5.0499999999999996E-2</v>
      </c>
      <c r="AE25" s="3">
        <v>2.3699999999999995E-2</v>
      </c>
    </row>
    <row r="26" spans="1:31" x14ac:dyDescent="0.25">
      <c r="A26" s="1">
        <v>1998</v>
      </c>
      <c r="B26" s="1">
        <v>1.61E-2</v>
      </c>
      <c r="C26" s="1">
        <v>-7.7000000000000002E-3</v>
      </c>
      <c r="D26" s="1">
        <v>5.0999999999999997E-2</v>
      </c>
      <c r="E26" s="1">
        <v>2.3099999999999999E-2</v>
      </c>
      <c r="F26" s="5">
        <v>9699950000000</v>
      </c>
      <c r="G26" s="4">
        <v>31692</v>
      </c>
      <c r="H26" s="7">
        <f t="shared" si="0"/>
        <v>306069355.04228199</v>
      </c>
      <c r="I26" s="7">
        <v>1029040000000</v>
      </c>
      <c r="J26" s="1">
        <v>829</v>
      </c>
      <c r="K26" s="7">
        <f t="shared" si="1"/>
        <v>1241302774.4270205</v>
      </c>
      <c r="L26" s="7">
        <v>1693400000000</v>
      </c>
      <c r="M26" s="1">
        <v>5301</v>
      </c>
      <c r="N26" s="7">
        <f t="shared" si="2"/>
        <v>319449160.53574795</v>
      </c>
      <c r="O26" s="7">
        <v>26232150000000</v>
      </c>
      <c r="P26" s="4">
        <v>4406</v>
      </c>
      <c r="Q26" s="7">
        <f t="shared" si="3"/>
        <v>5953733545.1656828</v>
      </c>
      <c r="R26" s="1">
        <v>4.8800000000000003E-2</v>
      </c>
      <c r="S26" s="1">
        <v>3.2000000000000001E-2</v>
      </c>
      <c r="T26" s="1">
        <v>0.112</v>
      </c>
      <c r="U26" s="1">
        <v>5.8500000000000003E-2</v>
      </c>
      <c r="V26" s="1">
        <v>68.341705537148798</v>
      </c>
      <c r="W26" s="1">
        <v>125.44</v>
      </c>
      <c r="X26" s="6">
        <v>217.54</v>
      </c>
      <c r="Y26" s="2">
        <v>6.94</v>
      </c>
      <c r="Z26" s="1">
        <v>5.3499999999999999E-2</v>
      </c>
      <c r="AA26" s="1">
        <v>4.07E-2</v>
      </c>
      <c r="AB26" s="1">
        <v>5.2600000000000001E-2</v>
      </c>
      <c r="AC26" s="1">
        <v>4.65E-2</v>
      </c>
      <c r="AD26" s="3">
        <v>5.0454545454545446E-2</v>
      </c>
      <c r="AE26" s="3">
        <v>3.435454545454545E-2</v>
      </c>
    </row>
    <row r="27" spans="1:31" x14ac:dyDescent="0.25">
      <c r="A27" s="1">
        <v>1997</v>
      </c>
      <c r="B27" s="1">
        <v>1.7000000000000001E-2</v>
      </c>
      <c r="C27" s="1">
        <v>2.7900000000000001E-2</v>
      </c>
      <c r="D27" s="1">
        <v>5.5500000000000001E-2</v>
      </c>
      <c r="E27" s="1">
        <v>2.2200000000000001E-2</v>
      </c>
      <c r="F27" s="5">
        <v>9235480000000</v>
      </c>
      <c r="G27" s="4">
        <v>30518</v>
      </c>
      <c r="H27" s="7">
        <f t="shared" si="0"/>
        <v>302624025.16547608</v>
      </c>
      <c r="I27" s="7">
        <v>961600000000</v>
      </c>
      <c r="J27" s="1">
        <v>782</v>
      </c>
      <c r="K27" s="7">
        <f t="shared" si="1"/>
        <v>1229667519.1815858</v>
      </c>
      <c r="L27" s="7">
        <v>1655710000000</v>
      </c>
      <c r="M27" s="1">
        <v>5194</v>
      </c>
      <c r="N27" s="7">
        <f t="shared" si="2"/>
        <v>318773584.90566039</v>
      </c>
      <c r="O27" s="7">
        <v>26459050000000</v>
      </c>
      <c r="P27" s="4">
        <v>4506</v>
      </c>
      <c r="Q27" s="7">
        <f t="shared" si="3"/>
        <v>5871959609.4096756</v>
      </c>
      <c r="R27" s="1">
        <v>5.3999999999999999E-2</v>
      </c>
      <c r="S27" s="1">
        <v>3.2000000000000001E-2</v>
      </c>
      <c r="T27" s="1">
        <v>0.1166</v>
      </c>
      <c r="U27" s="1">
        <v>5.7000000000000002E-2</v>
      </c>
      <c r="V27" s="1">
        <v>74.806590152380906</v>
      </c>
      <c r="W27" s="1">
        <v>181.09</v>
      </c>
      <c r="X27" s="6">
        <v>207.97</v>
      </c>
      <c r="Y27" s="2">
        <v>7.6</v>
      </c>
      <c r="Z27" s="1">
        <v>5.4600000000000003E-2</v>
      </c>
      <c r="AA27" s="1">
        <v>5.8400000000000001E-2</v>
      </c>
      <c r="AB27" s="1">
        <v>6.3500000000000001E-2</v>
      </c>
      <c r="AC27" s="1">
        <v>5.7500000000000002E-2</v>
      </c>
      <c r="AD27" s="3">
        <v>4.7199999999999992E-2</v>
      </c>
      <c r="AE27" s="3">
        <v>3.0199999999999987E-2</v>
      </c>
    </row>
    <row r="28" spans="1:31" x14ac:dyDescent="0.2">
      <c r="A28" s="1">
        <v>1996</v>
      </c>
      <c r="B28" s="1">
        <v>3.32E-2</v>
      </c>
      <c r="C28" s="1">
        <v>8.3099999999999993E-2</v>
      </c>
      <c r="D28" s="1">
        <v>6.6799999999999998E-2</v>
      </c>
      <c r="E28" s="1">
        <v>3.0200000000000001E-2</v>
      </c>
      <c r="F28" s="5">
        <v>8704350000000</v>
      </c>
      <c r="G28" s="4">
        <v>29105</v>
      </c>
      <c r="H28" s="7">
        <f t="shared" si="0"/>
        <v>299067170.58924586</v>
      </c>
      <c r="I28" s="7">
        <v>863750000000</v>
      </c>
      <c r="J28" s="1">
        <v>709</v>
      </c>
      <c r="K28" s="7">
        <f t="shared" si="1"/>
        <v>1218265162.2002821</v>
      </c>
      <c r="L28" s="7">
        <v>1832120000000</v>
      </c>
      <c r="M28" s="1">
        <v>5761</v>
      </c>
      <c r="N28" s="7">
        <f t="shared" si="2"/>
        <v>318021176.87901407</v>
      </c>
      <c r="O28" s="7">
        <v>26067770000000</v>
      </c>
      <c r="P28" s="4">
        <v>4502</v>
      </c>
      <c r="Q28" s="7">
        <f t="shared" si="3"/>
        <v>5790264326.9657927</v>
      </c>
      <c r="R28" s="1">
        <v>5.8599999999999999E-2</v>
      </c>
      <c r="S28" s="1">
        <v>3.1E-2</v>
      </c>
      <c r="T28" s="1">
        <v>0.1167</v>
      </c>
      <c r="U28" s="1">
        <v>5.6899999999999999E-2</v>
      </c>
      <c r="V28" s="1">
        <v>91.351751913512999</v>
      </c>
      <c r="W28" s="1">
        <v>194.55</v>
      </c>
      <c r="X28" s="6">
        <v>197.92</v>
      </c>
      <c r="Y28" s="2">
        <v>7.81</v>
      </c>
      <c r="Z28" s="1">
        <v>5.2999999999999999E-2</v>
      </c>
      <c r="AA28" s="1">
        <v>6.2600000000000003E-2</v>
      </c>
      <c r="AB28" s="1">
        <v>6.4399999999999999E-2</v>
      </c>
      <c r="AC28" s="1">
        <v>6.4299999999999996E-2</v>
      </c>
    </row>
    <row r="29" spans="1:31" x14ac:dyDescent="0.2">
      <c r="A29" s="1">
        <v>1995</v>
      </c>
      <c r="B29" s="1">
        <v>2.5399999999999999E-2</v>
      </c>
      <c r="C29" s="1">
        <v>0.16789999999999999</v>
      </c>
      <c r="D29" s="1">
        <v>9.2499999999999999E-2</v>
      </c>
      <c r="E29" s="1">
        <v>4.3200000000000002E-2</v>
      </c>
      <c r="F29" s="5">
        <v>8245790000000.001</v>
      </c>
      <c r="G29" s="4">
        <v>27891</v>
      </c>
      <c r="H29" s="7">
        <f t="shared" si="0"/>
        <v>295643397.51174217</v>
      </c>
      <c r="I29" s="7">
        <v>734550000000</v>
      </c>
      <c r="J29" s="1">
        <v>610</v>
      </c>
      <c r="K29" s="7">
        <f t="shared" si="1"/>
        <v>1204180327.8688524</v>
      </c>
      <c r="L29" s="7">
        <v>1870030000000</v>
      </c>
      <c r="M29" s="1">
        <v>5896</v>
      </c>
      <c r="N29" s="7">
        <f t="shared" si="2"/>
        <v>317169267.29986429</v>
      </c>
      <c r="O29" s="7">
        <v>25499690000000</v>
      </c>
      <c r="P29" s="4">
        <v>4468</v>
      </c>
      <c r="Q29" s="7">
        <f t="shared" si="3"/>
        <v>5707182184.4225607</v>
      </c>
      <c r="R29" s="1">
        <v>6.0299999999999999E-2</v>
      </c>
      <c r="S29" s="1">
        <v>0.03</v>
      </c>
      <c r="T29" s="1">
        <v>0.1144</v>
      </c>
      <c r="U29" s="1">
        <v>5.6300000000000003E-2</v>
      </c>
      <c r="V29" s="1">
        <v>96.946359046443206</v>
      </c>
      <c r="W29" s="1">
        <v>150.15</v>
      </c>
      <c r="X29" s="6">
        <v>193.58</v>
      </c>
      <c r="Y29" s="2">
        <v>7.93</v>
      </c>
      <c r="Z29" s="1">
        <v>5.8299999999999998E-2</v>
      </c>
      <c r="AA29" s="1">
        <v>4.7300000000000002E-2</v>
      </c>
      <c r="AB29" s="1">
        <v>6.5699999999999995E-2</v>
      </c>
      <c r="AC29" s="1">
        <v>5.5800000000000002E-2</v>
      </c>
    </row>
    <row r="30" spans="1:31" x14ac:dyDescent="0.2">
      <c r="A30" s="1">
        <v>1994</v>
      </c>
      <c r="B30" s="1">
        <v>2.6699999999999998E-2</v>
      </c>
      <c r="C30" s="1">
        <v>0.24260000000000001</v>
      </c>
      <c r="D30" s="1">
        <v>0.1056</v>
      </c>
      <c r="E30" s="1">
        <v>4.41E-2</v>
      </c>
      <c r="F30" s="5">
        <v>7867210000000</v>
      </c>
      <c r="G30" s="4">
        <v>26925</v>
      </c>
      <c r="H30" s="7">
        <f t="shared" si="0"/>
        <v>292189786.44382542</v>
      </c>
      <c r="I30" s="7">
        <v>564320000000</v>
      </c>
      <c r="J30" s="1">
        <v>473</v>
      </c>
      <c r="K30" s="7">
        <f t="shared" si="1"/>
        <v>1193065539.1120508</v>
      </c>
      <c r="L30" s="7">
        <v>1593480000000</v>
      </c>
      <c r="M30" s="1">
        <v>5037</v>
      </c>
      <c r="N30" s="7">
        <f t="shared" si="2"/>
        <v>316354973.19833237</v>
      </c>
      <c r="O30" s="7">
        <v>23088170000000</v>
      </c>
      <c r="P30" s="4">
        <v>4107</v>
      </c>
      <c r="Q30" s="7">
        <f t="shared" si="3"/>
        <v>5621663014.3657169</v>
      </c>
      <c r="R30" s="1">
        <v>6.5500000000000003E-2</v>
      </c>
      <c r="S30" s="1">
        <v>2.9000000000000001E-2</v>
      </c>
      <c r="T30" s="1">
        <v>0.1176</v>
      </c>
      <c r="U30" s="1">
        <v>5.4899999999999997E-2</v>
      </c>
      <c r="V30" s="1">
        <v>98.5013052851982</v>
      </c>
      <c r="W30" s="1">
        <v>134.78</v>
      </c>
      <c r="X30" s="6">
        <v>184.06</v>
      </c>
      <c r="Y30" s="2">
        <v>8.3800000000000008</v>
      </c>
      <c r="Z30" s="1">
        <v>4.2099999999999999E-2</v>
      </c>
      <c r="AA30" s="1">
        <v>4.9399999999999999E-2</v>
      </c>
      <c r="AB30" s="1">
        <v>7.0900000000000005E-2</v>
      </c>
      <c r="AC30" s="1">
        <v>7.8399999999999997E-2</v>
      </c>
    </row>
    <row r="31" spans="1:31" x14ac:dyDescent="0.2">
      <c r="A31" s="1">
        <v>1993</v>
      </c>
      <c r="B31" s="1">
        <v>2.75E-2</v>
      </c>
      <c r="C31" s="1">
        <v>0.14610000000000001</v>
      </c>
      <c r="D31" s="1">
        <v>7.1400000000000005E-2</v>
      </c>
      <c r="E31" s="1">
        <v>4.5999999999999999E-2</v>
      </c>
      <c r="F31" s="5">
        <v>7437560000000</v>
      </c>
      <c r="G31" s="4">
        <v>25766</v>
      </c>
      <c r="H31" s="7">
        <f t="shared" si="0"/>
        <v>288657921.29162461</v>
      </c>
      <c r="I31" s="7">
        <v>444730000000</v>
      </c>
      <c r="J31" s="1">
        <v>377</v>
      </c>
      <c r="K31" s="7">
        <f t="shared" si="1"/>
        <v>1179655172.4137931</v>
      </c>
      <c r="L31" s="7">
        <v>1495370000000</v>
      </c>
      <c r="M31" s="1">
        <v>4740</v>
      </c>
      <c r="N31" s="7">
        <f t="shared" si="2"/>
        <v>315478902.95358652</v>
      </c>
      <c r="O31" s="7">
        <v>21402620000000</v>
      </c>
      <c r="P31" s="4">
        <v>3865</v>
      </c>
      <c r="Q31" s="7">
        <f t="shared" si="3"/>
        <v>5537547218.6287193</v>
      </c>
      <c r="R31" s="1">
        <v>7.3499999999999996E-2</v>
      </c>
      <c r="S31" s="1">
        <v>2.7E-2</v>
      </c>
      <c r="T31" s="1">
        <v>0.10680000000000001</v>
      </c>
      <c r="U31" s="1">
        <v>5.2299999999999999E-2</v>
      </c>
      <c r="V31" s="1">
        <v>82.914561294460995</v>
      </c>
      <c r="X31" s="6">
        <v>181.42</v>
      </c>
      <c r="Y31" s="2">
        <v>7.31</v>
      </c>
      <c r="Z31" s="1">
        <v>3.0200000000000001E-2</v>
      </c>
      <c r="AA31" s="1">
        <v>2.8500000000000001E-2</v>
      </c>
      <c r="AB31" s="1">
        <v>5.8700000000000002E-2</v>
      </c>
      <c r="AC31" s="1">
        <v>5.8299999999999998E-2</v>
      </c>
    </row>
    <row r="32" spans="1:31" x14ac:dyDescent="0.2">
      <c r="A32" s="1">
        <v>1992</v>
      </c>
      <c r="B32" s="1">
        <v>2.8999999999999998E-2</v>
      </c>
      <c r="C32" s="1">
        <v>6.3500000000000001E-2</v>
      </c>
      <c r="D32" s="1">
        <v>7.8299999999999995E-2</v>
      </c>
      <c r="E32" s="1">
        <v>5.2699999999999997E-2</v>
      </c>
      <c r="F32" s="5">
        <v>7114380000000</v>
      </c>
      <c r="G32" s="4">
        <v>24968</v>
      </c>
      <c r="H32" s="7">
        <f t="shared" si="0"/>
        <v>284939923.10157001</v>
      </c>
      <c r="I32" s="7">
        <v>426920000000</v>
      </c>
      <c r="J32" s="1">
        <v>366</v>
      </c>
      <c r="K32" s="7">
        <f t="shared" si="1"/>
        <v>1166448087.431694</v>
      </c>
      <c r="L32" s="7">
        <v>1553310000000</v>
      </c>
      <c r="M32" s="1">
        <v>4944</v>
      </c>
      <c r="N32" s="7">
        <f t="shared" si="2"/>
        <v>314180825.24271846</v>
      </c>
      <c r="O32" s="7">
        <v>20451910000000</v>
      </c>
      <c r="P32" s="4">
        <v>3751</v>
      </c>
      <c r="Q32" s="7">
        <f t="shared" si="3"/>
        <v>5452388696.347641</v>
      </c>
      <c r="R32" s="1">
        <v>7.8700000000000006E-2</v>
      </c>
      <c r="S32" s="1">
        <v>2.4E-2</v>
      </c>
      <c r="T32" s="1">
        <v>8.8999999999999996E-2</v>
      </c>
      <c r="U32" s="1">
        <v>4.9299999999999997E-2</v>
      </c>
      <c r="V32" s="1">
        <v>72.428041755315206</v>
      </c>
      <c r="X32" s="6">
        <v>175.7</v>
      </c>
      <c r="Y32" s="2">
        <v>8.39</v>
      </c>
      <c r="Z32" s="1">
        <v>3.5200000000000002E-2</v>
      </c>
      <c r="AA32" s="1">
        <v>2.6599999999999999E-2</v>
      </c>
      <c r="AB32" s="1">
        <v>7.0099999999999996E-2</v>
      </c>
      <c r="AC32" s="1">
        <v>6.7000000000000004E-2</v>
      </c>
    </row>
    <row r="33" spans="1:29" x14ac:dyDescent="0.2">
      <c r="A33" s="1">
        <v>1991</v>
      </c>
      <c r="B33" s="1">
        <v>3.0600000000000002E-2</v>
      </c>
      <c r="C33" s="1">
        <v>3.56E-2</v>
      </c>
      <c r="D33" s="1">
        <v>0.09</v>
      </c>
      <c r="E33" s="1">
        <v>3.6900000000000002E-2</v>
      </c>
      <c r="F33" s="5">
        <v>6770080000000</v>
      </c>
      <c r="G33" s="4">
        <v>24086</v>
      </c>
      <c r="H33" s="7">
        <f t="shared" si="0"/>
        <v>281079465.24952257</v>
      </c>
      <c r="I33" s="7">
        <v>383370000000</v>
      </c>
      <c r="J33" s="1">
        <v>333</v>
      </c>
      <c r="K33" s="7">
        <f t="shared" si="1"/>
        <v>1151261261.2612612</v>
      </c>
      <c r="L33" s="7">
        <v>1375270000000</v>
      </c>
      <c r="M33" s="1">
        <v>4398</v>
      </c>
      <c r="N33" s="7">
        <f t="shared" si="2"/>
        <v>312703501.59163254</v>
      </c>
      <c r="O33" s="7">
        <v>19400510000000</v>
      </c>
      <c r="P33" s="4">
        <v>3614</v>
      </c>
      <c r="Q33" s="7">
        <f t="shared" si="3"/>
        <v>5368154399.5572777</v>
      </c>
      <c r="R33" s="1">
        <v>7.1599999999999997E-2</v>
      </c>
      <c r="S33" s="1">
        <v>2.4E-2</v>
      </c>
      <c r="T33" s="1">
        <v>8.2900000000000001E-2</v>
      </c>
      <c r="U33" s="1">
        <v>4.8000000000000001E-2</v>
      </c>
      <c r="V33" s="1">
        <v>68.755251755307299</v>
      </c>
      <c r="X33" s="6">
        <v>172.81</v>
      </c>
      <c r="Y33" s="2">
        <v>9.25</v>
      </c>
      <c r="Z33" s="1">
        <v>5.6899999999999999E-2</v>
      </c>
      <c r="AA33" s="1">
        <v>4.0899999999999999E-2</v>
      </c>
      <c r="AB33" s="1">
        <v>7.8600000000000003E-2</v>
      </c>
      <c r="AC33" s="1">
        <v>6.7100000000000007E-2</v>
      </c>
    </row>
    <row r="34" spans="1:29" x14ac:dyDescent="0.2">
      <c r="A34" s="1">
        <v>1990</v>
      </c>
      <c r="B34" s="1">
        <v>6.1100000000000002E-2</v>
      </c>
      <c r="C34" s="1">
        <v>3.0499999999999999E-2</v>
      </c>
      <c r="D34" s="1">
        <v>8.4500000000000006E-2</v>
      </c>
      <c r="E34" s="1">
        <v>3.3799999999999997E-2</v>
      </c>
      <c r="F34" s="5">
        <v>6558680000000</v>
      </c>
      <c r="G34" s="4">
        <v>23646</v>
      </c>
      <c r="H34" s="7">
        <f t="shared" si="0"/>
        <v>277369533.95923203</v>
      </c>
      <c r="I34" s="7">
        <v>360860000000</v>
      </c>
      <c r="J34" s="1">
        <v>318</v>
      </c>
      <c r="K34" s="7">
        <f t="shared" si="1"/>
        <v>1134779874.2138364</v>
      </c>
      <c r="L34" s="7">
        <v>1321490000000</v>
      </c>
      <c r="M34" s="1">
        <v>4246</v>
      </c>
      <c r="N34" s="7">
        <f t="shared" si="2"/>
        <v>311231747.52708429</v>
      </c>
      <c r="O34" s="7">
        <v>18384590000000</v>
      </c>
      <c r="P34" s="4">
        <v>3482</v>
      </c>
      <c r="Q34" s="7">
        <f t="shared" si="3"/>
        <v>5279893739.2303276</v>
      </c>
      <c r="V34" s="1">
        <v>72.658164579412599</v>
      </c>
      <c r="X34" s="6">
        <v>167.68</v>
      </c>
      <c r="Y34" s="2">
        <v>10.130000000000001</v>
      </c>
      <c r="Z34" s="1">
        <v>8.1000000000000003E-2</v>
      </c>
      <c r="AA34" s="1">
        <v>5.5300000000000002E-2</v>
      </c>
      <c r="AB34" s="1">
        <v>8.5500000000000007E-2</v>
      </c>
      <c r="AC34" s="1">
        <v>8.0799999999999997E-2</v>
      </c>
    </row>
    <row r="35" spans="1:29" x14ac:dyDescent="0.2">
      <c r="A35" s="1">
        <v>1989</v>
      </c>
      <c r="B35" s="1">
        <v>4.6500000000000007E-2</v>
      </c>
      <c r="C35" s="1">
        <v>0.1825</v>
      </c>
      <c r="D35" s="1">
        <v>7.5300000000000006E-2</v>
      </c>
      <c r="E35" s="1">
        <v>3.6299999999999999E-2</v>
      </c>
      <c r="F35" s="5">
        <v>6208150000000</v>
      </c>
      <c r="G35" s="4">
        <v>22645</v>
      </c>
      <c r="H35" s="7">
        <f t="shared" si="0"/>
        <v>274151026.7167145</v>
      </c>
      <c r="I35" s="7">
        <v>347770000000</v>
      </c>
      <c r="J35" s="1">
        <v>311</v>
      </c>
      <c r="K35" s="7">
        <f t="shared" si="1"/>
        <v>1118231511.2540193</v>
      </c>
      <c r="L35" s="7">
        <v>1049510000000</v>
      </c>
      <c r="M35" s="1">
        <v>3387</v>
      </c>
      <c r="N35" s="7">
        <f t="shared" si="2"/>
        <v>309864186.59580749</v>
      </c>
      <c r="O35" s="7">
        <v>16766160000000</v>
      </c>
      <c r="P35" s="4">
        <v>3230</v>
      </c>
      <c r="Q35" s="7">
        <f t="shared" si="3"/>
        <v>5190761609.9071207</v>
      </c>
      <c r="X35" s="6">
        <v>165.25</v>
      </c>
      <c r="Y35" s="2">
        <v>10.324166666666665</v>
      </c>
      <c r="Z35" s="1">
        <v>9.2100000000000001E-2</v>
      </c>
      <c r="AA35" s="1">
        <v>7.9699999999999993E-2</v>
      </c>
      <c r="AB35" s="1">
        <v>8.4900000000000003E-2</v>
      </c>
      <c r="AC35" s="1">
        <v>7.9299999999999995E-2</v>
      </c>
    </row>
    <row r="36" spans="1:29" x14ac:dyDescent="0.2">
      <c r="A36" s="1">
        <v>1988</v>
      </c>
      <c r="B36" s="1">
        <v>4.4199999999999996E-2</v>
      </c>
      <c r="C36" s="1">
        <v>0.18809999999999999</v>
      </c>
      <c r="D36" s="1">
        <v>7.17E-2</v>
      </c>
      <c r="E36" s="1">
        <v>2.4199999999999999E-2</v>
      </c>
      <c r="F36" s="5">
        <v>5745210000000</v>
      </c>
      <c r="G36" s="4">
        <v>21173</v>
      </c>
      <c r="H36" s="7">
        <f t="shared" si="0"/>
        <v>271346053.93661737</v>
      </c>
      <c r="I36" s="7">
        <v>312350000000</v>
      </c>
      <c r="J36" s="1">
        <v>284</v>
      </c>
      <c r="K36" s="7">
        <f t="shared" si="1"/>
        <v>1099823943.6619718</v>
      </c>
      <c r="L36" s="7">
        <v>1045020000000</v>
      </c>
      <c r="M36" s="1">
        <v>3387</v>
      </c>
      <c r="N36" s="7">
        <f t="shared" si="2"/>
        <v>308538529.67227638</v>
      </c>
      <c r="O36" s="7">
        <v>15997850000000</v>
      </c>
      <c r="P36" s="4">
        <v>3136</v>
      </c>
      <c r="Q36" s="7">
        <f t="shared" si="3"/>
        <v>5101355229.5918369</v>
      </c>
      <c r="X36" s="6">
        <v>157.4</v>
      </c>
      <c r="Y36" s="2">
        <v>10.34</v>
      </c>
      <c r="Z36" s="1">
        <v>7.5700000000000003E-2</v>
      </c>
      <c r="AA36" s="1">
        <v>9.0399999999999994E-2</v>
      </c>
      <c r="AB36" s="1">
        <v>8.8499999999999995E-2</v>
      </c>
      <c r="AC36" s="1">
        <v>9.1399999999999995E-2</v>
      </c>
    </row>
    <row r="37" spans="1:29" x14ac:dyDescent="0.2">
      <c r="A37" s="1">
        <v>1987</v>
      </c>
      <c r="B37" s="1">
        <v>4.4299999999999999E-2</v>
      </c>
      <c r="C37" s="1">
        <v>7.2300000000000003E-2</v>
      </c>
      <c r="D37" s="1">
        <v>6.0600000000000001E-2</v>
      </c>
      <c r="E37" s="1">
        <v>2.98E-2</v>
      </c>
      <c r="F37" s="5">
        <v>5287830000000</v>
      </c>
      <c r="G37" s="4">
        <v>19672</v>
      </c>
      <c r="H37" s="7">
        <f t="shared" si="0"/>
        <v>268799816.99878001</v>
      </c>
      <c r="I37" s="7">
        <v>272970000000.00003</v>
      </c>
      <c r="J37" s="1">
        <v>252</v>
      </c>
      <c r="K37" s="7">
        <f t="shared" si="1"/>
        <v>1083214285.7142859</v>
      </c>
      <c r="L37" s="7">
        <v>962740000000</v>
      </c>
      <c r="M37" s="1">
        <v>3131</v>
      </c>
      <c r="N37" s="7">
        <f t="shared" si="2"/>
        <v>307486426.06196105</v>
      </c>
      <c r="O37" s="7">
        <v>14256330000000</v>
      </c>
      <c r="P37" s="4">
        <v>2844</v>
      </c>
      <c r="Q37" s="7">
        <f t="shared" si="3"/>
        <v>5012774261.6033754</v>
      </c>
      <c r="X37" s="6">
        <v>149.59</v>
      </c>
      <c r="Y37" s="2">
        <v>10.210000000000001</v>
      </c>
      <c r="Z37" s="1">
        <v>6.6600000000000006E-2</v>
      </c>
      <c r="AA37" s="1">
        <v>6.8900000000000003E-2</v>
      </c>
      <c r="AB37" s="1">
        <v>8.3900000000000002E-2</v>
      </c>
      <c r="AC37" s="1">
        <v>8.8300000000000003E-2</v>
      </c>
    </row>
    <row r="38" spans="1:29" x14ac:dyDescent="0.2">
      <c r="A38" s="1">
        <v>1986</v>
      </c>
      <c r="B38" s="1">
        <v>1.1000000000000001E-2</v>
      </c>
      <c r="D38" s="1">
        <v>5.9900000000000002E-2</v>
      </c>
      <c r="E38" s="1">
        <v>2.2800000000000001E-2</v>
      </c>
      <c r="F38" s="5">
        <v>4958250000000</v>
      </c>
      <c r="G38" s="4">
        <v>18620</v>
      </c>
      <c r="H38" s="7">
        <f t="shared" si="0"/>
        <v>266286251.34264231</v>
      </c>
      <c r="I38" s="7">
        <v>300760000000</v>
      </c>
      <c r="J38" s="1">
        <v>282</v>
      </c>
      <c r="K38" s="7">
        <f t="shared" si="1"/>
        <v>1066524822.6950355</v>
      </c>
      <c r="L38" s="7">
        <v>780880000000</v>
      </c>
      <c r="M38" s="1">
        <v>2547</v>
      </c>
      <c r="N38" s="7">
        <f t="shared" si="2"/>
        <v>306588142.91323125</v>
      </c>
      <c r="O38" s="7">
        <v>12781070000000</v>
      </c>
      <c r="P38" s="4">
        <v>2595</v>
      </c>
      <c r="Q38" s="7">
        <f t="shared" si="3"/>
        <v>4925267822.7360306</v>
      </c>
      <c r="X38" s="6">
        <v>142.46</v>
      </c>
      <c r="Y38" s="2">
        <v>10.19</v>
      </c>
      <c r="Z38" s="1">
        <v>6.8000000000000005E-2</v>
      </c>
      <c r="AA38" s="1">
        <v>0.14349999999999999</v>
      </c>
      <c r="AB38" s="1">
        <v>7.6700000000000004E-2</v>
      </c>
      <c r="AC38" s="1">
        <v>7.2300000000000003E-2</v>
      </c>
    </row>
    <row r="39" spans="1:29" x14ac:dyDescent="0.2">
      <c r="A39" s="1">
        <v>1985</v>
      </c>
      <c r="B39" s="1">
        <v>3.7999999999999999E-2</v>
      </c>
      <c r="D39" s="1">
        <v>7.0999999999999994E-2</v>
      </c>
      <c r="E39" s="1">
        <v>5.2200000000000003E-2</v>
      </c>
      <c r="F39" s="5">
        <v>4704770000000</v>
      </c>
      <c r="G39" s="4">
        <v>17833</v>
      </c>
      <c r="H39" s="7">
        <f t="shared" si="0"/>
        <v>263823809.7908372</v>
      </c>
      <c r="I39" s="7">
        <v>309490000000</v>
      </c>
      <c r="J39" s="1">
        <v>294</v>
      </c>
      <c r="K39" s="7">
        <f t="shared" si="1"/>
        <v>1052687074.829932</v>
      </c>
      <c r="L39" s="7">
        <v>551810000000</v>
      </c>
      <c r="M39" s="1">
        <v>1804</v>
      </c>
      <c r="N39" s="7">
        <f t="shared" si="2"/>
        <v>305881374.72283816</v>
      </c>
      <c r="O39" s="7">
        <v>11184980000000</v>
      </c>
      <c r="P39" s="4">
        <v>2311</v>
      </c>
      <c r="Q39" s="7">
        <f t="shared" si="3"/>
        <v>4839887494.5910864</v>
      </c>
      <c r="X39" s="6">
        <v>132.72999999999999</v>
      </c>
      <c r="Y39" s="2">
        <v>12.43</v>
      </c>
      <c r="Z39" s="1">
        <v>8.1000000000000003E-2</v>
      </c>
      <c r="AA39" s="1">
        <v>0.1346</v>
      </c>
      <c r="AB39" s="1">
        <v>0.1062</v>
      </c>
      <c r="AC39" s="1">
        <v>0.09</v>
      </c>
    </row>
    <row r="40" spans="1:29" ht="15" customHeight="1" x14ac:dyDescent="0.2">
      <c r="A40" s="1">
        <v>1984</v>
      </c>
      <c r="B40" s="1">
        <v>3.95E-2</v>
      </c>
      <c r="D40" s="1">
        <v>8.3199999999999996E-2</v>
      </c>
      <c r="E40" s="1">
        <v>7.0499999999999993E-2</v>
      </c>
      <c r="F40" s="5">
        <v>4393979999999.9995</v>
      </c>
      <c r="G40" s="4">
        <v>16804</v>
      </c>
      <c r="H40" s="7">
        <f t="shared" si="0"/>
        <v>261484170.43561053</v>
      </c>
      <c r="I40" s="7">
        <v>259950000000</v>
      </c>
      <c r="J40" s="1">
        <v>251</v>
      </c>
      <c r="K40" s="7">
        <f t="shared" si="1"/>
        <v>1035657370.5179282</v>
      </c>
      <c r="L40" s="7">
        <v>541370000000</v>
      </c>
      <c r="M40" s="1">
        <v>1773</v>
      </c>
      <c r="N40" s="7">
        <f t="shared" si="2"/>
        <v>305341229.5544275</v>
      </c>
      <c r="O40" s="7">
        <v>10604010000000</v>
      </c>
      <c r="P40" s="4">
        <v>2230</v>
      </c>
      <c r="Q40" s="7">
        <f t="shared" si="3"/>
        <v>4755161434.9775782</v>
      </c>
      <c r="X40" s="6">
        <v>124.9</v>
      </c>
      <c r="Y40" s="2">
        <v>13.88</v>
      </c>
      <c r="Z40" s="1">
        <v>0.1023</v>
      </c>
      <c r="AA40" s="1">
        <v>8.7400000000000005E-2</v>
      </c>
      <c r="AB40" s="1">
        <v>0.1246</v>
      </c>
      <c r="AC40" s="1">
        <v>0.11550000000000001</v>
      </c>
    </row>
    <row r="41" spans="1:29" x14ac:dyDescent="0.2">
      <c r="A41" s="1">
        <v>1983</v>
      </c>
      <c r="B41" s="1">
        <v>3.7900000000000003E-2</v>
      </c>
      <c r="D41" s="1">
        <v>9.11E-2</v>
      </c>
      <c r="E41" s="1">
        <v>9.06E-2</v>
      </c>
      <c r="F41" s="5">
        <v>3975470000000</v>
      </c>
      <c r="G41" s="4">
        <v>15337</v>
      </c>
      <c r="H41" s="7">
        <f t="shared" si="0"/>
        <v>259207798.13522854</v>
      </c>
      <c r="I41" s="7">
        <v>230690000000</v>
      </c>
      <c r="J41" s="1">
        <v>225</v>
      </c>
      <c r="K41" s="7">
        <f t="shared" si="1"/>
        <v>1025288888.8888888</v>
      </c>
      <c r="L41" s="7">
        <v>572490000000</v>
      </c>
      <c r="M41" s="1">
        <v>1878</v>
      </c>
      <c r="N41" s="7">
        <f t="shared" si="2"/>
        <v>304840255.59105432</v>
      </c>
      <c r="O41" s="7">
        <v>10094370000000</v>
      </c>
      <c r="P41" s="4">
        <v>2160</v>
      </c>
      <c r="Q41" s="7">
        <f t="shared" si="3"/>
        <v>4673319444.4444447</v>
      </c>
      <c r="X41" s="6">
        <v>119.44</v>
      </c>
      <c r="Y41" s="2">
        <v>13.24</v>
      </c>
      <c r="Z41" s="1">
        <v>9.0899999999999995E-2</v>
      </c>
      <c r="AA41" s="1">
        <v>9.9199999999999997E-2</v>
      </c>
      <c r="AB41" s="1">
        <v>0.111</v>
      </c>
      <c r="AC41" s="1">
        <v>0.1182</v>
      </c>
    </row>
    <row r="42" spans="1:29" x14ac:dyDescent="0.2">
      <c r="A42" s="1">
        <v>1982</v>
      </c>
      <c r="B42" s="1">
        <v>3.8300000000000001E-2</v>
      </c>
      <c r="D42" s="1">
        <v>0.10299999999999999</v>
      </c>
      <c r="E42" s="1">
        <v>0.1067</v>
      </c>
      <c r="F42" s="5">
        <v>3658070000000</v>
      </c>
      <c r="G42" s="4">
        <v>14243</v>
      </c>
      <c r="H42" s="7">
        <f t="shared" si="0"/>
        <v>256832830.16218492</v>
      </c>
      <c r="I42" s="7">
        <v>205090000000</v>
      </c>
      <c r="J42" s="1">
        <v>203</v>
      </c>
      <c r="K42" s="7">
        <f t="shared" si="1"/>
        <v>1010295566.5024631</v>
      </c>
      <c r="L42" s="7">
        <v>581530000000</v>
      </c>
      <c r="M42" s="1">
        <v>1912</v>
      </c>
      <c r="N42" s="7">
        <f t="shared" si="2"/>
        <v>304147489.53974897</v>
      </c>
      <c r="O42" s="7">
        <v>9680220000000</v>
      </c>
      <c r="P42" s="4">
        <v>2108</v>
      </c>
      <c r="Q42" s="7">
        <f t="shared" si="3"/>
        <v>4592134724.8576851</v>
      </c>
      <c r="X42" s="6">
        <v>114.44</v>
      </c>
      <c r="Y42" s="2">
        <v>16.04</v>
      </c>
      <c r="Z42" s="1">
        <v>0.12239999999999999</v>
      </c>
      <c r="AA42" s="1">
        <v>0.112</v>
      </c>
      <c r="AB42" s="1">
        <v>0.13009999999999999</v>
      </c>
      <c r="AC42" s="1">
        <v>0.1036</v>
      </c>
    </row>
    <row r="43" spans="1:29" x14ac:dyDescent="0.2">
      <c r="A43" s="1">
        <v>1981</v>
      </c>
      <c r="B43" s="1">
        <v>8.9200000000000002E-2</v>
      </c>
      <c r="D43" s="1">
        <v>0.12659999999999999</v>
      </c>
      <c r="E43" s="1">
        <v>0.1241</v>
      </c>
      <c r="F43" s="5">
        <v>3514000000000</v>
      </c>
      <c r="G43" s="4">
        <v>13816</v>
      </c>
      <c r="H43" s="7">
        <f t="shared" si="0"/>
        <v>254342790.96699479</v>
      </c>
      <c r="I43" s="7">
        <v>195870000000</v>
      </c>
      <c r="J43" s="1">
        <v>197</v>
      </c>
      <c r="K43" s="7">
        <f t="shared" si="1"/>
        <v>994263959.39086294</v>
      </c>
      <c r="L43" s="7">
        <v>599020000000</v>
      </c>
      <c r="M43" s="1">
        <v>1975</v>
      </c>
      <c r="N43" s="7">
        <f t="shared" si="2"/>
        <v>303301265.82278478</v>
      </c>
      <c r="O43" s="7">
        <v>9746630000000</v>
      </c>
      <c r="P43" s="4">
        <v>2161</v>
      </c>
      <c r="Q43" s="7">
        <f t="shared" si="3"/>
        <v>4510240629.3382692</v>
      </c>
      <c r="X43" s="6">
        <v>106.22</v>
      </c>
      <c r="Y43" s="2">
        <v>16.63</v>
      </c>
      <c r="Z43" s="1">
        <v>0.16389999999999999</v>
      </c>
      <c r="AA43" s="1">
        <v>0.1313</v>
      </c>
      <c r="AB43" s="1">
        <v>0.13919999999999999</v>
      </c>
      <c r="AC43" s="1">
        <v>0.13980000000000001</v>
      </c>
    </row>
    <row r="44" spans="1:29" x14ac:dyDescent="0.2">
      <c r="A44" s="1">
        <v>1980</v>
      </c>
      <c r="B44" s="1">
        <v>0.12520000000000001</v>
      </c>
      <c r="E44" s="1">
        <v>0.1356</v>
      </c>
      <c r="F44" s="5">
        <v>3131770000000</v>
      </c>
      <c r="G44" s="4">
        <v>12438</v>
      </c>
      <c r="H44" s="7">
        <f t="shared" si="0"/>
        <v>251790480.78469208</v>
      </c>
      <c r="I44" s="7">
        <v>191150000000</v>
      </c>
      <c r="J44" s="1">
        <v>195</v>
      </c>
      <c r="K44" s="7">
        <f t="shared" si="1"/>
        <v>980256410.25641024</v>
      </c>
      <c r="L44" s="7">
        <v>700040000000</v>
      </c>
      <c r="M44" s="1">
        <v>2317</v>
      </c>
      <c r="N44" s="7">
        <f t="shared" si="2"/>
        <v>302132067.32844198</v>
      </c>
      <c r="O44" s="7">
        <v>9036280000000</v>
      </c>
      <c r="P44" s="4">
        <v>2038</v>
      </c>
      <c r="Q44" s="7">
        <f t="shared" si="3"/>
        <v>4433895976.4474974</v>
      </c>
      <c r="X44" s="6">
        <v>105.18</v>
      </c>
      <c r="Y44" s="2">
        <v>13.74</v>
      </c>
      <c r="Z44" s="1">
        <v>0.13350000000000001</v>
      </c>
      <c r="AA44" s="1">
        <v>0.22</v>
      </c>
      <c r="AB44" s="1">
        <v>0.1143</v>
      </c>
      <c r="AC44" s="1">
        <v>0.12429999999999999</v>
      </c>
    </row>
    <row r="45" spans="1:29" x14ac:dyDescent="0.2">
      <c r="A45" s="1">
        <v>1979</v>
      </c>
      <c r="B45" s="1">
        <v>0.13289999999999999</v>
      </c>
      <c r="E45" s="1">
        <v>9.4600000000000004E-2</v>
      </c>
      <c r="F45" s="5">
        <v>2870920000000</v>
      </c>
      <c r="G45" s="4">
        <v>11515</v>
      </c>
      <c r="H45" s="7">
        <f t="shared" si="0"/>
        <v>249320017.3686496</v>
      </c>
      <c r="I45" s="7">
        <v>178280000000</v>
      </c>
      <c r="J45" s="1">
        <v>184</v>
      </c>
      <c r="K45" s="7">
        <f t="shared" si="1"/>
        <v>968913043.47826087</v>
      </c>
      <c r="L45" s="7">
        <v>638440000000</v>
      </c>
      <c r="M45" s="1">
        <v>2122</v>
      </c>
      <c r="N45" s="7">
        <f t="shared" si="2"/>
        <v>300867106.50329876</v>
      </c>
      <c r="O45" s="7">
        <v>7999870000000</v>
      </c>
      <c r="P45" s="4">
        <v>1836</v>
      </c>
      <c r="Q45" s="7">
        <f t="shared" si="3"/>
        <v>4357227668.8453159</v>
      </c>
      <c r="X45" s="6">
        <v>100</v>
      </c>
      <c r="Y45" s="2">
        <v>11.2</v>
      </c>
      <c r="Z45" s="1">
        <v>0.112</v>
      </c>
      <c r="AA45" s="1">
        <v>0.1477</v>
      </c>
      <c r="AB45" s="1">
        <v>9.4299999999999995E-2</v>
      </c>
      <c r="AC45" s="1">
        <v>0.1033</v>
      </c>
    </row>
    <row r="46" spans="1:29" x14ac:dyDescent="0.2">
      <c r="A46" s="1">
        <v>1978</v>
      </c>
      <c r="B46" s="1">
        <v>9.0200000000000002E-2</v>
      </c>
      <c r="E46" s="1">
        <v>7.4399999999999994E-2</v>
      </c>
      <c r="F46" s="5">
        <v>2570720000000</v>
      </c>
      <c r="G46" s="4">
        <v>10425</v>
      </c>
      <c r="H46" s="7">
        <f t="shared" si="0"/>
        <v>246591846.52278179</v>
      </c>
      <c r="I46" s="7">
        <v>149540000000</v>
      </c>
      <c r="J46" s="1">
        <v>156</v>
      </c>
      <c r="K46" s="7">
        <f t="shared" si="1"/>
        <v>958589743.58974361</v>
      </c>
      <c r="L46" s="7">
        <v>533450000000.00006</v>
      </c>
      <c r="M46" s="1">
        <v>1780</v>
      </c>
      <c r="N46" s="7">
        <f t="shared" si="2"/>
        <v>299691011.23595512</v>
      </c>
      <c r="O46" s="7">
        <v>6963220000000</v>
      </c>
      <c r="P46" s="4">
        <v>1626</v>
      </c>
      <c r="Q46" s="7">
        <f t="shared" si="3"/>
        <v>4282423124.2312422</v>
      </c>
      <c r="X46" s="6">
        <v>91.42</v>
      </c>
      <c r="Y46" s="2">
        <v>9.64</v>
      </c>
      <c r="Z46" s="1">
        <v>7.9399999999999998E-2</v>
      </c>
      <c r="AA46" s="1">
        <v>0.1084</v>
      </c>
      <c r="AB46" s="1">
        <v>8.4099999999999994E-2</v>
      </c>
      <c r="AC46" s="1">
        <v>9.1499999999999998E-2</v>
      </c>
    </row>
    <row r="47" spans="1:29" x14ac:dyDescent="0.2">
      <c r="A47" s="1">
        <v>1977</v>
      </c>
      <c r="B47" s="1">
        <v>6.7000000000000004E-2</v>
      </c>
      <c r="E47" s="1">
        <v>9.4899999999999998E-2</v>
      </c>
      <c r="F47" s="5">
        <v>2293900000000</v>
      </c>
      <c r="G47" s="4">
        <v>9401</v>
      </c>
      <c r="H47" s="7">
        <f t="shared" si="0"/>
        <v>244005956.81310499</v>
      </c>
      <c r="I47" s="7">
        <v>174940000000</v>
      </c>
      <c r="J47" s="1">
        <v>185</v>
      </c>
      <c r="K47" s="7">
        <f t="shared" si="1"/>
        <v>945621621.62162161</v>
      </c>
      <c r="L47" s="7">
        <v>432450000000</v>
      </c>
      <c r="M47" s="1">
        <v>1449</v>
      </c>
      <c r="N47" s="7">
        <f t="shared" si="2"/>
        <v>298447204.96894407</v>
      </c>
      <c r="O47" s="7">
        <v>5963880000000</v>
      </c>
      <c r="P47" s="4">
        <v>1417</v>
      </c>
      <c r="Q47" s="7">
        <f t="shared" si="3"/>
        <v>4208807339.4495411</v>
      </c>
      <c r="X47" s="6">
        <v>79.59</v>
      </c>
      <c r="Y47" s="2">
        <v>8.85</v>
      </c>
      <c r="Z47" s="1">
        <v>5.5399999999999998E-2</v>
      </c>
      <c r="AA47" s="1">
        <v>6.5299999999999997E-2</v>
      </c>
      <c r="AB47" s="1">
        <v>7.4200000000000002E-2</v>
      </c>
      <c r="AC47" s="1">
        <v>7.7799999999999994E-2</v>
      </c>
    </row>
    <row r="48" spans="1:29" x14ac:dyDescent="0.2">
      <c r="A48" s="1">
        <v>1976</v>
      </c>
      <c r="B48" s="1">
        <v>4.8600000000000004E-2</v>
      </c>
      <c r="E48" s="1">
        <v>9.6299999999999997E-2</v>
      </c>
      <c r="F48" s="5">
        <v>2080370000000</v>
      </c>
      <c r="G48" s="4">
        <v>8613</v>
      </c>
      <c r="H48" s="7">
        <f t="shared" si="0"/>
        <v>241538372.2280274</v>
      </c>
      <c r="I48" s="7">
        <v>153940000000</v>
      </c>
      <c r="J48" s="1">
        <v>165</v>
      </c>
      <c r="K48" s="7">
        <f t="shared" si="1"/>
        <v>932969696.969697</v>
      </c>
      <c r="L48" s="7">
        <v>377090000000</v>
      </c>
      <c r="M48" s="1">
        <v>1269</v>
      </c>
      <c r="N48" s="7">
        <f t="shared" si="2"/>
        <v>297155240.3467297</v>
      </c>
      <c r="O48" s="7">
        <v>5282170000000</v>
      </c>
      <c r="P48" s="4">
        <v>1277</v>
      </c>
      <c r="Q48" s="7">
        <f t="shared" si="3"/>
        <v>4136389976.5074391</v>
      </c>
      <c r="X48" s="6">
        <v>69.48</v>
      </c>
      <c r="Y48" s="2">
        <v>8.8699999999999992</v>
      </c>
      <c r="Z48" s="1">
        <v>5.0500000000000003E-2</v>
      </c>
      <c r="AA48" s="1">
        <v>4.1700000000000001E-2</v>
      </c>
      <c r="AB48" s="1">
        <v>7.6100000000000001E-2</v>
      </c>
      <c r="AC48" s="1">
        <v>6.8099999999999994E-2</v>
      </c>
    </row>
    <row r="49" spans="1:29" x14ac:dyDescent="0.2">
      <c r="A49" s="1">
        <v>1975</v>
      </c>
      <c r="B49" s="1">
        <v>6.9400000000000003E-2</v>
      </c>
      <c r="E49" s="1">
        <v>0.1169</v>
      </c>
      <c r="F49" s="5">
        <v>1859090000000</v>
      </c>
      <c r="G49" s="4">
        <v>7773</v>
      </c>
      <c r="H49" s="7">
        <f t="shared" si="0"/>
        <v>239172777.56336036</v>
      </c>
      <c r="I49" s="7">
        <v>163430000000</v>
      </c>
      <c r="J49" s="1">
        <v>178</v>
      </c>
      <c r="K49" s="7">
        <f t="shared" si="1"/>
        <v>918146067.41573036</v>
      </c>
      <c r="L49" s="7">
        <v>358050000000</v>
      </c>
      <c r="M49" s="1">
        <v>1210</v>
      </c>
      <c r="N49" s="7">
        <f t="shared" si="2"/>
        <v>295909090.90909094</v>
      </c>
      <c r="O49" s="7">
        <v>4809960000000</v>
      </c>
      <c r="P49" s="4">
        <v>1184</v>
      </c>
      <c r="Q49" s="7">
        <f t="shared" si="3"/>
        <v>4062466216.2162161</v>
      </c>
      <c r="X49" s="6">
        <v>62.88</v>
      </c>
      <c r="Y49" s="2">
        <v>9.0500000000000007</v>
      </c>
      <c r="Z49" s="1">
        <v>5.8200000000000002E-2</v>
      </c>
      <c r="AA49" s="1">
        <v>5.3699999999999998E-2</v>
      </c>
      <c r="AB49" s="1">
        <v>7.9899999999999999E-2</v>
      </c>
      <c r="AC49" s="1">
        <v>7.7600000000000002E-2</v>
      </c>
    </row>
    <row r="50" spans="1:29" x14ac:dyDescent="0.2">
      <c r="A50" s="1">
        <v>1974</v>
      </c>
      <c r="B50" s="1">
        <v>0.1234</v>
      </c>
      <c r="E50" s="1">
        <v>0.13650000000000001</v>
      </c>
      <c r="F50" s="5">
        <v>1705960000000</v>
      </c>
      <c r="G50" s="4">
        <v>7207</v>
      </c>
      <c r="H50" s="7">
        <f t="shared" si="0"/>
        <v>236708755.37671709</v>
      </c>
      <c r="I50" s="7">
        <v>144180000000</v>
      </c>
      <c r="J50" s="1">
        <v>160</v>
      </c>
      <c r="K50" s="7">
        <f t="shared" si="1"/>
        <v>901125000</v>
      </c>
      <c r="L50" s="7">
        <v>316390000000</v>
      </c>
      <c r="M50" s="1">
        <v>1075</v>
      </c>
      <c r="N50" s="7">
        <f t="shared" si="2"/>
        <v>294316279.06976742</v>
      </c>
      <c r="O50" s="7">
        <v>4374370000000</v>
      </c>
      <c r="P50" s="4">
        <v>1097</v>
      </c>
      <c r="Q50" s="7">
        <f t="shared" si="3"/>
        <v>3987575205.1048312</v>
      </c>
      <c r="X50" s="6">
        <v>60.01</v>
      </c>
      <c r="Y50" s="2">
        <v>9.19</v>
      </c>
      <c r="Z50" s="1">
        <v>0.1051</v>
      </c>
      <c r="AA50" s="1">
        <v>3.8699999999999998E-2</v>
      </c>
      <c r="AB50" s="1">
        <v>7.5600000000000001E-2</v>
      </c>
      <c r="AC50" s="1">
        <v>7.3999999999999996E-2</v>
      </c>
    </row>
    <row r="51" spans="1:29" x14ac:dyDescent="0.25">
      <c r="A51" s="1">
        <v>1973</v>
      </c>
      <c r="B51" s="1">
        <v>8.7100000000000011E-2</v>
      </c>
      <c r="E51" s="1">
        <v>7.8100000000000003E-2</v>
      </c>
      <c r="F51" s="5">
        <v>1556970000000</v>
      </c>
      <c r="G51" s="4">
        <v>6641</v>
      </c>
      <c r="H51" s="7">
        <f t="shared" si="0"/>
        <v>234448125.28233701</v>
      </c>
      <c r="I51" s="7">
        <v>138540000000</v>
      </c>
      <c r="J51" s="1">
        <v>157</v>
      </c>
      <c r="K51" s="7">
        <f t="shared" si="1"/>
        <v>882420382.16560507</v>
      </c>
      <c r="L51" s="7">
        <v>284330000000</v>
      </c>
      <c r="M51" s="1">
        <v>971</v>
      </c>
      <c r="N51" s="7">
        <f t="shared" si="2"/>
        <v>292821833.16168898</v>
      </c>
      <c r="O51" s="7">
        <v>3800310000000</v>
      </c>
      <c r="P51" s="1">
        <v>971</v>
      </c>
      <c r="Q51" s="7">
        <f t="shared" si="3"/>
        <v>3913810504.6343975</v>
      </c>
      <c r="Y51" s="2">
        <v>8.0399999999999991</v>
      </c>
      <c r="Z51" s="1">
        <v>8.7400000000000005E-2</v>
      </c>
      <c r="AA51" s="1">
        <v>9.8299999999999998E-2</v>
      </c>
      <c r="AB51" s="1">
        <v>6.8500000000000005E-2</v>
      </c>
      <c r="AC51" s="1">
        <v>6.9000000000000006E-2</v>
      </c>
    </row>
    <row r="52" spans="1:29" x14ac:dyDescent="0.25">
      <c r="A52" s="1">
        <v>1972</v>
      </c>
      <c r="B52" s="1">
        <v>3.4099999999999998E-2</v>
      </c>
      <c r="E52" s="1">
        <v>5.7500000000000002E-2</v>
      </c>
      <c r="F52" s="5">
        <v>1392340000000</v>
      </c>
      <c r="G52" s="4">
        <v>5997</v>
      </c>
      <c r="H52" s="7">
        <f t="shared" si="0"/>
        <v>232172753.04318827</v>
      </c>
      <c r="I52" s="7">
        <v>113690000000</v>
      </c>
      <c r="J52" s="1">
        <v>132</v>
      </c>
      <c r="K52" s="7">
        <f t="shared" si="1"/>
        <v>861287878.78787875</v>
      </c>
      <c r="L52" s="7">
        <v>215750000000</v>
      </c>
      <c r="M52" s="1">
        <v>742</v>
      </c>
      <c r="N52" s="7">
        <f t="shared" si="2"/>
        <v>290768194.07008088</v>
      </c>
      <c r="O52" s="7">
        <v>3169150000000</v>
      </c>
      <c r="P52" s="1">
        <v>826</v>
      </c>
      <c r="Q52" s="7">
        <f t="shared" si="3"/>
        <v>3836743341.4043584</v>
      </c>
      <c r="Y52" s="2">
        <v>7.38</v>
      </c>
      <c r="Z52" s="1">
        <v>4.4400000000000002E-2</v>
      </c>
      <c r="AA52" s="1">
        <v>5.5E-2</v>
      </c>
      <c r="AB52" s="1">
        <v>6.2100000000000002E-2</v>
      </c>
      <c r="AC52" s="1">
        <v>6.4100000000000004E-2</v>
      </c>
    </row>
    <row r="53" spans="1:29" x14ac:dyDescent="0.25">
      <c r="A53" s="1">
        <v>1971</v>
      </c>
      <c r="B53" s="1">
        <v>3.27E-2</v>
      </c>
      <c r="E53" s="1">
        <v>4.7899999999999998E-2</v>
      </c>
      <c r="F53" s="5">
        <v>1264330000000</v>
      </c>
      <c r="G53" s="4">
        <v>5505</v>
      </c>
      <c r="H53" s="7">
        <f t="shared" si="0"/>
        <v>229669391.46230701</v>
      </c>
      <c r="I53" s="7">
        <v>99800000000</v>
      </c>
      <c r="J53" s="1">
        <v>119</v>
      </c>
      <c r="K53" s="7">
        <f t="shared" si="1"/>
        <v>838655462.18487394</v>
      </c>
      <c r="L53" s="7">
        <v>179030000000</v>
      </c>
      <c r="M53" s="1">
        <v>620</v>
      </c>
      <c r="N53" s="7">
        <f t="shared" si="2"/>
        <v>288758064.51612902</v>
      </c>
      <c r="O53" s="7">
        <v>2768630000000</v>
      </c>
      <c r="P53" s="1">
        <v>736</v>
      </c>
      <c r="Q53" s="7">
        <f t="shared" si="3"/>
        <v>3761725543.478261</v>
      </c>
      <c r="Y53" s="2"/>
      <c r="Z53" s="1">
        <v>4.6699999999999998E-2</v>
      </c>
      <c r="AA53" s="1">
        <v>0.03</v>
      </c>
      <c r="AB53" s="1">
        <v>6.1600000000000002E-2</v>
      </c>
      <c r="AC53" s="1">
        <v>5.8900000000000001E-2</v>
      </c>
    </row>
    <row r="54" spans="1:29" x14ac:dyDescent="0.25">
      <c r="A54" s="1">
        <v>1970</v>
      </c>
      <c r="B54" s="1">
        <v>5.57E-2</v>
      </c>
      <c r="E54" s="1">
        <v>4.3700000000000003E-2</v>
      </c>
      <c r="F54" s="5">
        <v>1161440000000</v>
      </c>
      <c r="G54" s="4">
        <v>5129</v>
      </c>
      <c r="H54" s="7">
        <f t="shared" si="0"/>
        <v>226445700.91635796</v>
      </c>
      <c r="I54" s="7">
        <v>92600000000</v>
      </c>
      <c r="J54" s="1">
        <v>113</v>
      </c>
      <c r="K54" s="7">
        <f t="shared" si="1"/>
        <v>819469026.54867256</v>
      </c>
      <c r="L54" s="7">
        <v>155580000000</v>
      </c>
      <c r="M54" s="1">
        <v>541</v>
      </c>
      <c r="N54" s="7">
        <f t="shared" si="2"/>
        <v>287578558.22550833</v>
      </c>
      <c r="O54" s="7">
        <v>2519280000000</v>
      </c>
      <c r="P54" s="1">
        <v>684</v>
      </c>
      <c r="Q54" s="7">
        <f t="shared" si="3"/>
        <v>3683157894.7368422</v>
      </c>
      <c r="Z54" s="1">
        <v>7.17E-2</v>
      </c>
      <c r="AA54" s="1">
        <v>0.03</v>
      </c>
      <c r="AB54" s="1">
        <v>7.3499999999999996E-2</v>
      </c>
      <c r="AC54" s="1">
        <v>6.5000000000000002E-2</v>
      </c>
    </row>
    <row r="55" spans="1:29" x14ac:dyDescent="0.25">
      <c r="A55" s="1">
        <v>1969</v>
      </c>
      <c r="B55" s="1">
        <v>6.2E-2</v>
      </c>
      <c r="E55" s="1">
        <v>2.6599999999999999E-2</v>
      </c>
      <c r="F55" s="5">
        <v>1099210000000</v>
      </c>
      <c r="G55" s="4">
        <v>4912</v>
      </c>
      <c r="H55" s="7">
        <f t="shared" si="0"/>
        <v>223780537.45928338</v>
      </c>
      <c r="I55" s="7">
        <v>79710000000</v>
      </c>
      <c r="J55" s="1">
        <v>100</v>
      </c>
      <c r="K55" s="7">
        <f t="shared" si="1"/>
        <v>797100000</v>
      </c>
      <c r="L55" s="7">
        <v>1665240000000</v>
      </c>
      <c r="M55" s="1">
        <v>5827</v>
      </c>
      <c r="N55" s="7">
        <f t="shared" si="2"/>
        <v>285779989.70310622</v>
      </c>
      <c r="O55" s="7">
        <v>2691300000000</v>
      </c>
      <c r="P55" s="1">
        <v>746</v>
      </c>
      <c r="Q55" s="7">
        <f t="shared" si="3"/>
        <v>3607640750.6702414</v>
      </c>
      <c r="Z55" s="1">
        <v>8.2100000000000006E-2</v>
      </c>
      <c r="AA55" s="1">
        <v>0.05</v>
      </c>
      <c r="AB55" s="1">
        <v>6.6699999999999995E-2</v>
      </c>
      <c r="AC55" s="1">
        <v>7.8799999999999995E-2</v>
      </c>
    </row>
    <row r="56" spans="1:29" x14ac:dyDescent="0.25">
      <c r="A56" s="1">
        <v>1968</v>
      </c>
      <c r="B56" s="1">
        <v>4.7199999999999999E-2</v>
      </c>
      <c r="E56" s="1">
        <v>2.76E-2</v>
      </c>
      <c r="F56" s="5">
        <v>1014480000000</v>
      </c>
      <c r="G56" s="4">
        <v>4580</v>
      </c>
      <c r="H56" s="7">
        <f t="shared" si="0"/>
        <v>221502183.40611354</v>
      </c>
      <c r="I56" s="7">
        <v>70850000000</v>
      </c>
      <c r="J56" s="1">
        <v>91</v>
      </c>
      <c r="K56" s="7">
        <f t="shared" si="1"/>
        <v>778571428.57142854</v>
      </c>
      <c r="L56" s="7">
        <v>1491790000000</v>
      </c>
      <c r="M56" s="1">
        <v>5255</v>
      </c>
      <c r="N56" s="7">
        <f t="shared" si="2"/>
        <v>283880114.1769743</v>
      </c>
      <c r="O56" s="7">
        <v>2442480000000</v>
      </c>
      <c r="P56" s="1">
        <v>691</v>
      </c>
      <c r="Q56" s="7">
        <f t="shared" si="3"/>
        <v>3534703328.5094066</v>
      </c>
      <c r="Z56" s="1">
        <v>5.6599999999999998E-2</v>
      </c>
      <c r="AA56" s="1">
        <v>0.04</v>
      </c>
      <c r="AB56" s="1">
        <v>5.6399999999999999E-2</v>
      </c>
      <c r="AC56" s="1">
        <v>6.1600000000000002E-2</v>
      </c>
    </row>
    <row r="57" spans="1:29" x14ac:dyDescent="0.25">
      <c r="A57" s="1">
        <v>1967</v>
      </c>
      <c r="B57" s="1">
        <v>3.04E-2</v>
      </c>
      <c r="E57" s="1">
        <v>2.7900000000000001E-2</v>
      </c>
      <c r="F57" s="5">
        <v>927520000000</v>
      </c>
      <c r="G57" s="4">
        <v>4232</v>
      </c>
      <c r="H57" s="7">
        <f t="shared" si="0"/>
        <v>219168241.96597353</v>
      </c>
      <c r="I57" s="7">
        <v>72880000000</v>
      </c>
      <c r="J57" s="1">
        <v>97</v>
      </c>
      <c r="K57" s="7">
        <f t="shared" si="1"/>
        <v>751340206.18556702</v>
      </c>
      <c r="L57" s="7">
        <v>1389540000000</v>
      </c>
      <c r="M57" s="1">
        <v>4928</v>
      </c>
      <c r="N57" s="7">
        <f t="shared" si="2"/>
        <v>281968344.15584415</v>
      </c>
      <c r="O57" s="7">
        <v>2264140000000</v>
      </c>
      <c r="P57" s="1">
        <v>654</v>
      </c>
      <c r="Q57" s="7">
        <f t="shared" si="3"/>
        <v>3461987767.5840979</v>
      </c>
      <c r="Z57" s="1">
        <v>4.2200000000000001E-2</v>
      </c>
      <c r="AA57" s="1">
        <v>4.4999999999999998E-2</v>
      </c>
      <c r="AB57" s="1">
        <v>5.0700000000000002E-2</v>
      </c>
      <c r="AC57" s="1">
        <v>5.7000000000000002E-2</v>
      </c>
    </row>
    <row r="58" spans="1:29" x14ac:dyDescent="0.25">
      <c r="A58" s="1">
        <v>1966</v>
      </c>
      <c r="B58" s="1">
        <v>3.4599999999999999E-2</v>
      </c>
      <c r="E58" s="1">
        <v>3.3300000000000003E-2</v>
      </c>
      <c r="F58" s="5">
        <v>876220000000</v>
      </c>
      <c r="G58" s="4">
        <v>4044</v>
      </c>
      <c r="H58" s="7">
        <f t="shared" si="0"/>
        <v>216671612.26508409</v>
      </c>
      <c r="I58" s="7">
        <v>76720000000</v>
      </c>
      <c r="J58" s="1">
        <v>104</v>
      </c>
      <c r="K58" s="7">
        <f t="shared" si="1"/>
        <v>737692307.69230771</v>
      </c>
      <c r="L58" s="7">
        <v>1278770000000</v>
      </c>
      <c r="M58" s="1">
        <v>4568</v>
      </c>
      <c r="N58" s="7">
        <f t="shared" si="2"/>
        <v>279940893.16987741</v>
      </c>
      <c r="O58" s="7">
        <v>2120409999999.9998</v>
      </c>
      <c r="P58" s="1">
        <v>625</v>
      </c>
      <c r="Q58" s="7">
        <f t="shared" si="3"/>
        <v>3392655999.9999995</v>
      </c>
      <c r="Z58" s="1">
        <v>5.11E-2</v>
      </c>
      <c r="AA58" s="1">
        <v>0.05</v>
      </c>
      <c r="AB58" s="1">
        <v>4.9299999999999997E-2</v>
      </c>
      <c r="AC58" s="1">
        <v>4.6399999999999997E-2</v>
      </c>
    </row>
    <row r="59" spans="1:29" x14ac:dyDescent="0.25">
      <c r="A59" s="1">
        <v>1965</v>
      </c>
      <c r="B59" s="1">
        <v>1.9199999999999998E-2</v>
      </c>
      <c r="E59" s="1">
        <v>3.4200000000000001E-2</v>
      </c>
      <c r="F59" s="5">
        <v>798330000000</v>
      </c>
      <c r="G59" s="4">
        <v>3730</v>
      </c>
      <c r="H59" s="7">
        <f t="shared" si="0"/>
        <v>214029490.61662197</v>
      </c>
      <c r="I59" s="7">
        <v>70440000000</v>
      </c>
      <c r="J59" s="1">
        <v>98</v>
      </c>
      <c r="K59" s="7">
        <f t="shared" si="1"/>
        <v>718775510.20408165</v>
      </c>
      <c r="L59" s="7">
        <v>1172010000000</v>
      </c>
      <c r="M59" s="1">
        <v>4221</v>
      </c>
      <c r="N59" s="7">
        <f t="shared" si="2"/>
        <v>277661691.54228854</v>
      </c>
      <c r="O59" s="7">
        <v>1955940000000</v>
      </c>
      <c r="P59" s="1">
        <v>589</v>
      </c>
      <c r="Q59" s="7">
        <f t="shared" si="3"/>
        <v>3320780984.7198644</v>
      </c>
      <c r="Z59" s="1">
        <v>4.0800000000000003E-2</v>
      </c>
      <c r="AA59" s="1">
        <v>4.6300000000000001E-2</v>
      </c>
      <c r="AB59" s="1">
        <v>4.2799999999999998E-2</v>
      </c>
      <c r="AC59" s="1">
        <v>4.65E-2</v>
      </c>
    </row>
    <row r="60" spans="1:29" x14ac:dyDescent="0.25">
      <c r="A60" s="1">
        <v>1964</v>
      </c>
      <c r="B60" s="1">
        <v>9.7000000000000003E-3</v>
      </c>
      <c r="E60" s="1">
        <v>3.44E-2</v>
      </c>
      <c r="F60" s="5">
        <v>735290000000</v>
      </c>
      <c r="G60" s="4">
        <v>3480</v>
      </c>
      <c r="H60" s="7">
        <f t="shared" si="0"/>
        <v>211290229.88505748</v>
      </c>
      <c r="I60" s="7">
        <v>59710000000</v>
      </c>
      <c r="J60" s="1">
        <v>85</v>
      </c>
      <c r="K60" s="7">
        <f t="shared" si="1"/>
        <v>702470588.2352941</v>
      </c>
      <c r="L60" s="7">
        <v>1072220000000</v>
      </c>
      <c r="M60" s="1">
        <v>3897</v>
      </c>
      <c r="N60" s="7">
        <f t="shared" si="2"/>
        <v>275139851.16756481</v>
      </c>
      <c r="O60" s="7">
        <v>1796240000000</v>
      </c>
      <c r="P60" s="1">
        <v>552</v>
      </c>
      <c r="Q60" s="7">
        <f t="shared" si="3"/>
        <v>3254057971.014493</v>
      </c>
      <c r="Z60" s="1">
        <v>3.5000000000000003E-2</v>
      </c>
      <c r="AA60" s="1">
        <v>0.04</v>
      </c>
      <c r="AB60" s="1">
        <v>4.19E-2</v>
      </c>
      <c r="AC60" s="1">
        <v>4.2099999999999999E-2</v>
      </c>
    </row>
    <row r="61" spans="1:29" x14ac:dyDescent="0.25">
      <c r="A61" s="1">
        <v>1963</v>
      </c>
      <c r="B61" s="1">
        <v>1.6399999999999998E-2</v>
      </c>
      <c r="E61" s="1">
        <v>2.8799999999999999E-2</v>
      </c>
      <c r="F61" s="5">
        <v>683730000000</v>
      </c>
      <c r="G61" s="4">
        <v>3283</v>
      </c>
      <c r="H61" s="7">
        <f t="shared" si="0"/>
        <v>208263783.12519038</v>
      </c>
      <c r="I61" s="7">
        <v>50710000000</v>
      </c>
      <c r="J61" s="1">
        <v>74</v>
      </c>
      <c r="K61" s="7">
        <f t="shared" si="1"/>
        <v>685270270.27027023</v>
      </c>
      <c r="L61" s="7">
        <v>963910000000</v>
      </c>
      <c r="M61" s="1">
        <v>3535</v>
      </c>
      <c r="N61" s="7">
        <f t="shared" si="2"/>
        <v>272676096.18104666</v>
      </c>
      <c r="O61" s="7">
        <v>1637140000000</v>
      </c>
      <c r="P61" s="1">
        <v>513</v>
      </c>
      <c r="Q61" s="7">
        <f t="shared" si="3"/>
        <v>3191306042.8849902</v>
      </c>
      <c r="Z61" s="1">
        <v>3.1800000000000002E-2</v>
      </c>
      <c r="AA61" s="1">
        <v>3.2500000000000001E-2</v>
      </c>
      <c r="AB61" s="1">
        <v>0.04</v>
      </c>
      <c r="AC61" s="1">
        <v>4.1399999999999999E-2</v>
      </c>
    </row>
    <row r="62" spans="1:29" x14ac:dyDescent="0.25">
      <c r="A62" s="1">
        <v>1962</v>
      </c>
      <c r="B62" s="1">
        <v>1.3300000000000001E-2</v>
      </c>
      <c r="E62" s="1">
        <v>2.6599999999999999E-2</v>
      </c>
      <c r="F62" s="5">
        <v>647420000000</v>
      </c>
      <c r="G62" s="4">
        <v>3155</v>
      </c>
      <c r="H62" s="7">
        <f t="shared" si="0"/>
        <v>205204437.40095088</v>
      </c>
      <c r="I62" s="7">
        <v>47210000000</v>
      </c>
      <c r="J62" s="1">
        <v>71</v>
      </c>
      <c r="K62" s="7">
        <f t="shared" si="1"/>
        <v>664929577.46478868</v>
      </c>
      <c r="L62" s="7">
        <v>858930000000</v>
      </c>
      <c r="M62" s="1">
        <v>3180</v>
      </c>
      <c r="N62" s="7">
        <f t="shared" si="2"/>
        <v>270103773.58490568</v>
      </c>
      <c r="O62" s="7">
        <v>1514850000000</v>
      </c>
      <c r="P62" s="1">
        <v>485</v>
      </c>
      <c r="Q62" s="7">
        <f t="shared" si="3"/>
        <v>3123402061.85567</v>
      </c>
      <c r="Z62" s="1">
        <v>2.7099999999999999E-2</v>
      </c>
      <c r="AA62" s="1">
        <v>0.03</v>
      </c>
    </row>
    <row r="63" spans="1:29" x14ac:dyDescent="0.25">
      <c r="A63" s="1">
        <v>1961</v>
      </c>
      <c r="B63" s="1">
        <v>6.7000000000000002E-3</v>
      </c>
      <c r="E63" s="1">
        <v>2.0500000000000001E-2</v>
      </c>
      <c r="F63" s="5">
        <v>604320000000</v>
      </c>
      <c r="G63" s="4">
        <v>2992</v>
      </c>
      <c r="H63" s="7">
        <f t="shared" si="0"/>
        <v>201978609.62566844</v>
      </c>
      <c r="I63" s="7">
        <v>50060000000</v>
      </c>
      <c r="J63" s="1">
        <v>76</v>
      </c>
      <c r="K63" s="7">
        <f t="shared" si="1"/>
        <v>658684210.52631581</v>
      </c>
      <c r="L63" s="7">
        <v>773120000000</v>
      </c>
      <c r="M63" s="1">
        <v>2889</v>
      </c>
      <c r="N63" s="7">
        <f t="shared" si="2"/>
        <v>267608168.91658014</v>
      </c>
      <c r="O63" s="7">
        <v>1411670000000</v>
      </c>
      <c r="P63" s="1">
        <v>460</v>
      </c>
      <c r="Q63" s="7">
        <f t="shared" si="3"/>
        <v>3068847826.0869565</v>
      </c>
      <c r="Z63" s="1">
        <v>1.95E-2</v>
      </c>
      <c r="AA63" s="1">
        <v>2.5000000000000001E-2</v>
      </c>
    </row>
    <row r="64" spans="1:29" x14ac:dyDescent="0.25">
      <c r="A64" s="1">
        <v>1960</v>
      </c>
      <c r="B64" s="1">
        <v>1.3600000000000001E-2</v>
      </c>
      <c r="E64" s="1">
        <v>1.54E-2</v>
      </c>
      <c r="F64" s="5">
        <v>583850000000</v>
      </c>
      <c r="G64" s="4">
        <v>2939</v>
      </c>
      <c r="H64" s="7">
        <f t="shared" si="0"/>
        <v>198656005.44402859</v>
      </c>
      <c r="I64" s="7">
        <v>59720000000</v>
      </c>
      <c r="J64" s="1">
        <v>90</v>
      </c>
      <c r="K64" s="7">
        <f t="shared" si="1"/>
        <v>663555555.55555558</v>
      </c>
      <c r="L64" s="7">
        <v>703750000000</v>
      </c>
      <c r="M64" s="1">
        <v>2654</v>
      </c>
      <c r="N64" s="7">
        <f t="shared" si="2"/>
        <v>265165787.49058026</v>
      </c>
      <c r="O64" s="7">
        <v>1350620000000</v>
      </c>
      <c r="P64" s="1">
        <v>445</v>
      </c>
      <c r="Q64" s="7">
        <f t="shared" si="3"/>
        <v>3035101123.5955057</v>
      </c>
      <c r="Z64" s="1">
        <v>3.2099999999999997E-2</v>
      </c>
      <c r="AA64" s="1">
        <v>0.03</v>
      </c>
    </row>
  </sheetData>
  <sortState xmlns:xlrd2="http://schemas.microsoft.com/office/spreadsheetml/2017/richdata2" ref="C20:C52">
    <sortCondition ref="C19:C5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J700070 Hernandx</dc:creator>
  <cp:lastModifiedBy>J700070 Hernandx</cp:lastModifiedBy>
  <dcterms:created xsi:type="dcterms:W3CDTF">2015-06-05T18:17:20Z</dcterms:created>
  <dcterms:modified xsi:type="dcterms:W3CDTF">2022-03-15T15:03:31Z</dcterms:modified>
</cp:coreProperties>
</file>