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agle-Public\meng-spad-quenching\active-quenching\aqc-rev2\"/>
    </mc:Choice>
  </mc:AlternateContent>
  <bookViews>
    <workbookView xWindow="0" yWindow="0" windowWidth="28800" windowHeight="14820"/>
  </bookViews>
  <sheets>
    <sheet name="Main BOM" sheetId="1" r:id="rId1"/>
    <sheet name="Digikey Order (Export to CSV)" sheetId="2" r:id="rId2"/>
  </sheets>
  <definedNames>
    <definedName name="aqc_rev2_bom" localSheetId="0">'Main BOM'!$B$4:$F$89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4" i="1"/>
  <c r="A79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K79" i="1"/>
  <c r="N79" i="1"/>
  <c r="N80" i="1"/>
  <c r="N81" i="1"/>
  <c r="N82" i="1"/>
  <c r="N83" i="1"/>
  <c r="K46" i="1"/>
  <c r="N46" i="1"/>
  <c r="R92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4" i="1"/>
  <c r="N85" i="1"/>
  <c r="N86" i="1"/>
  <c r="N87" i="1"/>
  <c r="N88" i="1"/>
  <c r="N89" i="1"/>
  <c r="N36" i="1"/>
  <c r="N92" i="1" l="1"/>
  <c r="K1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K87" i="1"/>
  <c r="K88" i="1"/>
  <c r="K89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4" i="1"/>
  <c r="K92" i="1" l="1"/>
</calcChain>
</file>

<file path=xl/connections.xml><?xml version="1.0" encoding="utf-8"?>
<connections xmlns="http://schemas.openxmlformats.org/spreadsheetml/2006/main">
  <connection id="1" name="aqc-rev2-bom" type="6" refreshedVersion="5" background="1" saveData="1">
    <textPr codePage="437" sourceFile="C:\Users\Admin\Documents\GitHub\Eagle-Public\meng-spad-quenching\active-quenching\aqc-rev2\aqc-rev2-bom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<sst xmlns="http://schemas.openxmlformats.org/spreadsheetml/2006/main" count="697" uniqueCount="464">
  <si>
    <t>Value</t>
  </si>
  <si>
    <t>Package</t>
  </si>
  <si>
    <t>10n</t>
  </si>
  <si>
    <t>C0603</t>
  </si>
  <si>
    <t>1n</t>
  </si>
  <si>
    <t>1300p</t>
  </si>
  <si>
    <t>100n</t>
  </si>
  <si>
    <t>10u</t>
  </si>
  <si>
    <t>C0805</t>
  </si>
  <si>
    <t>47u, 20V</t>
  </si>
  <si>
    <t>CT7343</t>
  </si>
  <si>
    <t>4u7</t>
  </si>
  <si>
    <t>C0402</t>
  </si>
  <si>
    <t>C25</t>
  </si>
  <si>
    <t>15n</t>
  </si>
  <si>
    <t>C26</t>
  </si>
  <si>
    <t>220p</t>
  </si>
  <si>
    <t>470p</t>
  </si>
  <si>
    <t>10p</t>
  </si>
  <si>
    <t>C46</t>
  </si>
  <si>
    <t>68u, 16V</t>
  </si>
  <si>
    <t>C68</t>
  </si>
  <si>
    <t>DNP</t>
  </si>
  <si>
    <t>47p</t>
  </si>
  <si>
    <t>CDBA140SL-HF</t>
  </si>
  <si>
    <t>DO214AC</t>
  </si>
  <si>
    <t>BAS40</t>
  </si>
  <si>
    <t>SOT23</t>
  </si>
  <si>
    <t>TPS7A4901</t>
  </si>
  <si>
    <t>LT1534-1</t>
  </si>
  <si>
    <t>SO16</t>
  </si>
  <si>
    <t>74AHC1G04DBV</t>
  </si>
  <si>
    <t>SOT23-5</t>
  </si>
  <si>
    <t>IC5</t>
  </si>
  <si>
    <t>ADCMP582</t>
  </si>
  <si>
    <t>IC6</t>
  </si>
  <si>
    <t>MSOP8</t>
  </si>
  <si>
    <t>IC8</t>
  </si>
  <si>
    <t>NC7SV74K8X</t>
  </si>
  <si>
    <t>TLV272DGK</t>
  </si>
  <si>
    <t>IC10</t>
  </si>
  <si>
    <t>TPS7A3001</t>
  </si>
  <si>
    <t>IC14</t>
  </si>
  <si>
    <t>NC7WZ16P6X</t>
  </si>
  <si>
    <t>SC70-6L</t>
  </si>
  <si>
    <t>IC15</t>
  </si>
  <si>
    <t>LTC1711</t>
  </si>
  <si>
    <t>TLV271DBV</t>
  </si>
  <si>
    <t>IC18</t>
  </si>
  <si>
    <t>USBLC6-2SC6Y</t>
  </si>
  <si>
    <t>SOT23-6L</t>
  </si>
  <si>
    <t>IC19</t>
  </si>
  <si>
    <t>ALD1107</t>
  </si>
  <si>
    <t>SO14</t>
  </si>
  <si>
    <t>IC20</t>
  </si>
  <si>
    <t>ALD1106</t>
  </si>
  <si>
    <t>IC21</t>
  </si>
  <si>
    <t>IC22</t>
  </si>
  <si>
    <t>TSSOP20</t>
  </si>
  <si>
    <t>IC24</t>
  </si>
  <si>
    <t>LM1117</t>
  </si>
  <si>
    <t>SOT-223</t>
  </si>
  <si>
    <t>R0603</t>
  </si>
  <si>
    <t>PE-0603FB601ST</t>
  </si>
  <si>
    <t>SRF0703-820M</t>
  </si>
  <si>
    <t>SRF0703</t>
  </si>
  <si>
    <t>MI0805J102R-10</t>
  </si>
  <si>
    <t>BSS806N</t>
  </si>
  <si>
    <t>PROG</t>
  </si>
  <si>
    <t>JST_VERT</t>
  </si>
  <si>
    <t>JST-6-SMD-VERT-1.0MM</t>
  </si>
  <si>
    <t>MMBTH81</t>
  </si>
  <si>
    <t>Q6</t>
  </si>
  <si>
    <t>IRLML6402TRPBF</t>
  </si>
  <si>
    <t>24k</t>
  </si>
  <si>
    <t>R2</t>
  </si>
  <si>
    <t>11k8</t>
  </si>
  <si>
    <t>0R</t>
  </si>
  <si>
    <t>R6</t>
  </si>
  <si>
    <t>29k4</t>
  </si>
  <si>
    <t>R7</t>
  </si>
  <si>
    <t>2k49</t>
  </si>
  <si>
    <t>R8</t>
  </si>
  <si>
    <t>10R</t>
  </si>
  <si>
    <t>16k9</t>
  </si>
  <si>
    <t>2k2</t>
  </si>
  <si>
    <t>76k8</t>
  </si>
  <si>
    <t>R13</t>
  </si>
  <si>
    <t>137k</t>
  </si>
  <si>
    <t>100R</t>
  </si>
  <si>
    <t>49R9</t>
  </si>
  <si>
    <t>1k</t>
  </si>
  <si>
    <t>R24</t>
  </si>
  <si>
    <t>6k8</t>
  </si>
  <si>
    <t>150R</t>
  </si>
  <si>
    <t>R0402</t>
  </si>
  <si>
    <t>470R</t>
  </si>
  <si>
    <t>10k</t>
  </si>
  <si>
    <t>100k</t>
  </si>
  <si>
    <t>R48</t>
  </si>
  <si>
    <t>R54</t>
  </si>
  <si>
    <t>2k</t>
  </si>
  <si>
    <t>R66</t>
  </si>
  <si>
    <t>4k7</t>
  </si>
  <si>
    <t>22R</t>
  </si>
  <si>
    <t>R80</t>
  </si>
  <si>
    <t>SOT-DIV23LF-03-1001-1001-BB</t>
  </si>
  <si>
    <t>SOT23C</t>
  </si>
  <si>
    <t>CRF05-1A</t>
  </si>
  <si>
    <t>SW1</t>
  </si>
  <si>
    <t>MCU_RST</t>
  </si>
  <si>
    <t>MMBTH10</t>
  </si>
  <si>
    <t>KEYSTONE_5000</t>
  </si>
  <si>
    <t>TP10</t>
  </si>
  <si>
    <t>TP_VSCOPE</t>
  </si>
  <si>
    <t>U1</t>
  </si>
  <si>
    <t>MCP4725</t>
  </si>
  <si>
    <t>SOT23-6</t>
  </si>
  <si>
    <t>U2</t>
  </si>
  <si>
    <t>SN65EPT22DGK</t>
  </si>
  <si>
    <t>U3</t>
  </si>
  <si>
    <t>SN65EPT21DGK</t>
  </si>
  <si>
    <t>KEYSTONE-7774</t>
  </si>
  <si>
    <t>X8</t>
  </si>
  <si>
    <t>XTAL1</t>
  </si>
  <si>
    <t>CSTCE8M00G15L99-R0</t>
  </si>
  <si>
    <t>CSTCE_G15L/CSTCE_GH5L</t>
  </si>
  <si>
    <t>D2, D3, D5, D6, D7, D8</t>
  </si>
  <si>
    <t>D1, D4</t>
  </si>
  <si>
    <t>33n</t>
  </si>
  <si>
    <t>C4, C41</t>
  </si>
  <si>
    <t>C12, C13, C44, C60</t>
  </si>
  <si>
    <t>C16, C53, C61</t>
  </si>
  <si>
    <t>C28, C65</t>
  </si>
  <si>
    <t>C69, C70</t>
  </si>
  <si>
    <t>C29, C73</t>
  </si>
  <si>
    <t>C14, C15, C30, C31, C83</t>
  </si>
  <si>
    <t>Rating</t>
  </si>
  <si>
    <t>C19, C27, C32, C34, C35, C37, C38, C48, C50, C54, C63, C75, C80, C86, C87, C89</t>
  </si>
  <si>
    <t>C20, C21, C22, C23, C33, C39, C42, C47, C49, C51, C62, C74, C77, C88, C90, C93</t>
  </si>
  <si>
    <t>C94, C97</t>
  </si>
  <si>
    <t>C1, C2, C6, C7, C40, C45, C56, C57, C59, C72, C78, C101</t>
  </si>
  <si>
    <t>C17, C76, C79, C81, C99, C105</t>
  </si>
  <si>
    <t>C5, C8, C9, C10, C11, C18, C24, C43, C52, C55, C58, C64, C67, C71, C82, C84, C85, C91, C92, C95, C96, C98, C100, C102, C103, C104, C106, C107, C108, C109, C110, C111</t>
  </si>
  <si>
    <t>IC4, IC7, IC12, IC13</t>
  </si>
  <si>
    <t>IC9, IC16</t>
  </si>
  <si>
    <t>IC17, IC23</t>
  </si>
  <si>
    <t>L1, L5</t>
  </si>
  <si>
    <t>L3, L4, L6</t>
  </si>
  <si>
    <t>L9, L11</t>
  </si>
  <si>
    <t>M1, M2, M3</t>
  </si>
  <si>
    <t>RLY1, RLY2</t>
  </si>
  <si>
    <t>T1, T2, T3, T4, T5, T6, T7</t>
  </si>
  <si>
    <t>Q1, Q2, Q3, Q4, Q5</t>
  </si>
  <si>
    <t>X3, X6</t>
  </si>
  <si>
    <t>X1, X2, X4, X5, X7</t>
  </si>
  <si>
    <t>R10, R11</t>
  </si>
  <si>
    <t>R9, R35</t>
  </si>
  <si>
    <t>R12, R38</t>
  </si>
  <si>
    <t>R76, R77</t>
  </si>
  <si>
    <t>R1, R40</t>
  </si>
  <si>
    <t>R22, R23, R32, R47, R52, R53, R55, R61</t>
  </si>
  <si>
    <t>R39, R62</t>
  </si>
  <si>
    <t>R16, R41, R43, R46, R49, R50, R58, R59, R63</t>
  </si>
  <si>
    <t>R36, R37, R51, R56, R64, R65, R68, R71, R72</t>
  </si>
  <si>
    <t>R3, R5, R15, R17, R18, R19, R20, R21, R26, R27, R31, R42, R57, R74, R75, R79</t>
  </si>
  <si>
    <t>R44, R45, R67, R69, R70, R73, R81</t>
  </si>
  <si>
    <t>R4, R28, R33, R60, R78, R82</t>
  </si>
  <si>
    <t>R14, R30, R34, R83, R84</t>
  </si>
  <si>
    <t>SMA SMT</t>
  </si>
  <si>
    <t>TP2, TP3, TP4, TP5, TP7, TP9, TP11, TP12, TP13, TP23</t>
  </si>
  <si>
    <t>Description</t>
  </si>
  <si>
    <t>Digikey P/N</t>
  </si>
  <si>
    <t>Cost/Unit</t>
  </si>
  <si>
    <t>Qty.</t>
  </si>
  <si>
    <t>Cost/Qty.</t>
  </si>
  <si>
    <t>16LFCSP</t>
  </si>
  <si>
    <t>US8</t>
  </si>
  <si>
    <t>TQFP64</t>
  </si>
  <si>
    <t>Custom</t>
  </si>
  <si>
    <t>R25, R29</t>
  </si>
  <si>
    <t>Qty. On Hand</t>
  </si>
  <si>
    <t>CAP CER 0.1UF 25V X7R 0603</t>
  </si>
  <si>
    <t>25V</t>
  </si>
  <si>
    <t>490-1524-1-ND</t>
  </si>
  <si>
    <t>Note: Cost is with MIT negotiated price, approx. price break included.</t>
  </si>
  <si>
    <t>CAP CER 10000PF 25V X7R 0402</t>
  </si>
  <si>
    <t>490-1312-1-ND</t>
  </si>
  <si>
    <t>490-5942-1-ND</t>
  </si>
  <si>
    <t>CAP CER 47PF 50V C0G/NP0 0402</t>
  </si>
  <si>
    <t>50V</t>
  </si>
  <si>
    <t>CAP CER 10000PF 25V X7R 0603</t>
  </si>
  <si>
    <t>1276-1132-1-ND</t>
  </si>
  <si>
    <t>CAP CER 0.1UF 25V X7R 0402</t>
  </si>
  <si>
    <t>490-13341-1-ND</t>
  </si>
  <si>
    <t>N/A</t>
  </si>
  <si>
    <t>CAP THIN FILM 10PF 50V 0603</t>
  </si>
  <si>
    <t>478-4448-1-ND</t>
  </si>
  <si>
    <t>C66</t>
  </si>
  <si>
    <t>C3, C36</t>
  </si>
  <si>
    <t>16V</t>
  </si>
  <si>
    <t>CAP FILM 1000PF 5% 16VDC 0603</t>
  </si>
  <si>
    <t>PCF1471CT-ND</t>
  </si>
  <si>
    <t>CAP FILM 470PF 5% 16VDC 0603</t>
  </si>
  <si>
    <t>PCF1467CT-ND</t>
  </si>
  <si>
    <t>1276-6536-1-ND</t>
  </si>
  <si>
    <t>CAP CER 220PF 50V X7R 0603</t>
  </si>
  <si>
    <t>478-1215-1-ND</t>
  </si>
  <si>
    <t>CAP CER 1000PF 50V X7R 0603</t>
  </si>
  <si>
    <t>399-15364-1-ND</t>
  </si>
  <si>
    <t>CAP CER 1300PF 50V NP0 0603</t>
  </si>
  <si>
    <t>1276-1967-1-ND</t>
  </si>
  <si>
    <t>CAP CER 0.015UF 50V X7R 0603</t>
  </si>
  <si>
    <t>1276-2041-1-ND</t>
  </si>
  <si>
    <t>CAP CER 0.033UF 50V X7R 0603</t>
  </si>
  <si>
    <t>1276-2087-1-ND</t>
  </si>
  <si>
    <t>CAP CER 4.7UF 6.3V X7R 0603</t>
  </si>
  <si>
    <t>6.3V</t>
  </si>
  <si>
    <t>CAP CER 4.7UF 25V X7R 0805</t>
  </si>
  <si>
    <t>1276-2969-1-ND</t>
  </si>
  <si>
    <t>CAP CER 10UF 16V X7R 0805</t>
  </si>
  <si>
    <t>P18996CT-ND</t>
  </si>
  <si>
    <t>CAP ALUM POLY 47UF 20% 20V SMD</t>
  </si>
  <si>
    <t>20V</t>
  </si>
  <si>
    <t>P16816-1-ND</t>
  </si>
  <si>
    <t>CAP ALUM POLY 68UF 20% 16V SMD</t>
  </si>
  <si>
    <t>641-1762-1-ND</t>
  </si>
  <si>
    <t>DIODE SCHOTTKY 40V 1A DO214AC</t>
  </si>
  <si>
    <t>40V</t>
  </si>
  <si>
    <t>BAS40INCT-ND</t>
  </si>
  <si>
    <t>DIODE SCHOTTKY 40V 120MA SOT23-3</t>
  </si>
  <si>
    <t>296-27751-1-ND</t>
  </si>
  <si>
    <t>IC REG LIN POS ADJ 150MA 8MSOP</t>
  </si>
  <si>
    <t>LT1534CS-1#PBF-ND</t>
  </si>
  <si>
    <t>IC3, IC11</t>
  </si>
  <si>
    <t>IC REG MULT CONFG INV ADJ 16SOIC</t>
  </si>
  <si>
    <t>296-1089-1-ND</t>
  </si>
  <si>
    <t>IC SINGLE INVERTER GATE SOT23-5</t>
  </si>
  <si>
    <t>ADCMP582BCPZ-WP</t>
  </si>
  <si>
    <t>NC7SV74K8XCT-ND</t>
  </si>
  <si>
    <t>NC7WZ16P6XCT-ND</t>
  </si>
  <si>
    <t>LT1711CMS8#PBF-ND</t>
  </si>
  <si>
    <t>MMBTH81CT-ND</t>
  </si>
  <si>
    <t>RNCP0603FTD49R9CT-ND</t>
  </si>
  <si>
    <t>P150LCT-ND</t>
  </si>
  <si>
    <t>311-0.0GRCT-ND</t>
  </si>
  <si>
    <t>MMBTH10-4LT1GOSCT-ND</t>
  </si>
  <si>
    <t>296-27264-5-ND</t>
  </si>
  <si>
    <t>296-24086-5-ND</t>
  </si>
  <si>
    <t>WM5534-ND</t>
  </si>
  <si>
    <t>IC COMPARATOR PECL UFAST 16LFCSP</t>
  </si>
  <si>
    <t>DS1100LU-45+</t>
  </si>
  <si>
    <t>DS1100LU-45+-ND</t>
  </si>
  <si>
    <t>IC DELAY LINE 5TAP 45NS 8UMAX</t>
  </si>
  <si>
    <t>IC D-TYPE POS TRG SNGL US8</t>
  </si>
  <si>
    <t>296-26805-1-ND</t>
  </si>
  <si>
    <t>IC OPAMP GP 3MHZ RRO 8VSSOP</t>
  </si>
  <si>
    <t>IC1, IC2</t>
  </si>
  <si>
    <t>296-27750-1-ND</t>
  </si>
  <si>
    <t>IC REG LIN NEG ADJ 200MA 8MSOP</t>
  </si>
  <si>
    <t>IC BUFFER DL UHS N-INV SC70-6</t>
  </si>
  <si>
    <t>IC COMP R-RINOUT SINGLE 8-MSOP</t>
  </si>
  <si>
    <t>Reference Designators</t>
  </si>
  <si>
    <t>BSS806NH6327XTSA1CT-ND</t>
  </si>
  <si>
    <t>MOSFET N-CH 20V 2.3A SOT23</t>
  </si>
  <si>
    <t>TRANSISTOR RF PNP SOT-23</t>
  </si>
  <si>
    <t>RES SMD 150 OHM 1% 1/10W 0402</t>
  </si>
  <si>
    <t>RES SMD 0 OHM JUMPER 1/10W 0603</t>
  </si>
  <si>
    <t>1/10W</t>
  </si>
  <si>
    <t>IRLML6402PBFCT-ND</t>
  </si>
  <si>
    <t>MOSFET P-CH 20V 3.7A SOT-23</t>
  </si>
  <si>
    <t>RES SMD 49.9 OHM 1% 1/8W 0603</t>
  </si>
  <si>
    <t>1/8W</t>
  </si>
  <si>
    <t>8VSSOP</t>
  </si>
  <si>
    <t>SMA-SMT</t>
  </si>
  <si>
    <t>RES SMD 470 OHM 1% 1/10W 0603</t>
  </si>
  <si>
    <t>RES SMD 10K OHM 1% 1/10W 0603</t>
  </si>
  <si>
    <t>TRANS VHF/UHF NPN 25V SOT-23</t>
  </si>
  <si>
    <t>J571-ND</t>
  </si>
  <si>
    <t>CONN JACK TEST SHIELD HORIZONTAL</t>
  </si>
  <si>
    <t>BUFFER DUAL LVPECL 3.3V 8VSSOP</t>
  </si>
  <si>
    <t>IC XLATR DIFF PECL/LVDS 8VSSOP</t>
  </si>
  <si>
    <t>CONN SMA RCPT STR 50OHM EDGE MNT</t>
  </si>
  <si>
    <t>36-7774-ND</t>
  </si>
  <si>
    <t>TERM SCREW 4-40 4 PIN PCB RA</t>
  </si>
  <si>
    <t>609-1039-ND</t>
  </si>
  <si>
    <t>CONN RCPT USB TYPE B R/A PCB</t>
  </si>
  <si>
    <t>61729-0010BLF</t>
  </si>
  <si>
    <t>490-11071-1-ND</t>
  </si>
  <si>
    <t>MCP4725A0T-E/CHCT-ND</t>
  </si>
  <si>
    <t>IC DAC 12BIT W/I2C SOT23A-6</t>
  </si>
  <si>
    <t>EG5350CT-ND</t>
  </si>
  <si>
    <t>SWITCH TACTILE SPST-NO 50MA 12V</t>
  </si>
  <si>
    <t>12V</t>
  </si>
  <si>
    <t>P22.0LCT-ND</t>
  </si>
  <si>
    <t>RES SMD 22 OHM 1% 1/10W 0402</t>
  </si>
  <si>
    <t>aqc-rev2 BOM on 9/26/2017</t>
  </si>
  <si>
    <t>Comment</t>
  </si>
  <si>
    <t>497-11882-1-ND</t>
  </si>
  <si>
    <t>TVS DIODE 5.25VWM 17VC SOT23-6</t>
  </si>
  <si>
    <t>Cost/Order</t>
  </si>
  <si>
    <t>296-41699-1-ND</t>
  </si>
  <si>
    <t>IC OPAMP GP 3MHZ RRO SOT23-5</t>
  </si>
  <si>
    <t>1014-1015-ND</t>
  </si>
  <si>
    <t>MOSFET 4P-CH 10.6V 14SOIC</t>
  </si>
  <si>
    <t>10.6V</t>
  </si>
  <si>
    <t>MOSFET 4N-CH 10.6V 14SOIC</t>
  </si>
  <si>
    <t>1014-1013-ND</t>
  </si>
  <si>
    <t>MAX5725BAUP+-ND</t>
  </si>
  <si>
    <t>MAX572(3/4/5)</t>
  </si>
  <si>
    <t>IC DAC 12BIT SPI/SRL 8CH 20TSSOP</t>
  </si>
  <si>
    <t>(2x or price break)</t>
  </si>
  <si>
    <t>LM1117IMPX-3.3/NOPBCT-ND</t>
  </si>
  <si>
    <t>IC REG LIN 3.3V 800MA SOT223-4</t>
  </si>
  <si>
    <t>553-2384-1-ND</t>
  </si>
  <si>
    <t>FERRITE BEAD 600 OHM 0603 1LN</t>
  </si>
  <si>
    <t>500mA</t>
  </si>
  <si>
    <t>SRF0703-820MCT-ND</t>
  </si>
  <si>
    <t>INDUCT ARRAY 2 COIL 82UH SMD</t>
  </si>
  <si>
    <t>430mA</t>
  </si>
  <si>
    <t>L2, L7, L8, L10</t>
  </si>
  <si>
    <t>240-2551-1-ND</t>
  </si>
  <si>
    <t>FERRITE BEAD 1 KOHM 0805 1LN</t>
  </si>
  <si>
    <t>1A</t>
  </si>
  <si>
    <t>374-1041-1-ND</t>
  </si>
  <si>
    <t>RELAY RF SPST 500MA 5V</t>
  </si>
  <si>
    <t>RES SMD 100 OHM 1% 1/8W 0603</t>
  </si>
  <si>
    <t>RNCP0603FTD100RCT-ND</t>
  </si>
  <si>
    <t>1k4</t>
  </si>
  <si>
    <t>RES SMD 1.4K OHM 1% 1/10W 0603</t>
  </si>
  <si>
    <t>311-1.40KHRCT-ND</t>
  </si>
  <si>
    <t>MPN</t>
  </si>
  <si>
    <t>311-2.00KHRCT-ND</t>
  </si>
  <si>
    <t>RES SMD 2K OHM 1% 1/10W 0603</t>
  </si>
  <si>
    <t>RC0603FR-072KL</t>
  </si>
  <si>
    <t>311-2.20KHRCT-ND</t>
  </si>
  <si>
    <t>RES SMD 2.2K OHM 1% 1/10W 0603</t>
  </si>
  <si>
    <t>RC0603FR-072K2L</t>
  </si>
  <si>
    <t>311-2.49KHRCT-ND</t>
  </si>
  <si>
    <t>RC0603FR-072K49L</t>
  </si>
  <si>
    <t>RES SMD 2.49K OHM 1% 1/10W 0603</t>
  </si>
  <si>
    <t>311-4.70KHRCT-ND</t>
  </si>
  <si>
    <t>RC0603FR-074K7L</t>
  </si>
  <si>
    <t>RES SMD 4.7K OHM 1% 1/10W 0603</t>
  </si>
  <si>
    <t>RC0603FR-071K4L</t>
  </si>
  <si>
    <t>311-6.80KHRCT-ND</t>
  </si>
  <si>
    <t>RC0603FR-076K8L</t>
  </si>
  <si>
    <t>RES SMD 6.8K OHM 1% 1/10W 0603</t>
  </si>
  <si>
    <t>311-10.0KHRCT-ND</t>
  </si>
  <si>
    <t>RC0603FR-0710KL</t>
  </si>
  <si>
    <t>311-11.8KHRCT-ND</t>
  </si>
  <si>
    <t>RES SMD 11.8K OHM 1% 1/10W 0603</t>
  </si>
  <si>
    <t>RC0603FR-0711K8L</t>
  </si>
  <si>
    <t>311-16.9KHRCT-ND</t>
  </si>
  <si>
    <t>RES SMD 16.9K OHM 1% 1/10W 0603</t>
  </si>
  <si>
    <t>RC0603FR-0716K9L</t>
  </si>
  <si>
    <t>311-24.0KHRCT-ND</t>
  </si>
  <si>
    <t>RES SMD 24K OHM 1% 1/10W 0603</t>
  </si>
  <si>
    <t>RC0603FR-0724KL</t>
  </si>
  <si>
    <t>RES SMD 29.4K OHM 1% 1/10W 0603</t>
  </si>
  <si>
    <t>RC0603FR-0729K4L</t>
  </si>
  <si>
    <t>311-29.4KHRCT-ND</t>
  </si>
  <si>
    <t>311-76.8KHRCT-ND</t>
  </si>
  <si>
    <t>RES SMD 76.8K OHM 1% 1/10W 0603</t>
  </si>
  <si>
    <t>RC0603FR-0776K8L</t>
  </si>
  <si>
    <t>311-100KHRCT-ND</t>
  </si>
  <si>
    <t>RC0603FR-07100KL</t>
  </si>
  <si>
    <t>RES SMD 100K OHM 1% 1/10W 0603</t>
  </si>
  <si>
    <t>311-137KHRCT-ND</t>
  </si>
  <si>
    <t>RC0603FR-07137KL</t>
  </si>
  <si>
    <t>RES SMD 137K OHM 1% 1/10W 0603</t>
  </si>
  <si>
    <t>RNCP0603FTD10R0CT-ND</t>
  </si>
  <si>
    <t>RES SMD 10 OHM 1% 1/8W 0603</t>
  </si>
  <si>
    <t>RNCP0603FTD10R0</t>
  </si>
  <si>
    <t>STM32F411RET6</t>
  </si>
  <si>
    <t>IC MCU 32BIT 512KB FLASH 64LQFP</t>
  </si>
  <si>
    <t>455-1792-1-ND</t>
  </si>
  <si>
    <t>BM06B-SRSS-TB(LF)(SN)</t>
  </si>
  <si>
    <t>1/4W</t>
  </si>
  <si>
    <t>311-1.00KHRCT-ND</t>
  </si>
  <si>
    <t>RC0603FR-071KL</t>
  </si>
  <si>
    <t>RES SMD 1K OHM 1% 1/10W 0603</t>
  </si>
  <si>
    <t>311-470HRCT-ND</t>
  </si>
  <si>
    <t>RC0603FR-07470RL</t>
  </si>
  <si>
    <t>RNCP0603FTD100R</t>
  </si>
  <si>
    <t>RNCP0603FTD49R9</t>
  </si>
  <si>
    <t>Buy on Mouser</t>
  </si>
  <si>
    <t>TL3305AF160QG</t>
  </si>
  <si>
    <t>MMBTH10-4LT1G</t>
  </si>
  <si>
    <t>129-0701-302</t>
  </si>
  <si>
    <t>Divider 1K/1Kohm 0.1% 25ppm</t>
  </si>
  <si>
    <t>MCP4725A0T-E/CH</t>
  </si>
  <si>
    <t>L0603</t>
  </si>
  <si>
    <t>L0805</t>
  </si>
  <si>
    <t>490-15665-1-ND</t>
  </si>
  <si>
    <t>LQW18AN25NJ8ZD</t>
  </si>
  <si>
    <t>FIXED IND 25NH 1.2A 98 MOHM</t>
  </si>
  <si>
    <t>1.2A</t>
  </si>
  <si>
    <t>LED0805</t>
  </si>
  <si>
    <t>25nH</t>
  </si>
  <si>
    <t>RC0603JR-070RL</t>
  </si>
  <si>
    <t>ERJ-2RKF22R0X</t>
  </si>
  <si>
    <t>ERJ-2RKF1500X</t>
  </si>
  <si>
    <t>BSS806NH6327XTSA1</t>
  </si>
  <si>
    <t>LM1117IMPX-3.3/NOPB</t>
  </si>
  <si>
    <t>MAX5725BAUP+</t>
  </si>
  <si>
    <t>ALD1106SBL</t>
  </si>
  <si>
    <t>ALD1107SBL</t>
  </si>
  <si>
    <t>TLV271CDBVR</t>
  </si>
  <si>
    <t>LT1711CMS8#PBF</t>
  </si>
  <si>
    <t>TPS7A3001DGNR</t>
  </si>
  <si>
    <t>TLV272CDGKR</t>
  </si>
  <si>
    <t>SN74AHC1G04DBVR</t>
  </si>
  <si>
    <t>LT1534CS-1#PBF</t>
  </si>
  <si>
    <t>TPS7A4901DGNR</t>
  </si>
  <si>
    <t>BAS 40 E6327</t>
  </si>
  <si>
    <t>EEF-CX1C680R</t>
  </si>
  <si>
    <t>EEF-CX1D470R</t>
  </si>
  <si>
    <t>CL21B475KAFNNNE</t>
  </si>
  <si>
    <t>CL10B475KQ8NQNC</t>
  </si>
  <si>
    <t>GRM188R71E104KA01D</t>
  </si>
  <si>
    <t>CL10B333KB8NNNC</t>
  </si>
  <si>
    <t>CL10B153KB8SFNC</t>
  </si>
  <si>
    <t>CL10B103KA8NNNC</t>
  </si>
  <si>
    <t>C0603C132J5GAC7867</t>
  </si>
  <si>
    <t>ECH-U1C102JX5</t>
  </si>
  <si>
    <t>06035C102KAT2A</t>
  </si>
  <si>
    <t>ECH-U1C471JX5</t>
  </si>
  <si>
    <t>CL10B221KB8WPNC</t>
  </si>
  <si>
    <t>06035J100GBSTR</t>
  </si>
  <si>
    <t>GRM155R71E104ME14D</t>
  </si>
  <si>
    <t>GRM155R71E103KA01D</t>
  </si>
  <si>
    <t>GRM1555C1H470JA01D</t>
  </si>
  <si>
    <t>LED1</t>
  </si>
  <si>
    <t>LED2</t>
  </si>
  <si>
    <t>Red</t>
  </si>
  <si>
    <t>Green</t>
  </si>
  <si>
    <t>LED GREEN DIFFUSED 0805 SMD</t>
  </si>
  <si>
    <t>475-1410-1-ND</t>
  </si>
  <si>
    <t>LG R971-KN-1</t>
  </si>
  <si>
    <t>LED RED DIFFUSED 0805 SMD</t>
  </si>
  <si>
    <t>LS R976-NR-1</t>
  </si>
  <si>
    <t>475-1278-1-ND</t>
  </si>
  <si>
    <t>1276-2872-1-ND</t>
  </si>
  <si>
    <t>CL21B106KOQNNNE</t>
  </si>
  <si>
    <t>36-5001-ND</t>
  </si>
  <si>
    <t>36-5002-ND</t>
  </si>
  <si>
    <t>TP1, TP22</t>
  </si>
  <si>
    <t>TP6, TP14, TP15, TP16, TP17, TP18, TP19, TP20, TP21</t>
  </si>
  <si>
    <t>TEST POINT PC MINI .040"D WHITE</t>
  </si>
  <si>
    <t>TEST POINT PC MINI .040"D BLACK</t>
  </si>
  <si>
    <t>50+</t>
  </si>
  <si>
    <t>Arrow Price</t>
  </si>
  <si>
    <t>BOM TOTAL:</t>
  </si>
  <si>
    <t>DIGIKEY TOTAL:</t>
  </si>
  <si>
    <t>ARROW TOTAL:</t>
  </si>
  <si>
    <t>Digikey Qty. To Order</t>
  </si>
  <si>
    <t>Arrow Qty. To Order</t>
  </si>
  <si>
    <t>(Digikey)</t>
  </si>
  <si>
    <t>Line #</t>
  </si>
  <si>
    <t>(50+ = Used Reel)</t>
  </si>
  <si>
    <t>497-14909-ND</t>
  </si>
  <si>
    <t>Digikey OOS</t>
  </si>
  <si>
    <t>Arrow 1ku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</si>
</sst>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3" fillId="0" borderId="0" xfId="0" applyFont="1"/>
    <xf numFmtId="44" fontId="3" fillId="0" borderId="0" xfId="1" applyFont="1"/>
    <xf numFmtId="44" fontId="2" fillId="2" borderId="1" xfId="1" applyFont="1" applyFill="1" applyBorder="1"/>
    <xf numFmtId="44" fontId="2" fillId="2" borderId="1" xfId="2" applyNumberFormat="1"/>
    <xf numFmtId="0" fontId="0" fillId="3" borderId="2" xfId="3" applyFont="1"/>
    <xf numFmtId="0" fontId="5" fillId="5" borderId="0" xfId="5"/>
    <xf numFmtId="0" fontId="5" fillId="5" borderId="2" xfId="5" applyBorder="1"/>
    <xf numFmtId="44" fontId="0" fillId="3" borderId="2" xfId="1" applyFont="1" applyFill="1" applyBorder="1"/>
    <xf numFmtId="44" fontId="5" fillId="5" borderId="0" xfId="5" applyNumberFormat="1"/>
    <xf numFmtId="44" fontId="5" fillId="5" borderId="1" xfId="5" applyNumberFormat="1" applyBorder="1"/>
    <xf numFmtId="0" fontId="4" fillId="4" borderId="0" xfId="4"/>
    <xf numFmtId="44" fontId="4" fillId="4" borderId="0" xfId="4" applyNumberFormat="1"/>
    <xf numFmtId="44" fontId="4" fillId="4" borderId="1" xfId="4" applyNumberFormat="1" applyBorder="1"/>
    <xf numFmtId="0" fontId="4" fillId="4" borderId="2" xfId="4" applyBorder="1"/>
    <xf numFmtId="0" fontId="6" fillId="5" borderId="0" xfId="5" applyFont="1"/>
    <xf numFmtId="0" fontId="7" fillId="4" borderId="0" xfId="4" applyFont="1"/>
  </cellXfs>
  <cellStyles count="6">
    <cellStyle name="Bad" xfId="5" builtinId="27"/>
    <cellStyle name="Calculation" xfId="2" builtinId="22"/>
    <cellStyle name="Currency" xfId="1" builtinId="4"/>
    <cellStyle name="Good" xfId="4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qc-rev2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2"/>
  <sheetViews>
    <sheetView tabSelected="1" topLeftCell="A55" zoomScale="115" zoomScaleNormal="115" workbookViewId="0">
      <selection activeCell="F93" sqref="F93"/>
    </sheetView>
  </sheetViews>
  <sheetFormatPr defaultRowHeight="15" x14ac:dyDescent="0.25"/>
  <cols>
    <col min="1" max="1" width="6.28515625" bestFit="1" customWidth="1"/>
    <col min="2" max="2" width="61.7109375" customWidth="1"/>
    <col min="3" max="3" width="16" customWidth="1"/>
    <col min="4" max="4" width="7" bestFit="1" customWidth="1"/>
    <col min="5" max="5" width="9.42578125" bestFit="1" customWidth="1"/>
    <col min="6" max="6" width="36.5703125" bestFit="1" customWidth="1"/>
    <col min="7" max="7" width="27.85546875" bestFit="1" customWidth="1"/>
    <col min="8" max="8" width="27.5703125" bestFit="1" customWidth="1"/>
    <col min="9" max="9" width="12" bestFit="1" customWidth="1"/>
    <col min="10" max="10" width="4.7109375" bestFit="1" customWidth="1"/>
    <col min="11" max="11" width="10.85546875" bestFit="1" customWidth="1"/>
    <col min="12" max="12" width="16.28515625" bestFit="1" customWidth="1"/>
    <col min="13" max="13" width="20.5703125" bestFit="1" customWidth="1"/>
    <col min="14" max="14" width="11.140625" bestFit="1" customWidth="1"/>
    <col min="15" max="15" width="14.85546875" bestFit="1" customWidth="1"/>
    <col min="16" max="16" width="19.5703125" bestFit="1" customWidth="1"/>
    <col min="17" max="17" width="16" style="1" bestFit="1" customWidth="1"/>
    <col min="18" max="18" width="11.140625" style="1" bestFit="1" customWidth="1"/>
  </cols>
  <sheetData>
    <row r="1" spans="1:18" x14ac:dyDescent="0.25">
      <c r="B1" t="s">
        <v>296</v>
      </c>
      <c r="I1" s="1"/>
      <c r="K1" s="1"/>
    </row>
    <row r="2" spans="1:18" x14ac:dyDescent="0.25">
      <c r="B2" s="1" t="s">
        <v>185</v>
      </c>
      <c r="I2" s="1" t="s">
        <v>458</v>
      </c>
      <c r="K2" s="1"/>
      <c r="L2" t="s">
        <v>460</v>
      </c>
      <c r="M2" t="s">
        <v>311</v>
      </c>
    </row>
    <row r="3" spans="1:18" s="2" customFormat="1" x14ac:dyDescent="0.25">
      <c r="A3" s="2" t="s">
        <v>459</v>
      </c>
      <c r="B3" s="2" t="s">
        <v>262</v>
      </c>
      <c r="C3" s="2" t="s">
        <v>0</v>
      </c>
      <c r="D3" s="2" t="s">
        <v>137</v>
      </c>
      <c r="E3" s="2" t="s">
        <v>1</v>
      </c>
      <c r="F3" s="2" t="s">
        <v>171</v>
      </c>
      <c r="G3" s="2" t="s">
        <v>331</v>
      </c>
      <c r="H3" s="2" t="s">
        <v>172</v>
      </c>
      <c r="I3" s="3" t="s">
        <v>173</v>
      </c>
      <c r="J3" s="2" t="s">
        <v>174</v>
      </c>
      <c r="K3" s="3" t="s">
        <v>175</v>
      </c>
      <c r="L3" s="2" t="s">
        <v>181</v>
      </c>
      <c r="M3" s="2" t="s">
        <v>456</v>
      </c>
      <c r="N3" s="2" t="s">
        <v>300</v>
      </c>
      <c r="O3" s="2" t="s">
        <v>297</v>
      </c>
      <c r="P3" s="2" t="s">
        <v>457</v>
      </c>
      <c r="Q3" s="3" t="s">
        <v>452</v>
      </c>
      <c r="R3" s="3" t="s">
        <v>300</v>
      </c>
    </row>
    <row r="4" spans="1:18" x14ac:dyDescent="0.25">
      <c r="A4" s="2">
        <v>1</v>
      </c>
      <c r="B4" t="s">
        <v>140</v>
      </c>
      <c r="C4" t="s">
        <v>23</v>
      </c>
      <c r="D4" t="s">
        <v>190</v>
      </c>
      <c r="E4" t="s">
        <v>12</v>
      </c>
      <c r="F4" t="s">
        <v>189</v>
      </c>
      <c r="G4" t="s">
        <v>432</v>
      </c>
      <c r="H4" s="6" t="s">
        <v>188</v>
      </c>
      <c r="I4" s="1">
        <v>6.1999999999999998E-3</v>
      </c>
      <c r="J4">
        <v>2</v>
      </c>
      <c r="K4" s="4">
        <f>I4*J4</f>
        <v>1.24E-2</v>
      </c>
      <c r="L4">
        <v>0</v>
      </c>
      <c r="M4" s="6">
        <v>100</v>
      </c>
      <c r="N4" s="5">
        <f t="shared" ref="N4:N35" si="0">I4*M4</f>
        <v>0.62</v>
      </c>
      <c r="P4" s="6">
        <v>0</v>
      </c>
      <c r="Q4" s="1">
        <v>0</v>
      </c>
      <c r="R4" s="4">
        <f>P4*Q4</f>
        <v>0</v>
      </c>
    </row>
    <row r="5" spans="1:18" x14ac:dyDescent="0.25">
      <c r="A5" s="2">
        <f>A4+1</f>
        <v>2</v>
      </c>
      <c r="B5" t="s">
        <v>139</v>
      </c>
      <c r="C5" t="s">
        <v>2</v>
      </c>
      <c r="D5" t="s">
        <v>183</v>
      </c>
      <c r="E5" t="s">
        <v>12</v>
      </c>
      <c r="F5" t="s">
        <v>186</v>
      </c>
      <c r="G5" t="s">
        <v>431</v>
      </c>
      <c r="H5" s="6" t="s">
        <v>187</v>
      </c>
      <c r="I5" s="1">
        <v>5.5999999999999999E-3</v>
      </c>
      <c r="J5">
        <v>16</v>
      </c>
      <c r="K5" s="4">
        <f t="shared" ref="K5:K68" si="1">I5*J5</f>
        <v>8.9599999999999999E-2</v>
      </c>
      <c r="L5" t="s">
        <v>451</v>
      </c>
      <c r="M5" s="6">
        <v>0</v>
      </c>
      <c r="N5" s="5">
        <f t="shared" si="0"/>
        <v>0</v>
      </c>
      <c r="P5" s="6">
        <v>0</v>
      </c>
      <c r="Q5" s="1">
        <v>0</v>
      </c>
      <c r="R5" s="4">
        <f t="shared" ref="R5:R68" si="2">P5*Q5</f>
        <v>0</v>
      </c>
    </row>
    <row r="6" spans="1:18" x14ac:dyDescent="0.25">
      <c r="A6" s="2">
        <f t="shared" ref="A6:A70" si="3">A5+1</f>
        <v>3</v>
      </c>
      <c r="B6" t="s">
        <v>138</v>
      </c>
      <c r="C6" t="s">
        <v>6</v>
      </c>
      <c r="D6" t="s">
        <v>183</v>
      </c>
      <c r="E6" t="s">
        <v>12</v>
      </c>
      <c r="F6" t="s">
        <v>193</v>
      </c>
      <c r="G6" t="s">
        <v>430</v>
      </c>
      <c r="H6" s="6" t="s">
        <v>194</v>
      </c>
      <c r="I6" s="1">
        <v>1.2E-2</v>
      </c>
      <c r="J6">
        <v>16</v>
      </c>
      <c r="K6" s="4">
        <f t="shared" si="1"/>
        <v>0.192</v>
      </c>
      <c r="L6" t="s">
        <v>451</v>
      </c>
      <c r="M6" s="6">
        <v>0</v>
      </c>
      <c r="N6" s="5">
        <f t="shared" si="0"/>
        <v>0</v>
      </c>
      <c r="P6" s="6">
        <v>0</v>
      </c>
      <c r="Q6" s="1">
        <v>0</v>
      </c>
      <c r="R6" s="4">
        <f t="shared" si="2"/>
        <v>0</v>
      </c>
    </row>
    <row r="7" spans="1:18" x14ac:dyDescent="0.25">
      <c r="A7" s="16">
        <f t="shared" si="3"/>
        <v>4</v>
      </c>
      <c r="B7" s="7" t="s">
        <v>134</v>
      </c>
      <c r="C7" s="7" t="s">
        <v>22</v>
      </c>
      <c r="D7" s="7" t="s">
        <v>195</v>
      </c>
      <c r="E7" s="7" t="s">
        <v>3</v>
      </c>
      <c r="F7" s="7" t="s">
        <v>195</v>
      </c>
      <c r="G7" s="7" t="s">
        <v>195</v>
      </c>
      <c r="H7" s="7" t="s">
        <v>195</v>
      </c>
      <c r="I7" s="10">
        <v>0</v>
      </c>
      <c r="J7" s="7">
        <v>2</v>
      </c>
      <c r="K7" s="11">
        <f t="shared" si="1"/>
        <v>0</v>
      </c>
      <c r="L7" s="7" t="s">
        <v>195</v>
      </c>
      <c r="M7" s="8">
        <v>0</v>
      </c>
      <c r="N7" s="11">
        <f t="shared" si="0"/>
        <v>0</v>
      </c>
      <c r="O7" s="7"/>
      <c r="P7" s="8">
        <v>0</v>
      </c>
      <c r="Q7" s="10">
        <v>0</v>
      </c>
      <c r="R7" s="11">
        <f t="shared" si="2"/>
        <v>0</v>
      </c>
    </row>
    <row r="8" spans="1:18" x14ac:dyDescent="0.25">
      <c r="A8" s="2">
        <f t="shared" si="3"/>
        <v>5</v>
      </c>
      <c r="B8" t="s">
        <v>135</v>
      </c>
      <c r="C8" t="s">
        <v>18</v>
      </c>
      <c r="D8" t="s">
        <v>190</v>
      </c>
      <c r="E8" t="s">
        <v>3</v>
      </c>
      <c r="F8" t="s">
        <v>196</v>
      </c>
      <c r="G8" t="s">
        <v>429</v>
      </c>
      <c r="H8" s="6" t="s">
        <v>197</v>
      </c>
      <c r="I8" s="1">
        <v>0.95</v>
      </c>
      <c r="J8">
        <v>2</v>
      </c>
      <c r="K8" s="4">
        <f t="shared" si="1"/>
        <v>1.9</v>
      </c>
      <c r="L8">
        <v>0</v>
      </c>
      <c r="M8" s="6">
        <v>4</v>
      </c>
      <c r="N8" s="5">
        <f t="shared" si="0"/>
        <v>3.8</v>
      </c>
      <c r="P8" s="6">
        <v>0</v>
      </c>
      <c r="Q8" s="1">
        <v>0</v>
      </c>
      <c r="R8" s="4">
        <f t="shared" si="2"/>
        <v>0</v>
      </c>
    </row>
    <row r="9" spans="1:18" x14ac:dyDescent="0.25">
      <c r="A9" s="2">
        <f t="shared" si="3"/>
        <v>6</v>
      </c>
      <c r="B9" t="s">
        <v>15</v>
      </c>
      <c r="C9" t="s">
        <v>16</v>
      </c>
      <c r="D9" t="s">
        <v>190</v>
      </c>
      <c r="E9" t="s">
        <v>3</v>
      </c>
      <c r="F9" t="s">
        <v>206</v>
      </c>
      <c r="G9" t="s">
        <v>428</v>
      </c>
      <c r="H9" s="6" t="s">
        <v>205</v>
      </c>
      <c r="I9" s="1">
        <v>1.2E-2</v>
      </c>
      <c r="J9">
        <v>1</v>
      </c>
      <c r="K9" s="4">
        <f t="shared" si="1"/>
        <v>1.2E-2</v>
      </c>
      <c r="L9">
        <v>0</v>
      </c>
      <c r="M9" s="6">
        <v>100</v>
      </c>
      <c r="N9" s="5">
        <f t="shared" si="0"/>
        <v>1.2</v>
      </c>
      <c r="P9" s="6">
        <v>0</v>
      </c>
      <c r="Q9" s="1">
        <v>0</v>
      </c>
      <c r="R9" s="4">
        <f t="shared" si="2"/>
        <v>0</v>
      </c>
    </row>
    <row r="10" spans="1:18" x14ac:dyDescent="0.25">
      <c r="A10" s="2">
        <f t="shared" si="3"/>
        <v>7</v>
      </c>
      <c r="B10" t="s">
        <v>133</v>
      </c>
      <c r="C10" t="s">
        <v>17</v>
      </c>
      <c r="D10" t="s">
        <v>200</v>
      </c>
      <c r="E10" t="s">
        <v>3</v>
      </c>
      <c r="F10" t="s">
        <v>203</v>
      </c>
      <c r="G10" t="s">
        <v>427</v>
      </c>
      <c r="H10" s="6" t="s">
        <v>204</v>
      </c>
      <c r="I10" s="1">
        <v>0.26900000000000002</v>
      </c>
      <c r="J10">
        <v>2</v>
      </c>
      <c r="K10" s="4">
        <f t="shared" si="1"/>
        <v>0.53800000000000003</v>
      </c>
      <c r="L10">
        <v>0</v>
      </c>
      <c r="M10" s="6">
        <v>10</v>
      </c>
      <c r="N10" s="5">
        <f t="shared" si="0"/>
        <v>2.6900000000000004</v>
      </c>
      <c r="P10" s="6">
        <v>0</v>
      </c>
      <c r="Q10" s="1">
        <v>0</v>
      </c>
      <c r="R10" s="4">
        <f t="shared" si="2"/>
        <v>0</v>
      </c>
    </row>
    <row r="11" spans="1:18" x14ac:dyDescent="0.25">
      <c r="A11" s="2">
        <f t="shared" si="3"/>
        <v>8</v>
      </c>
      <c r="B11" t="s">
        <v>199</v>
      </c>
      <c r="C11" t="s">
        <v>4</v>
      </c>
      <c r="D11" t="s">
        <v>190</v>
      </c>
      <c r="E11" t="s">
        <v>3</v>
      </c>
      <c r="F11" t="s">
        <v>208</v>
      </c>
      <c r="G11" t="s">
        <v>426</v>
      </c>
      <c r="H11" s="6" t="s">
        <v>207</v>
      </c>
      <c r="I11" s="1">
        <v>8.6999999999999994E-3</v>
      </c>
      <c r="J11">
        <v>2</v>
      </c>
      <c r="K11" s="4">
        <f t="shared" si="1"/>
        <v>1.7399999999999999E-2</v>
      </c>
      <c r="L11">
        <v>0</v>
      </c>
      <c r="M11" s="6">
        <v>100</v>
      </c>
      <c r="N11" s="5">
        <f t="shared" si="0"/>
        <v>0.86999999999999988</v>
      </c>
      <c r="P11" s="6">
        <v>0</v>
      </c>
      <c r="Q11" s="1">
        <v>0</v>
      </c>
      <c r="R11" s="4">
        <f t="shared" si="2"/>
        <v>0</v>
      </c>
    </row>
    <row r="12" spans="1:18" x14ac:dyDescent="0.25">
      <c r="A12" s="2">
        <f t="shared" si="3"/>
        <v>9</v>
      </c>
      <c r="B12" t="s">
        <v>198</v>
      </c>
      <c r="C12" t="s">
        <v>4</v>
      </c>
      <c r="D12" t="s">
        <v>200</v>
      </c>
      <c r="E12" t="s">
        <v>3</v>
      </c>
      <c r="F12" t="s">
        <v>201</v>
      </c>
      <c r="G12" t="s">
        <v>425</v>
      </c>
      <c r="H12" s="6" t="s">
        <v>202</v>
      </c>
      <c r="I12" s="1">
        <v>0.247</v>
      </c>
      <c r="J12">
        <v>1</v>
      </c>
      <c r="K12" s="4">
        <f t="shared" si="1"/>
        <v>0.247</v>
      </c>
      <c r="L12">
        <v>0</v>
      </c>
      <c r="M12" s="6">
        <v>10</v>
      </c>
      <c r="N12" s="5">
        <f t="shared" si="0"/>
        <v>2.4699999999999998</v>
      </c>
      <c r="P12" s="6">
        <v>0</v>
      </c>
      <c r="Q12" s="1">
        <v>0</v>
      </c>
      <c r="R12" s="4">
        <f t="shared" si="2"/>
        <v>0</v>
      </c>
    </row>
    <row r="13" spans="1:18" x14ac:dyDescent="0.25">
      <c r="A13" s="2">
        <f t="shared" si="3"/>
        <v>10</v>
      </c>
      <c r="B13" t="s">
        <v>130</v>
      </c>
      <c r="C13" t="s">
        <v>5</v>
      </c>
      <c r="D13" t="s">
        <v>190</v>
      </c>
      <c r="E13" t="s">
        <v>3</v>
      </c>
      <c r="F13" t="s">
        <v>210</v>
      </c>
      <c r="G13" t="s">
        <v>424</v>
      </c>
      <c r="H13" s="6" t="s">
        <v>209</v>
      </c>
      <c r="I13" s="1">
        <v>0.11</v>
      </c>
      <c r="J13">
        <v>2</v>
      </c>
      <c r="K13" s="4">
        <f t="shared" si="1"/>
        <v>0.22</v>
      </c>
      <c r="L13">
        <v>0</v>
      </c>
      <c r="M13" s="6">
        <v>10</v>
      </c>
      <c r="N13" s="5">
        <f t="shared" si="0"/>
        <v>1.1000000000000001</v>
      </c>
      <c r="P13" s="6">
        <v>0</v>
      </c>
      <c r="Q13" s="1">
        <v>0</v>
      </c>
      <c r="R13" s="4">
        <f t="shared" si="2"/>
        <v>0</v>
      </c>
    </row>
    <row r="14" spans="1:18" x14ac:dyDescent="0.25">
      <c r="A14" s="2">
        <f t="shared" si="3"/>
        <v>11</v>
      </c>
      <c r="B14" t="s">
        <v>141</v>
      </c>
      <c r="C14" t="s">
        <v>2</v>
      </c>
      <c r="D14" t="s">
        <v>183</v>
      </c>
      <c r="E14" t="s">
        <v>3</v>
      </c>
      <c r="F14" t="s">
        <v>191</v>
      </c>
      <c r="G14" t="s">
        <v>423</v>
      </c>
      <c r="H14" s="6" t="s">
        <v>192</v>
      </c>
      <c r="I14" s="1">
        <v>7.4999999999999997E-3</v>
      </c>
      <c r="J14">
        <v>12</v>
      </c>
      <c r="K14" s="4">
        <f t="shared" si="1"/>
        <v>0.09</v>
      </c>
      <c r="L14">
        <v>0</v>
      </c>
      <c r="M14" s="6">
        <v>100</v>
      </c>
      <c r="N14" s="5">
        <f t="shared" si="0"/>
        <v>0.75</v>
      </c>
      <c r="P14" s="6">
        <v>0</v>
      </c>
      <c r="Q14" s="1">
        <v>0</v>
      </c>
      <c r="R14" s="4">
        <f t="shared" si="2"/>
        <v>0</v>
      </c>
    </row>
    <row r="15" spans="1:18" x14ac:dyDescent="0.25">
      <c r="A15" s="2">
        <f t="shared" si="3"/>
        <v>12</v>
      </c>
      <c r="B15" t="s">
        <v>13</v>
      </c>
      <c r="C15" t="s">
        <v>14</v>
      </c>
      <c r="D15" t="s">
        <v>190</v>
      </c>
      <c r="E15" t="s">
        <v>3</v>
      </c>
      <c r="F15" t="s">
        <v>212</v>
      </c>
      <c r="G15" t="s">
        <v>422</v>
      </c>
      <c r="H15" s="6" t="s">
        <v>211</v>
      </c>
      <c r="I15" s="1">
        <v>0.01</v>
      </c>
      <c r="J15">
        <v>1</v>
      </c>
      <c r="K15" s="4">
        <f t="shared" si="1"/>
        <v>0.01</v>
      </c>
      <c r="L15">
        <v>0</v>
      </c>
      <c r="M15" s="6">
        <v>100</v>
      </c>
      <c r="N15" s="5">
        <f t="shared" si="0"/>
        <v>1</v>
      </c>
      <c r="P15" s="6">
        <v>0</v>
      </c>
      <c r="Q15" s="1">
        <v>0</v>
      </c>
      <c r="R15" s="4">
        <f t="shared" si="2"/>
        <v>0</v>
      </c>
    </row>
    <row r="16" spans="1:18" x14ac:dyDescent="0.25">
      <c r="A16" s="2">
        <f t="shared" si="3"/>
        <v>13</v>
      </c>
      <c r="B16" t="s">
        <v>21</v>
      </c>
      <c r="C16" t="s">
        <v>129</v>
      </c>
      <c r="D16" t="s">
        <v>190</v>
      </c>
      <c r="E16" t="s">
        <v>3</v>
      </c>
      <c r="F16" t="s">
        <v>214</v>
      </c>
      <c r="G16" t="s">
        <v>421</v>
      </c>
      <c r="H16" s="6" t="s">
        <v>213</v>
      </c>
      <c r="I16" s="1">
        <v>1.2E-2</v>
      </c>
      <c r="J16">
        <v>1</v>
      </c>
      <c r="K16" s="4">
        <f t="shared" si="1"/>
        <v>1.2E-2</v>
      </c>
      <c r="L16">
        <v>0</v>
      </c>
      <c r="M16" s="6">
        <v>100</v>
      </c>
      <c r="N16" s="5">
        <f t="shared" si="0"/>
        <v>1.2</v>
      </c>
      <c r="P16" s="6">
        <v>0</v>
      </c>
      <c r="Q16" s="1">
        <v>0</v>
      </c>
      <c r="R16" s="4">
        <f t="shared" si="2"/>
        <v>0</v>
      </c>
    </row>
    <row r="17" spans="1:18" x14ac:dyDescent="0.25">
      <c r="A17" s="2">
        <f t="shared" si="3"/>
        <v>14</v>
      </c>
      <c r="B17" t="s">
        <v>143</v>
      </c>
      <c r="C17" t="s">
        <v>6</v>
      </c>
      <c r="D17" t="s">
        <v>183</v>
      </c>
      <c r="E17" t="s">
        <v>3</v>
      </c>
      <c r="F17" t="s">
        <v>182</v>
      </c>
      <c r="G17" t="s">
        <v>420</v>
      </c>
      <c r="H17" s="6" t="s">
        <v>184</v>
      </c>
      <c r="I17" s="1">
        <v>3.3000000000000002E-2</v>
      </c>
      <c r="J17">
        <v>32</v>
      </c>
      <c r="K17" s="4">
        <f t="shared" si="1"/>
        <v>1.056</v>
      </c>
      <c r="L17" t="s">
        <v>451</v>
      </c>
      <c r="M17" s="6">
        <v>0</v>
      </c>
      <c r="N17" s="5">
        <f t="shared" si="0"/>
        <v>0</v>
      </c>
      <c r="P17" s="6">
        <v>0</v>
      </c>
      <c r="Q17" s="1">
        <v>0</v>
      </c>
      <c r="R17" s="4">
        <f t="shared" si="2"/>
        <v>0</v>
      </c>
    </row>
    <row r="18" spans="1:18" x14ac:dyDescent="0.25">
      <c r="A18" s="2">
        <f t="shared" si="3"/>
        <v>15</v>
      </c>
      <c r="B18" t="s">
        <v>142</v>
      </c>
      <c r="C18" t="s">
        <v>11</v>
      </c>
      <c r="D18" t="s">
        <v>217</v>
      </c>
      <c r="E18" t="s">
        <v>3</v>
      </c>
      <c r="F18" t="s">
        <v>216</v>
      </c>
      <c r="G18" t="s">
        <v>419</v>
      </c>
      <c r="H18" s="6" t="s">
        <v>215</v>
      </c>
      <c r="I18" s="1">
        <v>2.8000000000000001E-2</v>
      </c>
      <c r="J18">
        <v>6</v>
      </c>
      <c r="K18" s="4">
        <f t="shared" si="1"/>
        <v>0.16800000000000001</v>
      </c>
      <c r="L18">
        <v>0</v>
      </c>
      <c r="M18" s="6">
        <v>100</v>
      </c>
      <c r="N18" s="5">
        <f t="shared" si="0"/>
        <v>2.8000000000000003</v>
      </c>
      <c r="P18" s="6">
        <v>0</v>
      </c>
      <c r="Q18" s="1">
        <v>0</v>
      </c>
      <c r="R18" s="4">
        <f t="shared" si="2"/>
        <v>0</v>
      </c>
    </row>
    <row r="19" spans="1:18" x14ac:dyDescent="0.25">
      <c r="A19" s="2">
        <f t="shared" si="3"/>
        <v>16</v>
      </c>
      <c r="B19" t="s">
        <v>132</v>
      </c>
      <c r="C19" t="s">
        <v>11</v>
      </c>
      <c r="D19" t="s">
        <v>183</v>
      </c>
      <c r="E19" t="s">
        <v>8</v>
      </c>
      <c r="F19" t="s">
        <v>218</v>
      </c>
      <c r="G19" t="s">
        <v>418</v>
      </c>
      <c r="H19" s="6" t="s">
        <v>219</v>
      </c>
      <c r="I19" s="1">
        <v>0.217</v>
      </c>
      <c r="J19">
        <v>3</v>
      </c>
      <c r="K19" s="4">
        <f t="shared" si="1"/>
        <v>0.65100000000000002</v>
      </c>
      <c r="L19">
        <v>6</v>
      </c>
      <c r="M19" s="6">
        <v>10</v>
      </c>
      <c r="N19" s="5">
        <f t="shared" si="0"/>
        <v>2.17</v>
      </c>
      <c r="P19" s="6">
        <v>0</v>
      </c>
      <c r="Q19" s="1">
        <v>0</v>
      </c>
      <c r="R19" s="4">
        <f t="shared" si="2"/>
        <v>0</v>
      </c>
    </row>
    <row r="20" spans="1:18" x14ac:dyDescent="0.25">
      <c r="A20" s="2">
        <f t="shared" si="3"/>
        <v>17</v>
      </c>
      <c r="B20" t="s">
        <v>131</v>
      </c>
      <c r="C20" t="s">
        <v>7</v>
      </c>
      <c r="D20" t="s">
        <v>200</v>
      </c>
      <c r="E20" t="s">
        <v>8</v>
      </c>
      <c r="F20" t="s">
        <v>220</v>
      </c>
      <c r="G20" t="s">
        <v>444</v>
      </c>
      <c r="H20" s="6" t="s">
        <v>443</v>
      </c>
      <c r="I20" s="1">
        <v>0.17299999999999999</v>
      </c>
      <c r="J20">
        <v>4</v>
      </c>
      <c r="K20" s="4">
        <f t="shared" si="1"/>
        <v>0.69199999999999995</v>
      </c>
      <c r="L20">
        <v>0</v>
      </c>
      <c r="M20" s="6">
        <v>10</v>
      </c>
      <c r="N20" s="5">
        <f t="shared" si="0"/>
        <v>1.73</v>
      </c>
      <c r="P20" s="6">
        <v>0</v>
      </c>
      <c r="Q20" s="1">
        <v>0</v>
      </c>
      <c r="R20" s="4">
        <f t="shared" si="2"/>
        <v>0</v>
      </c>
    </row>
    <row r="21" spans="1:18" x14ac:dyDescent="0.25">
      <c r="A21" s="2">
        <f t="shared" si="3"/>
        <v>18</v>
      </c>
      <c r="B21" t="s">
        <v>136</v>
      </c>
      <c r="C21" t="s">
        <v>9</v>
      </c>
      <c r="D21" t="s">
        <v>223</v>
      </c>
      <c r="E21" t="s">
        <v>10</v>
      </c>
      <c r="F21" t="s">
        <v>222</v>
      </c>
      <c r="G21" t="s">
        <v>417</v>
      </c>
      <c r="H21" s="6" t="s">
        <v>221</v>
      </c>
      <c r="I21" s="1">
        <v>0.97699999999999998</v>
      </c>
      <c r="J21">
        <v>5</v>
      </c>
      <c r="K21" s="4">
        <f t="shared" si="1"/>
        <v>4.8849999999999998</v>
      </c>
      <c r="L21">
        <v>0</v>
      </c>
      <c r="M21" s="6">
        <v>10</v>
      </c>
      <c r="N21" s="5">
        <f t="shared" si="0"/>
        <v>9.77</v>
      </c>
      <c r="P21" s="6">
        <v>0</v>
      </c>
      <c r="Q21" s="1">
        <v>0</v>
      </c>
      <c r="R21" s="4">
        <f t="shared" si="2"/>
        <v>0</v>
      </c>
    </row>
    <row r="22" spans="1:18" x14ac:dyDescent="0.25">
      <c r="A22" s="2">
        <f t="shared" si="3"/>
        <v>19</v>
      </c>
      <c r="B22" t="s">
        <v>19</v>
      </c>
      <c r="C22" t="s">
        <v>20</v>
      </c>
      <c r="D22" t="s">
        <v>200</v>
      </c>
      <c r="E22" t="s">
        <v>10</v>
      </c>
      <c r="F22" t="s">
        <v>225</v>
      </c>
      <c r="G22" t="s">
        <v>416</v>
      </c>
      <c r="H22" s="6" t="s">
        <v>224</v>
      </c>
      <c r="I22" s="1">
        <v>1.65</v>
      </c>
      <c r="J22">
        <v>1</v>
      </c>
      <c r="K22" s="4">
        <f t="shared" si="1"/>
        <v>1.65</v>
      </c>
      <c r="L22">
        <v>0</v>
      </c>
      <c r="M22" s="6">
        <v>3</v>
      </c>
      <c r="N22" s="5">
        <f t="shared" si="0"/>
        <v>4.9499999999999993</v>
      </c>
      <c r="P22" s="6">
        <v>0</v>
      </c>
      <c r="Q22" s="1">
        <v>0</v>
      </c>
      <c r="R22" s="4">
        <f t="shared" si="2"/>
        <v>0</v>
      </c>
    </row>
    <row r="23" spans="1:18" x14ac:dyDescent="0.25">
      <c r="A23" s="2">
        <f t="shared" si="3"/>
        <v>20</v>
      </c>
      <c r="B23" t="s">
        <v>128</v>
      </c>
      <c r="C23" t="s">
        <v>24</v>
      </c>
      <c r="D23" t="s">
        <v>228</v>
      </c>
      <c r="E23" t="s">
        <v>25</v>
      </c>
      <c r="F23" t="s">
        <v>227</v>
      </c>
      <c r="G23" t="s">
        <v>24</v>
      </c>
      <c r="H23" s="6" t="s">
        <v>226</v>
      </c>
      <c r="I23" s="1">
        <v>0.63</v>
      </c>
      <c r="J23">
        <v>2</v>
      </c>
      <c r="K23" s="4">
        <f t="shared" si="1"/>
        <v>1.26</v>
      </c>
      <c r="L23">
        <v>0</v>
      </c>
      <c r="M23" s="6">
        <v>4</v>
      </c>
      <c r="N23" s="5">
        <f t="shared" si="0"/>
        <v>2.52</v>
      </c>
      <c r="P23" s="6">
        <v>0</v>
      </c>
      <c r="Q23" s="1">
        <v>0</v>
      </c>
      <c r="R23" s="4">
        <f t="shared" si="2"/>
        <v>0</v>
      </c>
    </row>
    <row r="24" spans="1:18" x14ac:dyDescent="0.25">
      <c r="A24" s="2">
        <f t="shared" si="3"/>
        <v>21</v>
      </c>
      <c r="B24" t="s">
        <v>127</v>
      </c>
      <c r="C24" t="s">
        <v>26</v>
      </c>
      <c r="D24" t="s">
        <v>228</v>
      </c>
      <c r="E24" t="s">
        <v>27</v>
      </c>
      <c r="F24" t="s">
        <v>230</v>
      </c>
      <c r="G24" t="s">
        <v>415</v>
      </c>
      <c r="H24" s="6" t="s">
        <v>229</v>
      </c>
      <c r="I24" s="1">
        <v>0.22900000000000001</v>
      </c>
      <c r="J24">
        <v>6</v>
      </c>
      <c r="K24" s="4">
        <f t="shared" si="1"/>
        <v>1.3740000000000001</v>
      </c>
      <c r="L24">
        <v>0</v>
      </c>
      <c r="M24" s="6">
        <v>20</v>
      </c>
      <c r="N24" s="5">
        <f t="shared" si="0"/>
        <v>4.58</v>
      </c>
      <c r="P24" s="6">
        <v>0</v>
      </c>
      <c r="Q24" s="1">
        <v>0</v>
      </c>
      <c r="R24" s="4">
        <f t="shared" si="2"/>
        <v>0</v>
      </c>
    </row>
    <row r="25" spans="1:18" x14ac:dyDescent="0.25">
      <c r="A25" s="2">
        <f t="shared" si="3"/>
        <v>22</v>
      </c>
      <c r="B25" t="s">
        <v>257</v>
      </c>
      <c r="C25" t="s">
        <v>28</v>
      </c>
      <c r="D25" t="s">
        <v>195</v>
      </c>
      <c r="E25" t="s">
        <v>36</v>
      </c>
      <c r="F25" t="s">
        <v>232</v>
      </c>
      <c r="G25" t="s">
        <v>414</v>
      </c>
      <c r="H25" s="6" t="s">
        <v>231</v>
      </c>
      <c r="I25" s="1">
        <v>2.2999999999999998</v>
      </c>
      <c r="J25">
        <v>2</v>
      </c>
      <c r="K25" s="4">
        <f t="shared" si="1"/>
        <v>4.5999999999999996</v>
      </c>
      <c r="L25">
        <v>0</v>
      </c>
      <c r="M25" s="6">
        <v>4</v>
      </c>
      <c r="N25" s="5">
        <f t="shared" si="0"/>
        <v>9.1999999999999993</v>
      </c>
      <c r="P25" s="6">
        <v>0</v>
      </c>
      <c r="Q25" s="1">
        <v>0</v>
      </c>
      <c r="R25" s="4">
        <f t="shared" si="2"/>
        <v>0</v>
      </c>
    </row>
    <row r="26" spans="1:18" x14ac:dyDescent="0.25">
      <c r="A26" s="2">
        <f t="shared" si="3"/>
        <v>23</v>
      </c>
      <c r="B26" t="s">
        <v>234</v>
      </c>
      <c r="C26" t="s">
        <v>29</v>
      </c>
      <c r="D26" t="s">
        <v>195</v>
      </c>
      <c r="E26" t="s">
        <v>30</v>
      </c>
      <c r="F26" t="s">
        <v>235</v>
      </c>
      <c r="G26" t="s">
        <v>413</v>
      </c>
      <c r="H26" s="6" t="s">
        <v>233</v>
      </c>
      <c r="I26" s="1">
        <v>8.2899999999999991</v>
      </c>
      <c r="J26">
        <v>2</v>
      </c>
      <c r="K26" s="4">
        <f t="shared" si="1"/>
        <v>16.579999999999998</v>
      </c>
      <c r="L26">
        <v>0</v>
      </c>
      <c r="M26" s="6">
        <v>0</v>
      </c>
      <c r="N26" s="5">
        <f t="shared" si="0"/>
        <v>0</v>
      </c>
      <c r="P26" s="6">
        <v>4</v>
      </c>
      <c r="Q26" s="1">
        <v>4.6500000000000004</v>
      </c>
      <c r="R26" s="4">
        <f t="shared" si="2"/>
        <v>18.600000000000001</v>
      </c>
    </row>
    <row r="27" spans="1:18" x14ac:dyDescent="0.25">
      <c r="A27" s="2">
        <f t="shared" si="3"/>
        <v>24</v>
      </c>
      <c r="B27" t="s">
        <v>144</v>
      </c>
      <c r="C27" t="s">
        <v>31</v>
      </c>
      <c r="D27" t="s">
        <v>195</v>
      </c>
      <c r="E27" t="s">
        <v>32</v>
      </c>
      <c r="F27" t="s">
        <v>237</v>
      </c>
      <c r="G27" t="s">
        <v>412</v>
      </c>
      <c r="H27" s="6" t="s">
        <v>236</v>
      </c>
      <c r="I27" s="1">
        <v>0.26700000000000002</v>
      </c>
      <c r="J27">
        <v>4</v>
      </c>
      <c r="K27" s="4">
        <f t="shared" si="1"/>
        <v>1.0680000000000001</v>
      </c>
      <c r="L27">
        <v>0</v>
      </c>
      <c r="M27" s="6">
        <v>10</v>
      </c>
      <c r="N27" s="5">
        <f t="shared" si="0"/>
        <v>2.67</v>
      </c>
      <c r="P27" s="6">
        <v>0</v>
      </c>
      <c r="Q27" s="1">
        <v>0</v>
      </c>
      <c r="R27" s="4">
        <f t="shared" si="2"/>
        <v>0</v>
      </c>
    </row>
    <row r="28" spans="1:18" x14ac:dyDescent="0.25">
      <c r="A28" s="2">
        <f t="shared" si="3"/>
        <v>25</v>
      </c>
      <c r="B28" t="s">
        <v>33</v>
      </c>
      <c r="C28" t="s">
        <v>34</v>
      </c>
      <c r="D28" t="s">
        <v>195</v>
      </c>
      <c r="E28" t="s">
        <v>176</v>
      </c>
      <c r="F28" t="s">
        <v>250</v>
      </c>
      <c r="G28" t="s">
        <v>238</v>
      </c>
      <c r="H28" s="6" t="s">
        <v>238</v>
      </c>
      <c r="I28" s="1">
        <v>19.36</v>
      </c>
      <c r="J28">
        <v>1</v>
      </c>
      <c r="K28" s="4">
        <f t="shared" si="1"/>
        <v>19.36</v>
      </c>
      <c r="L28">
        <v>1</v>
      </c>
      <c r="M28" s="6">
        <v>1</v>
      </c>
      <c r="N28" s="5">
        <f t="shared" si="0"/>
        <v>19.36</v>
      </c>
      <c r="P28" s="6">
        <v>0</v>
      </c>
      <c r="Q28" s="1">
        <v>0</v>
      </c>
      <c r="R28" s="4">
        <f t="shared" si="2"/>
        <v>0</v>
      </c>
    </row>
    <row r="29" spans="1:18" x14ac:dyDescent="0.25">
      <c r="A29" s="2">
        <f t="shared" si="3"/>
        <v>26</v>
      </c>
      <c r="B29" t="s">
        <v>35</v>
      </c>
      <c r="C29" t="s">
        <v>251</v>
      </c>
      <c r="D29" t="s">
        <v>195</v>
      </c>
      <c r="E29" t="s">
        <v>36</v>
      </c>
      <c r="F29" t="s">
        <v>253</v>
      </c>
      <c r="G29" t="s">
        <v>251</v>
      </c>
      <c r="H29" s="6" t="s">
        <v>252</v>
      </c>
      <c r="I29" s="1">
        <v>5.14</v>
      </c>
      <c r="J29">
        <v>1</v>
      </c>
      <c r="K29" s="4">
        <f t="shared" si="1"/>
        <v>5.14</v>
      </c>
      <c r="L29">
        <v>0</v>
      </c>
      <c r="M29" s="6">
        <v>2</v>
      </c>
      <c r="N29" s="5">
        <f t="shared" si="0"/>
        <v>10.28</v>
      </c>
      <c r="P29" s="6">
        <v>0</v>
      </c>
      <c r="Q29" s="1">
        <v>0</v>
      </c>
      <c r="R29" s="4">
        <f t="shared" si="2"/>
        <v>0</v>
      </c>
    </row>
    <row r="30" spans="1:18" x14ac:dyDescent="0.25">
      <c r="A30" s="2">
        <f t="shared" si="3"/>
        <v>27</v>
      </c>
      <c r="B30" t="s">
        <v>37</v>
      </c>
      <c r="C30" t="s">
        <v>38</v>
      </c>
      <c r="D30" t="s">
        <v>195</v>
      </c>
      <c r="E30" t="s">
        <v>177</v>
      </c>
      <c r="F30" t="s">
        <v>254</v>
      </c>
      <c r="G30" t="s">
        <v>38</v>
      </c>
      <c r="H30" s="6" t="s">
        <v>239</v>
      </c>
      <c r="I30" s="1">
        <v>0.5</v>
      </c>
      <c r="J30">
        <v>1</v>
      </c>
      <c r="K30" s="4">
        <f t="shared" si="1"/>
        <v>0.5</v>
      </c>
      <c r="L30">
        <v>2</v>
      </c>
      <c r="M30" s="6">
        <v>0</v>
      </c>
      <c r="N30" s="5">
        <f t="shared" si="0"/>
        <v>0</v>
      </c>
      <c r="P30" s="6">
        <v>0</v>
      </c>
      <c r="Q30" s="1">
        <v>0</v>
      </c>
      <c r="R30" s="4">
        <f t="shared" si="2"/>
        <v>0</v>
      </c>
    </row>
    <row r="31" spans="1:18" x14ac:dyDescent="0.25">
      <c r="A31" s="2">
        <f t="shared" si="3"/>
        <v>28</v>
      </c>
      <c r="B31" t="s">
        <v>145</v>
      </c>
      <c r="C31" t="s">
        <v>39</v>
      </c>
      <c r="D31" t="s">
        <v>195</v>
      </c>
      <c r="E31" t="s">
        <v>36</v>
      </c>
      <c r="F31" t="s">
        <v>256</v>
      </c>
      <c r="G31" t="s">
        <v>411</v>
      </c>
      <c r="H31" s="6" t="s">
        <v>255</v>
      </c>
      <c r="I31" s="1">
        <v>0.68200000000000005</v>
      </c>
      <c r="J31">
        <v>2</v>
      </c>
      <c r="K31" s="4">
        <f t="shared" si="1"/>
        <v>1.3640000000000001</v>
      </c>
      <c r="L31">
        <v>0</v>
      </c>
      <c r="M31" s="6">
        <v>10</v>
      </c>
      <c r="N31" s="5">
        <f t="shared" si="0"/>
        <v>6.82</v>
      </c>
      <c r="P31" s="6">
        <v>0</v>
      </c>
      <c r="Q31" s="1">
        <v>0</v>
      </c>
      <c r="R31" s="4">
        <f t="shared" si="2"/>
        <v>0</v>
      </c>
    </row>
    <row r="32" spans="1:18" x14ac:dyDescent="0.25">
      <c r="A32" s="2">
        <f t="shared" si="3"/>
        <v>29</v>
      </c>
      <c r="B32" t="s">
        <v>40</v>
      </c>
      <c r="C32" t="s">
        <v>41</v>
      </c>
      <c r="D32" t="s">
        <v>195</v>
      </c>
      <c r="E32" t="s">
        <v>36</v>
      </c>
      <c r="F32" t="s">
        <v>259</v>
      </c>
      <c r="G32" t="s">
        <v>410</v>
      </c>
      <c r="H32" s="6" t="s">
        <v>258</v>
      </c>
      <c r="I32" s="1">
        <v>3.13</v>
      </c>
      <c r="J32">
        <v>1</v>
      </c>
      <c r="K32" s="4">
        <f t="shared" si="1"/>
        <v>3.13</v>
      </c>
      <c r="L32">
        <v>0</v>
      </c>
      <c r="M32" s="6">
        <v>2</v>
      </c>
      <c r="N32" s="5">
        <f t="shared" si="0"/>
        <v>6.26</v>
      </c>
      <c r="P32" s="6">
        <v>0</v>
      </c>
      <c r="Q32" s="1">
        <v>0</v>
      </c>
      <c r="R32" s="4">
        <f t="shared" si="2"/>
        <v>0</v>
      </c>
    </row>
    <row r="33" spans="1:18" x14ac:dyDescent="0.25">
      <c r="A33" s="2">
        <f t="shared" si="3"/>
        <v>30</v>
      </c>
      <c r="B33" t="s">
        <v>42</v>
      </c>
      <c r="C33" t="s">
        <v>43</v>
      </c>
      <c r="D33" t="s">
        <v>195</v>
      </c>
      <c r="E33" t="s">
        <v>44</v>
      </c>
      <c r="F33" t="s">
        <v>260</v>
      </c>
      <c r="G33" t="s">
        <v>43</v>
      </c>
      <c r="H33" s="6" t="s">
        <v>240</v>
      </c>
      <c r="I33" s="1">
        <v>0.38</v>
      </c>
      <c r="J33">
        <v>1</v>
      </c>
      <c r="K33" s="4">
        <f t="shared" si="1"/>
        <v>0.38</v>
      </c>
      <c r="L33">
        <v>8</v>
      </c>
      <c r="M33" s="6">
        <v>0</v>
      </c>
      <c r="N33" s="5">
        <f t="shared" si="0"/>
        <v>0</v>
      </c>
      <c r="P33" s="6">
        <v>0</v>
      </c>
      <c r="Q33" s="1">
        <v>0</v>
      </c>
      <c r="R33" s="4">
        <f t="shared" si="2"/>
        <v>0</v>
      </c>
    </row>
    <row r="34" spans="1:18" x14ac:dyDescent="0.25">
      <c r="A34" s="2">
        <f t="shared" si="3"/>
        <v>31</v>
      </c>
      <c r="B34" t="s">
        <v>45</v>
      </c>
      <c r="C34" t="s">
        <v>46</v>
      </c>
      <c r="D34" t="s">
        <v>195</v>
      </c>
      <c r="E34" t="s">
        <v>36</v>
      </c>
      <c r="F34" t="s">
        <v>261</v>
      </c>
      <c r="G34" t="s">
        <v>409</v>
      </c>
      <c r="H34" s="6" t="s">
        <v>241</v>
      </c>
      <c r="I34" s="1">
        <v>4.4000000000000004</v>
      </c>
      <c r="J34">
        <v>1</v>
      </c>
      <c r="K34" s="4">
        <f t="shared" si="1"/>
        <v>4.4000000000000004</v>
      </c>
      <c r="L34">
        <v>3</v>
      </c>
      <c r="M34" s="6">
        <v>0</v>
      </c>
      <c r="N34" s="5">
        <f t="shared" si="0"/>
        <v>0</v>
      </c>
      <c r="P34" s="6">
        <v>0</v>
      </c>
      <c r="Q34" s="1">
        <v>0</v>
      </c>
      <c r="R34" s="4">
        <f t="shared" si="2"/>
        <v>0</v>
      </c>
    </row>
    <row r="35" spans="1:18" x14ac:dyDescent="0.25">
      <c r="A35" s="2">
        <f t="shared" si="3"/>
        <v>32</v>
      </c>
      <c r="B35" t="s">
        <v>146</v>
      </c>
      <c r="C35" t="s">
        <v>47</v>
      </c>
      <c r="D35" t="s">
        <v>195</v>
      </c>
      <c r="E35" t="s">
        <v>32</v>
      </c>
      <c r="F35" t="s">
        <v>302</v>
      </c>
      <c r="G35" t="s">
        <v>408</v>
      </c>
      <c r="H35" s="6" t="s">
        <v>301</v>
      </c>
      <c r="I35" s="1">
        <v>0.63600000000000001</v>
      </c>
      <c r="J35">
        <v>2</v>
      </c>
      <c r="K35" s="4">
        <f t="shared" si="1"/>
        <v>1.272</v>
      </c>
      <c r="L35">
        <v>0</v>
      </c>
      <c r="M35" s="6">
        <v>10</v>
      </c>
      <c r="N35" s="5">
        <f t="shared" si="0"/>
        <v>6.36</v>
      </c>
      <c r="P35" s="6">
        <v>0</v>
      </c>
      <c r="Q35" s="1">
        <v>0</v>
      </c>
      <c r="R35" s="4">
        <f t="shared" si="2"/>
        <v>0</v>
      </c>
    </row>
    <row r="36" spans="1:18" x14ac:dyDescent="0.25">
      <c r="A36" s="2">
        <f t="shared" si="3"/>
        <v>33</v>
      </c>
      <c r="B36" t="s">
        <v>48</v>
      </c>
      <c r="C36" t="s">
        <v>49</v>
      </c>
      <c r="D36" t="s">
        <v>195</v>
      </c>
      <c r="E36" t="s">
        <v>50</v>
      </c>
      <c r="F36" t="s">
        <v>299</v>
      </c>
      <c r="G36" t="s">
        <v>49</v>
      </c>
      <c r="H36" s="6" t="s">
        <v>298</v>
      </c>
      <c r="I36" s="1">
        <v>0.46200000000000002</v>
      </c>
      <c r="J36">
        <v>1</v>
      </c>
      <c r="K36" s="4">
        <f t="shared" si="1"/>
        <v>0.46200000000000002</v>
      </c>
      <c r="L36">
        <v>0</v>
      </c>
      <c r="M36" s="6">
        <v>10</v>
      </c>
      <c r="N36" s="5">
        <f>I36*M36</f>
        <v>4.62</v>
      </c>
      <c r="P36" s="6">
        <v>0</v>
      </c>
      <c r="Q36" s="1">
        <v>0</v>
      </c>
      <c r="R36" s="4">
        <f t="shared" si="2"/>
        <v>0</v>
      </c>
    </row>
    <row r="37" spans="1:18" x14ac:dyDescent="0.25">
      <c r="A37" s="2">
        <f t="shared" si="3"/>
        <v>34</v>
      </c>
      <c r="B37" t="s">
        <v>51</v>
      </c>
      <c r="C37" t="s">
        <v>52</v>
      </c>
      <c r="D37" t="s">
        <v>305</v>
      </c>
      <c r="E37" t="s">
        <v>53</v>
      </c>
      <c r="F37" t="s">
        <v>304</v>
      </c>
      <c r="G37" t="s">
        <v>407</v>
      </c>
      <c r="H37" s="6" t="s">
        <v>303</v>
      </c>
      <c r="I37" s="1">
        <v>2.5499999999999998</v>
      </c>
      <c r="J37">
        <v>1</v>
      </c>
      <c r="K37" s="4">
        <f t="shared" si="1"/>
        <v>2.5499999999999998</v>
      </c>
      <c r="L37">
        <v>0</v>
      </c>
      <c r="M37" s="6">
        <v>2</v>
      </c>
      <c r="N37" s="5">
        <f t="shared" ref="N37:N89" si="4">I37*M37</f>
        <v>5.0999999999999996</v>
      </c>
      <c r="P37" s="6">
        <v>0</v>
      </c>
      <c r="Q37" s="1">
        <v>0</v>
      </c>
      <c r="R37" s="4">
        <f t="shared" si="2"/>
        <v>0</v>
      </c>
    </row>
    <row r="38" spans="1:18" x14ac:dyDescent="0.25">
      <c r="A38" s="2">
        <f t="shared" si="3"/>
        <v>35</v>
      </c>
      <c r="B38" t="s">
        <v>54</v>
      </c>
      <c r="C38" t="s">
        <v>55</v>
      </c>
      <c r="D38" t="s">
        <v>305</v>
      </c>
      <c r="E38" t="s">
        <v>53</v>
      </c>
      <c r="F38" t="s">
        <v>306</v>
      </c>
      <c r="G38" t="s">
        <v>406</v>
      </c>
      <c r="H38" s="6" t="s">
        <v>307</v>
      </c>
      <c r="I38" s="1">
        <v>2.5499999999999998</v>
      </c>
      <c r="J38">
        <v>1</v>
      </c>
      <c r="K38" s="4">
        <f t="shared" si="1"/>
        <v>2.5499999999999998</v>
      </c>
      <c r="L38">
        <v>0</v>
      </c>
      <c r="M38" s="6">
        <v>2</v>
      </c>
      <c r="N38" s="5">
        <f t="shared" si="4"/>
        <v>5.0999999999999996</v>
      </c>
      <c r="P38" s="6">
        <v>0</v>
      </c>
      <c r="Q38" s="1">
        <v>0</v>
      </c>
      <c r="R38" s="4">
        <f t="shared" si="2"/>
        <v>0</v>
      </c>
    </row>
    <row r="39" spans="1:18" x14ac:dyDescent="0.25">
      <c r="A39" s="2">
        <f t="shared" si="3"/>
        <v>36</v>
      </c>
      <c r="B39" t="s">
        <v>56</v>
      </c>
      <c r="C39" t="s">
        <v>374</v>
      </c>
      <c r="D39" t="s">
        <v>195</v>
      </c>
      <c r="E39" t="s">
        <v>178</v>
      </c>
      <c r="F39" t="s">
        <v>375</v>
      </c>
      <c r="G39" t="s">
        <v>374</v>
      </c>
      <c r="H39" s="6" t="s">
        <v>461</v>
      </c>
      <c r="I39" s="1">
        <v>7.39</v>
      </c>
      <c r="J39">
        <v>1</v>
      </c>
      <c r="K39" s="4">
        <f t="shared" si="1"/>
        <v>7.39</v>
      </c>
      <c r="L39">
        <v>0</v>
      </c>
      <c r="M39" s="6">
        <v>0</v>
      </c>
      <c r="N39" s="5">
        <f t="shared" si="4"/>
        <v>0</v>
      </c>
      <c r="O39" t="s">
        <v>462</v>
      </c>
      <c r="P39" s="6">
        <v>1</v>
      </c>
      <c r="Q39" s="1">
        <v>7.09</v>
      </c>
      <c r="R39" s="4">
        <f t="shared" si="2"/>
        <v>7.09</v>
      </c>
    </row>
    <row r="40" spans="1:18" x14ac:dyDescent="0.25">
      <c r="A40" s="2">
        <f t="shared" si="3"/>
        <v>37</v>
      </c>
      <c r="B40" t="s">
        <v>57</v>
      </c>
      <c r="C40" t="s">
        <v>309</v>
      </c>
      <c r="D40" t="s">
        <v>195</v>
      </c>
      <c r="E40" t="s">
        <v>58</v>
      </c>
      <c r="F40" t="s">
        <v>310</v>
      </c>
      <c r="G40" t="s">
        <v>405</v>
      </c>
      <c r="H40" s="6" t="s">
        <v>308</v>
      </c>
      <c r="I40" s="1">
        <v>6.67</v>
      </c>
      <c r="J40">
        <v>1</v>
      </c>
      <c r="K40" s="4">
        <f t="shared" si="1"/>
        <v>6.67</v>
      </c>
      <c r="L40">
        <v>0</v>
      </c>
      <c r="M40" s="6">
        <v>2</v>
      </c>
      <c r="N40" s="5">
        <f t="shared" si="4"/>
        <v>13.34</v>
      </c>
      <c r="P40" s="6">
        <v>0</v>
      </c>
      <c r="Q40" s="1">
        <v>0</v>
      </c>
      <c r="R40" s="4">
        <f t="shared" si="2"/>
        <v>0</v>
      </c>
    </row>
    <row r="41" spans="1:18" x14ac:dyDescent="0.25">
      <c r="A41" s="2">
        <f t="shared" si="3"/>
        <v>38</v>
      </c>
      <c r="B41" t="s">
        <v>59</v>
      </c>
      <c r="C41" t="s">
        <v>60</v>
      </c>
      <c r="D41" t="s">
        <v>195</v>
      </c>
      <c r="E41" t="s">
        <v>61</v>
      </c>
      <c r="F41" t="s">
        <v>313</v>
      </c>
      <c r="G41" t="s">
        <v>404</v>
      </c>
      <c r="H41" s="6" t="s">
        <v>312</v>
      </c>
      <c r="I41" s="1">
        <v>0.97</v>
      </c>
      <c r="J41">
        <v>1</v>
      </c>
      <c r="K41" s="4">
        <f t="shared" si="1"/>
        <v>0.97</v>
      </c>
      <c r="L41">
        <v>0</v>
      </c>
      <c r="M41" s="6">
        <v>2</v>
      </c>
      <c r="N41" s="5">
        <f t="shared" si="4"/>
        <v>1.94</v>
      </c>
      <c r="P41" s="6">
        <v>0</v>
      </c>
      <c r="Q41" s="1">
        <v>0</v>
      </c>
      <c r="R41" s="4">
        <f t="shared" si="2"/>
        <v>0</v>
      </c>
    </row>
    <row r="42" spans="1:18" x14ac:dyDescent="0.25">
      <c r="A42" s="2">
        <f t="shared" si="3"/>
        <v>39</v>
      </c>
      <c r="B42" t="s">
        <v>147</v>
      </c>
      <c r="C42" t="s">
        <v>399</v>
      </c>
      <c r="D42" t="s">
        <v>397</v>
      </c>
      <c r="E42" t="s">
        <v>392</v>
      </c>
      <c r="F42" t="s">
        <v>396</v>
      </c>
      <c r="G42" t="s">
        <v>395</v>
      </c>
      <c r="H42" s="6" t="s">
        <v>394</v>
      </c>
      <c r="I42" s="1">
        <v>0.215</v>
      </c>
      <c r="J42">
        <v>2</v>
      </c>
      <c r="K42" s="4">
        <f t="shared" si="1"/>
        <v>0.43</v>
      </c>
      <c r="L42">
        <v>0</v>
      </c>
      <c r="M42" s="6">
        <v>10</v>
      </c>
      <c r="N42" s="5">
        <f t="shared" si="4"/>
        <v>2.15</v>
      </c>
      <c r="P42" s="6">
        <v>0</v>
      </c>
      <c r="Q42" s="1">
        <v>0</v>
      </c>
      <c r="R42" s="4">
        <f t="shared" si="2"/>
        <v>0</v>
      </c>
    </row>
    <row r="43" spans="1:18" x14ac:dyDescent="0.25">
      <c r="A43" s="2">
        <f t="shared" si="3"/>
        <v>40</v>
      </c>
      <c r="B43" t="s">
        <v>320</v>
      </c>
      <c r="C43" t="s">
        <v>63</v>
      </c>
      <c r="D43" t="s">
        <v>316</v>
      </c>
      <c r="E43" t="s">
        <v>392</v>
      </c>
      <c r="F43" t="s">
        <v>315</v>
      </c>
      <c r="G43" t="s">
        <v>63</v>
      </c>
      <c r="H43" s="6" t="s">
        <v>314</v>
      </c>
      <c r="I43" s="1">
        <v>2.5000000000000001E-2</v>
      </c>
      <c r="J43">
        <v>4</v>
      </c>
      <c r="K43" s="4">
        <f t="shared" si="1"/>
        <v>0.1</v>
      </c>
      <c r="L43">
        <v>0</v>
      </c>
      <c r="M43" s="6">
        <v>100</v>
      </c>
      <c r="N43" s="5">
        <f t="shared" si="4"/>
        <v>2.5</v>
      </c>
      <c r="P43" s="6">
        <v>0</v>
      </c>
      <c r="Q43" s="1">
        <v>0</v>
      </c>
      <c r="R43" s="4">
        <f t="shared" si="2"/>
        <v>0</v>
      </c>
    </row>
    <row r="44" spans="1:18" x14ac:dyDescent="0.25">
      <c r="A44" s="2">
        <f t="shared" si="3"/>
        <v>41</v>
      </c>
      <c r="B44" t="s">
        <v>148</v>
      </c>
      <c r="C44" t="s">
        <v>64</v>
      </c>
      <c r="D44" t="s">
        <v>319</v>
      </c>
      <c r="E44" t="s">
        <v>65</v>
      </c>
      <c r="F44" t="s">
        <v>318</v>
      </c>
      <c r="G44" t="s">
        <v>64</v>
      </c>
      <c r="H44" s="6" t="s">
        <v>317</v>
      </c>
      <c r="I44" s="1">
        <v>0.67500000000000004</v>
      </c>
      <c r="J44">
        <v>3</v>
      </c>
      <c r="K44" s="4">
        <f t="shared" si="1"/>
        <v>2.0250000000000004</v>
      </c>
      <c r="L44">
        <v>0</v>
      </c>
      <c r="M44" s="6">
        <v>10</v>
      </c>
      <c r="N44" s="5">
        <f t="shared" si="4"/>
        <v>6.75</v>
      </c>
      <c r="P44" s="6">
        <v>0</v>
      </c>
      <c r="Q44" s="1">
        <v>0</v>
      </c>
      <c r="R44" s="4">
        <f t="shared" si="2"/>
        <v>0</v>
      </c>
    </row>
    <row r="45" spans="1:18" x14ac:dyDescent="0.25">
      <c r="A45" s="2">
        <f t="shared" si="3"/>
        <v>42</v>
      </c>
      <c r="B45" t="s">
        <v>149</v>
      </c>
      <c r="C45" t="s">
        <v>66</v>
      </c>
      <c r="D45" t="s">
        <v>323</v>
      </c>
      <c r="E45" t="s">
        <v>393</v>
      </c>
      <c r="F45" t="s">
        <v>322</v>
      </c>
      <c r="G45" t="s">
        <v>66</v>
      </c>
      <c r="H45" s="6" t="s">
        <v>321</v>
      </c>
      <c r="I45" s="1">
        <v>5.1999999999999998E-2</v>
      </c>
      <c r="J45">
        <v>2</v>
      </c>
      <c r="K45" s="4">
        <f t="shared" si="1"/>
        <v>0.104</v>
      </c>
      <c r="L45">
        <v>0</v>
      </c>
      <c r="M45" s="6">
        <v>50</v>
      </c>
      <c r="N45" s="5">
        <f t="shared" si="4"/>
        <v>2.6</v>
      </c>
      <c r="P45" s="6">
        <v>0</v>
      </c>
      <c r="Q45" s="1">
        <v>0</v>
      </c>
      <c r="R45" s="4">
        <f t="shared" si="2"/>
        <v>0</v>
      </c>
    </row>
    <row r="46" spans="1:18" x14ac:dyDescent="0.25">
      <c r="A46" s="2">
        <f t="shared" si="3"/>
        <v>43</v>
      </c>
      <c r="B46" t="s">
        <v>433</v>
      </c>
      <c r="C46" t="s">
        <v>435</v>
      </c>
      <c r="D46" t="s">
        <v>195</v>
      </c>
      <c r="E46" t="s">
        <v>398</v>
      </c>
      <c r="F46" t="s">
        <v>440</v>
      </c>
      <c r="G46" t="s">
        <v>441</v>
      </c>
      <c r="H46" s="6" t="s">
        <v>442</v>
      </c>
      <c r="I46" s="1">
        <v>0.16200000000000001</v>
      </c>
      <c r="J46">
        <v>1</v>
      </c>
      <c r="K46" s="4">
        <f t="shared" si="1"/>
        <v>0.16200000000000001</v>
      </c>
      <c r="L46">
        <v>0</v>
      </c>
      <c r="M46" s="6">
        <v>10</v>
      </c>
      <c r="N46" s="5">
        <f t="shared" si="4"/>
        <v>1.62</v>
      </c>
      <c r="P46" s="6">
        <v>0</v>
      </c>
      <c r="Q46" s="1">
        <v>0</v>
      </c>
      <c r="R46" s="4">
        <f t="shared" si="2"/>
        <v>0</v>
      </c>
    </row>
    <row r="47" spans="1:18" x14ac:dyDescent="0.25">
      <c r="A47" s="2">
        <f t="shared" si="3"/>
        <v>44</v>
      </c>
      <c r="B47" t="s">
        <v>434</v>
      </c>
      <c r="C47" t="s">
        <v>436</v>
      </c>
      <c r="D47" t="s">
        <v>195</v>
      </c>
      <c r="E47" t="s">
        <v>398</v>
      </c>
      <c r="F47" t="s">
        <v>437</v>
      </c>
      <c r="G47" t="s">
        <v>439</v>
      </c>
      <c r="H47" s="6" t="s">
        <v>438</v>
      </c>
      <c r="I47" s="1">
        <v>0.153</v>
      </c>
      <c r="J47">
        <v>1</v>
      </c>
      <c r="K47" s="4">
        <f t="shared" si="1"/>
        <v>0.153</v>
      </c>
      <c r="L47">
        <v>0</v>
      </c>
      <c r="M47" s="6">
        <v>10</v>
      </c>
      <c r="N47" s="5">
        <f t="shared" si="4"/>
        <v>1.53</v>
      </c>
      <c r="P47" s="6">
        <v>0</v>
      </c>
      <c r="Q47" s="1">
        <v>0</v>
      </c>
      <c r="R47" s="4">
        <f t="shared" si="2"/>
        <v>0</v>
      </c>
    </row>
    <row r="48" spans="1:18" x14ac:dyDescent="0.25">
      <c r="A48" s="2">
        <f t="shared" si="3"/>
        <v>45</v>
      </c>
      <c r="B48" t="s">
        <v>150</v>
      </c>
      <c r="C48" t="s">
        <v>67</v>
      </c>
      <c r="D48" t="s">
        <v>223</v>
      </c>
      <c r="E48" t="s">
        <v>27</v>
      </c>
      <c r="F48" t="s">
        <v>264</v>
      </c>
      <c r="G48" t="s">
        <v>403</v>
      </c>
      <c r="H48" s="6" t="s">
        <v>263</v>
      </c>
      <c r="I48" s="1">
        <v>0.46</v>
      </c>
      <c r="J48">
        <v>3</v>
      </c>
      <c r="K48" s="4">
        <f t="shared" si="1"/>
        <v>1.3800000000000001</v>
      </c>
      <c r="L48">
        <v>10</v>
      </c>
      <c r="M48" s="6">
        <v>0</v>
      </c>
      <c r="N48" s="5">
        <f t="shared" si="4"/>
        <v>0</v>
      </c>
      <c r="P48" s="6">
        <v>0</v>
      </c>
      <c r="Q48" s="1">
        <v>0</v>
      </c>
      <c r="R48" s="4">
        <f t="shared" si="2"/>
        <v>0</v>
      </c>
    </row>
    <row r="49" spans="1:18" x14ac:dyDescent="0.25">
      <c r="A49" s="2">
        <f t="shared" si="3"/>
        <v>46</v>
      </c>
      <c r="B49" t="s">
        <v>68</v>
      </c>
      <c r="C49" t="s">
        <v>69</v>
      </c>
      <c r="D49" t="s">
        <v>195</v>
      </c>
      <c r="E49" t="s">
        <v>179</v>
      </c>
      <c r="F49" t="s">
        <v>70</v>
      </c>
      <c r="G49" t="s">
        <v>377</v>
      </c>
      <c r="H49" s="6" t="s">
        <v>376</v>
      </c>
      <c r="I49" s="1">
        <v>0.76</v>
      </c>
      <c r="J49">
        <v>1</v>
      </c>
      <c r="K49" s="4">
        <f t="shared" si="1"/>
        <v>0.76</v>
      </c>
      <c r="L49">
        <v>0</v>
      </c>
      <c r="M49" s="6">
        <v>4</v>
      </c>
      <c r="N49" s="5">
        <f t="shared" si="4"/>
        <v>3.04</v>
      </c>
      <c r="P49" s="6">
        <v>0</v>
      </c>
      <c r="Q49" s="1">
        <v>0</v>
      </c>
      <c r="R49" s="4">
        <f t="shared" si="2"/>
        <v>0</v>
      </c>
    </row>
    <row r="50" spans="1:18" x14ac:dyDescent="0.25">
      <c r="A50" s="2">
        <f t="shared" si="3"/>
        <v>47</v>
      </c>
      <c r="B50" t="s">
        <v>153</v>
      </c>
      <c r="C50" t="s">
        <v>71</v>
      </c>
      <c r="D50" t="s">
        <v>223</v>
      </c>
      <c r="E50" t="s">
        <v>27</v>
      </c>
      <c r="F50" t="s">
        <v>265</v>
      </c>
      <c r="G50" t="s">
        <v>71</v>
      </c>
      <c r="H50" s="6" t="s">
        <v>242</v>
      </c>
      <c r="I50" s="1">
        <v>0.21</v>
      </c>
      <c r="J50">
        <v>5</v>
      </c>
      <c r="K50" s="4">
        <f t="shared" si="1"/>
        <v>1.05</v>
      </c>
      <c r="L50">
        <v>100</v>
      </c>
      <c r="M50" s="6">
        <v>0</v>
      </c>
      <c r="N50" s="5">
        <f t="shared" si="4"/>
        <v>0</v>
      </c>
      <c r="P50" s="6">
        <v>0</v>
      </c>
      <c r="Q50" s="1">
        <v>0</v>
      </c>
      <c r="R50" s="4">
        <f t="shared" si="2"/>
        <v>0</v>
      </c>
    </row>
    <row r="51" spans="1:18" x14ac:dyDescent="0.25">
      <c r="A51" s="2">
        <f t="shared" si="3"/>
        <v>48</v>
      </c>
      <c r="B51" t="s">
        <v>72</v>
      </c>
      <c r="C51" t="s">
        <v>73</v>
      </c>
      <c r="D51" t="s">
        <v>223</v>
      </c>
      <c r="E51" t="s">
        <v>27</v>
      </c>
      <c r="F51" t="s">
        <v>270</v>
      </c>
      <c r="G51" t="s">
        <v>73</v>
      </c>
      <c r="H51" s="6" t="s">
        <v>269</v>
      </c>
      <c r="I51" s="1">
        <v>0.33200000000000002</v>
      </c>
      <c r="J51">
        <v>1</v>
      </c>
      <c r="K51" s="4">
        <f t="shared" si="1"/>
        <v>0.33200000000000002</v>
      </c>
      <c r="L51">
        <v>0</v>
      </c>
      <c r="M51" s="6">
        <v>10</v>
      </c>
      <c r="N51" s="5">
        <f t="shared" si="4"/>
        <v>3.3200000000000003</v>
      </c>
      <c r="P51" s="6">
        <v>0</v>
      </c>
      <c r="Q51" s="1">
        <v>0</v>
      </c>
      <c r="R51" s="4">
        <f t="shared" si="2"/>
        <v>0</v>
      </c>
    </row>
    <row r="52" spans="1:18" x14ac:dyDescent="0.25">
      <c r="A52" s="2">
        <f t="shared" si="3"/>
        <v>49</v>
      </c>
      <c r="B52" t="s">
        <v>180</v>
      </c>
      <c r="C52" t="s">
        <v>94</v>
      </c>
      <c r="D52" t="s">
        <v>268</v>
      </c>
      <c r="E52" t="s">
        <v>95</v>
      </c>
      <c r="F52" t="s">
        <v>266</v>
      </c>
      <c r="G52" t="s">
        <v>402</v>
      </c>
      <c r="H52" s="6" t="s">
        <v>244</v>
      </c>
      <c r="I52" s="1">
        <v>0.01</v>
      </c>
      <c r="J52">
        <v>2</v>
      </c>
      <c r="K52" s="4">
        <f t="shared" si="1"/>
        <v>0.02</v>
      </c>
      <c r="L52" t="s">
        <v>451</v>
      </c>
      <c r="M52" s="6">
        <v>0</v>
      </c>
      <c r="N52" s="5">
        <f t="shared" si="4"/>
        <v>0</v>
      </c>
      <c r="P52" s="6">
        <v>0</v>
      </c>
      <c r="Q52" s="1">
        <v>0</v>
      </c>
      <c r="R52" s="4">
        <f t="shared" si="2"/>
        <v>0</v>
      </c>
    </row>
    <row r="53" spans="1:18" x14ac:dyDescent="0.25">
      <c r="A53" s="2">
        <f t="shared" si="3"/>
        <v>50</v>
      </c>
      <c r="B53" t="s">
        <v>159</v>
      </c>
      <c r="C53" t="s">
        <v>104</v>
      </c>
      <c r="D53" t="s">
        <v>268</v>
      </c>
      <c r="E53" t="s">
        <v>95</v>
      </c>
      <c r="F53" t="s">
        <v>295</v>
      </c>
      <c r="G53" t="s">
        <v>401</v>
      </c>
      <c r="H53" s="6" t="s">
        <v>294</v>
      </c>
      <c r="I53" s="1">
        <v>0.01</v>
      </c>
      <c r="J53">
        <v>2</v>
      </c>
      <c r="K53" s="4">
        <f t="shared" si="1"/>
        <v>0.02</v>
      </c>
      <c r="L53">
        <v>0</v>
      </c>
      <c r="M53" s="6">
        <v>100</v>
      </c>
      <c r="N53" s="5">
        <f t="shared" si="4"/>
        <v>1</v>
      </c>
      <c r="P53" s="6">
        <v>0</v>
      </c>
      <c r="Q53" s="1">
        <v>0</v>
      </c>
      <c r="R53" s="4">
        <f t="shared" si="2"/>
        <v>0</v>
      </c>
    </row>
    <row r="54" spans="1:18" x14ac:dyDescent="0.25">
      <c r="A54" s="16">
        <f t="shared" si="3"/>
        <v>51</v>
      </c>
      <c r="B54" s="7" t="s">
        <v>165</v>
      </c>
      <c r="C54" s="7" t="s">
        <v>22</v>
      </c>
      <c r="D54" s="7" t="s">
        <v>195</v>
      </c>
      <c r="E54" s="7" t="s">
        <v>62</v>
      </c>
      <c r="F54" s="7" t="s">
        <v>195</v>
      </c>
      <c r="G54" s="7" t="s">
        <v>195</v>
      </c>
      <c r="H54" s="7" t="s">
        <v>195</v>
      </c>
      <c r="I54" s="10">
        <v>0</v>
      </c>
      <c r="J54" s="7">
        <v>16</v>
      </c>
      <c r="K54" s="11">
        <f t="shared" si="1"/>
        <v>0</v>
      </c>
      <c r="L54" s="7">
        <v>0</v>
      </c>
      <c r="M54" s="8">
        <v>0</v>
      </c>
      <c r="N54" s="11">
        <f t="shared" si="4"/>
        <v>0</v>
      </c>
      <c r="O54" s="7"/>
      <c r="P54" s="8">
        <v>0</v>
      </c>
      <c r="Q54" s="10">
        <v>0</v>
      </c>
      <c r="R54" s="11">
        <f t="shared" si="2"/>
        <v>0</v>
      </c>
    </row>
    <row r="55" spans="1:18" x14ac:dyDescent="0.25">
      <c r="A55" s="2">
        <f t="shared" si="3"/>
        <v>52</v>
      </c>
      <c r="B55" t="s">
        <v>167</v>
      </c>
      <c r="C55" t="s">
        <v>77</v>
      </c>
      <c r="D55" t="s">
        <v>268</v>
      </c>
      <c r="E55" t="s">
        <v>62</v>
      </c>
      <c r="F55" t="s">
        <v>267</v>
      </c>
      <c r="G55" t="s">
        <v>400</v>
      </c>
      <c r="H55" s="6" t="s">
        <v>245</v>
      </c>
      <c r="I55" s="1">
        <v>0.01</v>
      </c>
      <c r="J55">
        <v>6</v>
      </c>
      <c r="K55" s="4">
        <f t="shared" si="1"/>
        <v>0.06</v>
      </c>
      <c r="L55" t="s">
        <v>451</v>
      </c>
      <c r="M55" s="6">
        <v>0</v>
      </c>
      <c r="N55" s="5">
        <f t="shared" si="4"/>
        <v>0</v>
      </c>
      <c r="P55" s="6">
        <v>0</v>
      </c>
      <c r="Q55" s="1">
        <v>0</v>
      </c>
      <c r="R55" s="4">
        <f t="shared" si="2"/>
        <v>0</v>
      </c>
    </row>
    <row r="56" spans="1:18" x14ac:dyDescent="0.25">
      <c r="A56" s="2">
        <f t="shared" si="3"/>
        <v>53</v>
      </c>
      <c r="B56" t="s">
        <v>82</v>
      </c>
      <c r="C56" t="s">
        <v>83</v>
      </c>
      <c r="D56" t="s">
        <v>272</v>
      </c>
      <c r="E56" t="s">
        <v>62</v>
      </c>
      <c r="F56" t="s">
        <v>372</v>
      </c>
      <c r="G56" t="s">
        <v>373</v>
      </c>
      <c r="H56" s="6" t="s">
        <v>371</v>
      </c>
      <c r="I56" s="1">
        <v>0.01</v>
      </c>
      <c r="J56">
        <v>1</v>
      </c>
      <c r="K56" s="4">
        <f t="shared" si="1"/>
        <v>0.01</v>
      </c>
      <c r="L56">
        <v>0</v>
      </c>
      <c r="M56" s="6">
        <v>100</v>
      </c>
      <c r="N56" s="5">
        <f t="shared" si="4"/>
        <v>1</v>
      </c>
      <c r="P56" s="6">
        <v>0</v>
      </c>
      <c r="Q56" s="1">
        <v>0</v>
      </c>
      <c r="R56" s="4">
        <f t="shared" si="2"/>
        <v>0</v>
      </c>
    </row>
    <row r="57" spans="1:18" x14ac:dyDescent="0.25">
      <c r="A57" s="2">
        <f t="shared" si="3"/>
        <v>54</v>
      </c>
      <c r="B57" t="s">
        <v>163</v>
      </c>
      <c r="C57" t="s">
        <v>90</v>
      </c>
      <c r="D57" t="s">
        <v>272</v>
      </c>
      <c r="E57" t="s">
        <v>62</v>
      </c>
      <c r="F57" t="s">
        <v>271</v>
      </c>
      <c r="G57" t="s">
        <v>385</v>
      </c>
      <c r="H57" s="6" t="s">
        <v>243</v>
      </c>
      <c r="I57" s="1">
        <v>0.01</v>
      </c>
      <c r="J57">
        <v>9</v>
      </c>
      <c r="K57" s="4">
        <f t="shared" si="1"/>
        <v>0.09</v>
      </c>
      <c r="L57">
        <v>0</v>
      </c>
      <c r="M57" s="6">
        <v>100</v>
      </c>
      <c r="N57" s="5">
        <f t="shared" si="4"/>
        <v>1</v>
      </c>
      <c r="P57" s="6">
        <v>0</v>
      </c>
      <c r="Q57" s="1">
        <v>0</v>
      </c>
      <c r="R57" s="4">
        <f t="shared" si="2"/>
        <v>0</v>
      </c>
    </row>
    <row r="58" spans="1:18" x14ac:dyDescent="0.25">
      <c r="A58" s="2">
        <f t="shared" si="3"/>
        <v>55</v>
      </c>
      <c r="B58" t="s">
        <v>168</v>
      </c>
      <c r="C58" t="s">
        <v>89</v>
      </c>
      <c r="D58" t="s">
        <v>272</v>
      </c>
      <c r="E58" t="s">
        <v>62</v>
      </c>
      <c r="F58" t="s">
        <v>326</v>
      </c>
      <c r="G58" t="s">
        <v>384</v>
      </c>
      <c r="H58" s="6" t="s">
        <v>327</v>
      </c>
      <c r="I58" s="1">
        <v>0.01</v>
      </c>
      <c r="J58">
        <v>5</v>
      </c>
      <c r="K58" s="4">
        <f t="shared" si="1"/>
        <v>0.05</v>
      </c>
      <c r="L58">
        <v>0</v>
      </c>
      <c r="M58" s="6">
        <v>100</v>
      </c>
      <c r="N58" s="5">
        <f t="shared" si="4"/>
        <v>1</v>
      </c>
      <c r="P58" s="6">
        <v>0</v>
      </c>
      <c r="Q58" s="1">
        <v>0</v>
      </c>
      <c r="R58" s="4">
        <f t="shared" si="2"/>
        <v>0</v>
      </c>
    </row>
    <row r="59" spans="1:18" x14ac:dyDescent="0.25">
      <c r="A59" s="2">
        <f t="shared" si="3"/>
        <v>56</v>
      </c>
      <c r="B59" t="s">
        <v>164</v>
      </c>
      <c r="C59" t="s">
        <v>96</v>
      </c>
      <c r="D59" t="s">
        <v>268</v>
      </c>
      <c r="E59" t="s">
        <v>62</v>
      </c>
      <c r="F59" t="s">
        <v>275</v>
      </c>
      <c r="G59" t="s">
        <v>383</v>
      </c>
      <c r="H59" s="6" t="s">
        <v>382</v>
      </c>
      <c r="I59" s="1">
        <v>6.0000000000000001E-3</v>
      </c>
      <c r="J59">
        <v>9</v>
      </c>
      <c r="K59" s="4">
        <f t="shared" si="1"/>
        <v>5.3999999999999999E-2</v>
      </c>
      <c r="L59">
        <v>0</v>
      </c>
      <c r="M59" s="6">
        <v>100</v>
      </c>
      <c r="N59" s="5">
        <f t="shared" si="4"/>
        <v>0.6</v>
      </c>
      <c r="P59" s="6">
        <v>0</v>
      </c>
      <c r="Q59" s="1">
        <v>0</v>
      </c>
      <c r="R59" s="4">
        <f t="shared" si="2"/>
        <v>0</v>
      </c>
    </row>
    <row r="60" spans="1:18" x14ac:dyDescent="0.25">
      <c r="A60" s="2">
        <f t="shared" si="3"/>
        <v>57</v>
      </c>
      <c r="B60" t="s">
        <v>161</v>
      </c>
      <c r="C60" t="s">
        <v>91</v>
      </c>
      <c r="D60" t="s">
        <v>268</v>
      </c>
      <c r="E60" t="s">
        <v>62</v>
      </c>
      <c r="F60" t="s">
        <v>381</v>
      </c>
      <c r="G60" t="s">
        <v>380</v>
      </c>
      <c r="H60" s="6" t="s">
        <v>379</v>
      </c>
      <c r="I60" s="1">
        <v>6.0000000000000001E-3</v>
      </c>
      <c r="J60">
        <v>8</v>
      </c>
      <c r="K60" s="4">
        <f t="shared" si="1"/>
        <v>4.8000000000000001E-2</v>
      </c>
      <c r="L60">
        <v>0</v>
      </c>
      <c r="M60" s="6">
        <v>100</v>
      </c>
      <c r="N60" s="5">
        <f t="shared" si="4"/>
        <v>0.6</v>
      </c>
      <c r="P60" s="6">
        <v>0</v>
      </c>
      <c r="Q60" s="1">
        <v>0</v>
      </c>
      <c r="R60" s="4">
        <f t="shared" si="2"/>
        <v>0</v>
      </c>
    </row>
    <row r="61" spans="1:18" x14ac:dyDescent="0.25">
      <c r="A61" s="2">
        <f t="shared" si="3"/>
        <v>58</v>
      </c>
      <c r="B61" t="s">
        <v>99</v>
      </c>
      <c r="C61" t="s">
        <v>328</v>
      </c>
      <c r="D61" t="s">
        <v>268</v>
      </c>
      <c r="E61" t="s">
        <v>62</v>
      </c>
      <c r="F61" t="s">
        <v>329</v>
      </c>
      <c r="G61" t="s">
        <v>344</v>
      </c>
      <c r="H61" s="6" t="s">
        <v>330</v>
      </c>
      <c r="I61" s="1">
        <v>6.0000000000000001E-3</v>
      </c>
      <c r="J61">
        <v>1</v>
      </c>
      <c r="K61" s="4">
        <f t="shared" si="1"/>
        <v>6.0000000000000001E-3</v>
      </c>
      <c r="L61">
        <v>0</v>
      </c>
      <c r="M61" s="6">
        <v>100</v>
      </c>
      <c r="N61" s="5">
        <f t="shared" si="4"/>
        <v>0.6</v>
      </c>
      <c r="P61" s="6">
        <v>0</v>
      </c>
      <c r="Q61" s="1">
        <v>0</v>
      </c>
      <c r="R61" s="4">
        <f t="shared" si="2"/>
        <v>0</v>
      </c>
    </row>
    <row r="62" spans="1:18" x14ac:dyDescent="0.25">
      <c r="A62" s="2">
        <f t="shared" si="3"/>
        <v>59</v>
      </c>
      <c r="B62" t="s">
        <v>100</v>
      </c>
      <c r="C62" t="s">
        <v>101</v>
      </c>
      <c r="D62" t="s">
        <v>268</v>
      </c>
      <c r="E62" t="s">
        <v>62</v>
      </c>
      <c r="F62" t="s">
        <v>333</v>
      </c>
      <c r="G62" t="s">
        <v>334</v>
      </c>
      <c r="H62" s="6" t="s">
        <v>332</v>
      </c>
      <c r="I62" s="1">
        <v>6.0000000000000001E-3</v>
      </c>
      <c r="J62">
        <v>1</v>
      </c>
      <c r="K62" s="4">
        <f t="shared" si="1"/>
        <v>6.0000000000000001E-3</v>
      </c>
      <c r="L62">
        <v>0</v>
      </c>
      <c r="M62" s="6">
        <v>100</v>
      </c>
      <c r="N62" s="5">
        <f t="shared" si="4"/>
        <v>0.6</v>
      </c>
      <c r="P62" s="6">
        <v>0</v>
      </c>
      <c r="Q62" s="1">
        <v>0</v>
      </c>
      <c r="R62" s="4">
        <f t="shared" si="2"/>
        <v>0</v>
      </c>
    </row>
    <row r="63" spans="1:18" x14ac:dyDescent="0.25">
      <c r="A63" s="2">
        <f t="shared" si="3"/>
        <v>60</v>
      </c>
      <c r="B63" t="s">
        <v>156</v>
      </c>
      <c r="C63" t="s">
        <v>85</v>
      </c>
      <c r="D63" t="s">
        <v>268</v>
      </c>
      <c r="E63" t="s">
        <v>62</v>
      </c>
      <c r="F63" t="s">
        <v>336</v>
      </c>
      <c r="G63" t="s">
        <v>337</v>
      </c>
      <c r="H63" s="6" t="s">
        <v>335</v>
      </c>
      <c r="I63" s="1">
        <v>6.0000000000000001E-3</v>
      </c>
      <c r="J63">
        <v>2</v>
      </c>
      <c r="K63" s="4">
        <f t="shared" si="1"/>
        <v>1.2E-2</v>
      </c>
      <c r="L63">
        <v>0</v>
      </c>
      <c r="M63" s="6">
        <v>100</v>
      </c>
      <c r="N63" s="5">
        <f t="shared" si="4"/>
        <v>0.6</v>
      </c>
      <c r="P63" s="6">
        <v>0</v>
      </c>
      <c r="Q63" s="1">
        <v>0</v>
      </c>
      <c r="R63" s="4">
        <f t="shared" si="2"/>
        <v>0</v>
      </c>
    </row>
    <row r="64" spans="1:18" x14ac:dyDescent="0.25">
      <c r="A64" s="2">
        <f t="shared" si="3"/>
        <v>61</v>
      </c>
      <c r="B64" t="s">
        <v>80</v>
      </c>
      <c r="C64" t="s">
        <v>81</v>
      </c>
      <c r="D64" t="s">
        <v>268</v>
      </c>
      <c r="E64" t="s">
        <v>62</v>
      </c>
      <c r="F64" t="s">
        <v>340</v>
      </c>
      <c r="G64" t="s">
        <v>339</v>
      </c>
      <c r="H64" s="6" t="s">
        <v>338</v>
      </c>
      <c r="I64" s="1">
        <v>6.0000000000000001E-3</v>
      </c>
      <c r="J64">
        <v>1</v>
      </c>
      <c r="K64" s="4">
        <f t="shared" si="1"/>
        <v>6.0000000000000001E-3</v>
      </c>
      <c r="L64">
        <v>0</v>
      </c>
      <c r="M64" s="6">
        <v>100</v>
      </c>
      <c r="N64" s="5">
        <f t="shared" si="4"/>
        <v>0.6</v>
      </c>
      <c r="P64" s="6">
        <v>0</v>
      </c>
      <c r="Q64" s="1">
        <v>0</v>
      </c>
      <c r="R64" s="4">
        <f t="shared" si="2"/>
        <v>0</v>
      </c>
    </row>
    <row r="65" spans="1:18" x14ac:dyDescent="0.25">
      <c r="A65" s="2">
        <f t="shared" si="3"/>
        <v>62</v>
      </c>
      <c r="B65" t="s">
        <v>102</v>
      </c>
      <c r="C65" t="s">
        <v>103</v>
      </c>
      <c r="D65" t="s">
        <v>268</v>
      </c>
      <c r="E65" t="s">
        <v>62</v>
      </c>
      <c r="F65" t="s">
        <v>343</v>
      </c>
      <c r="G65" t="s">
        <v>342</v>
      </c>
      <c r="H65" s="6" t="s">
        <v>341</v>
      </c>
      <c r="I65" s="1">
        <v>6.0000000000000001E-3</v>
      </c>
      <c r="J65">
        <v>1</v>
      </c>
      <c r="K65" s="4">
        <f t="shared" si="1"/>
        <v>6.0000000000000001E-3</v>
      </c>
      <c r="L65">
        <v>0</v>
      </c>
      <c r="M65" s="6">
        <v>100</v>
      </c>
      <c r="N65" s="5">
        <f t="shared" si="4"/>
        <v>0.6</v>
      </c>
      <c r="P65" s="6">
        <v>0</v>
      </c>
      <c r="Q65" s="1">
        <v>0</v>
      </c>
      <c r="R65" s="4">
        <f t="shared" si="2"/>
        <v>0</v>
      </c>
    </row>
    <row r="66" spans="1:18" x14ac:dyDescent="0.25">
      <c r="A66" s="2">
        <f t="shared" si="3"/>
        <v>63</v>
      </c>
      <c r="B66" t="s">
        <v>92</v>
      </c>
      <c r="C66" t="s">
        <v>93</v>
      </c>
      <c r="D66" t="s">
        <v>268</v>
      </c>
      <c r="E66" t="s">
        <v>62</v>
      </c>
      <c r="F66" t="s">
        <v>347</v>
      </c>
      <c r="G66" t="s">
        <v>346</v>
      </c>
      <c r="H66" s="6" t="s">
        <v>345</v>
      </c>
      <c r="I66" s="1">
        <v>6.0000000000000001E-3</v>
      </c>
      <c r="J66">
        <v>1</v>
      </c>
      <c r="K66" s="4">
        <f t="shared" si="1"/>
        <v>6.0000000000000001E-3</v>
      </c>
      <c r="L66">
        <v>0</v>
      </c>
      <c r="M66" s="6">
        <v>100</v>
      </c>
      <c r="N66" s="5">
        <f t="shared" si="4"/>
        <v>0.6</v>
      </c>
      <c r="P66" s="6">
        <v>0</v>
      </c>
      <c r="Q66" s="1">
        <v>0</v>
      </c>
      <c r="R66" s="4">
        <f t="shared" si="2"/>
        <v>0</v>
      </c>
    </row>
    <row r="67" spans="1:18" x14ac:dyDescent="0.25">
      <c r="A67" s="2">
        <f t="shared" si="3"/>
        <v>64</v>
      </c>
      <c r="B67" t="s">
        <v>162</v>
      </c>
      <c r="C67" t="s">
        <v>97</v>
      </c>
      <c r="D67" t="s">
        <v>268</v>
      </c>
      <c r="E67" t="s">
        <v>62</v>
      </c>
      <c r="F67" t="s">
        <v>276</v>
      </c>
      <c r="G67" t="s">
        <v>349</v>
      </c>
      <c r="H67" s="6" t="s">
        <v>348</v>
      </c>
      <c r="I67" s="1">
        <v>6.0000000000000001E-3</v>
      </c>
      <c r="J67">
        <v>2</v>
      </c>
      <c r="K67" s="4">
        <f t="shared" si="1"/>
        <v>1.2E-2</v>
      </c>
      <c r="L67">
        <v>0</v>
      </c>
      <c r="M67" s="6">
        <v>100</v>
      </c>
      <c r="N67" s="5">
        <f t="shared" si="4"/>
        <v>0.6</v>
      </c>
      <c r="P67" s="6">
        <v>0</v>
      </c>
      <c r="Q67" s="1">
        <v>0</v>
      </c>
      <c r="R67" s="4">
        <f t="shared" si="2"/>
        <v>0</v>
      </c>
    </row>
    <row r="68" spans="1:18" x14ac:dyDescent="0.25">
      <c r="A68" s="2">
        <f t="shared" si="3"/>
        <v>65</v>
      </c>
      <c r="B68" t="s">
        <v>75</v>
      </c>
      <c r="C68" t="s">
        <v>76</v>
      </c>
      <c r="D68" t="s">
        <v>268</v>
      </c>
      <c r="E68" t="s">
        <v>62</v>
      </c>
      <c r="F68" t="s">
        <v>351</v>
      </c>
      <c r="G68" t="s">
        <v>352</v>
      </c>
      <c r="H68" s="6" t="s">
        <v>350</v>
      </c>
      <c r="I68" s="1">
        <v>6.0000000000000001E-3</v>
      </c>
      <c r="J68">
        <v>1</v>
      </c>
      <c r="K68" s="4">
        <f t="shared" si="1"/>
        <v>6.0000000000000001E-3</v>
      </c>
      <c r="L68">
        <v>0</v>
      </c>
      <c r="M68" s="6">
        <v>100</v>
      </c>
      <c r="N68" s="5">
        <f t="shared" si="4"/>
        <v>0.6</v>
      </c>
      <c r="P68" s="6">
        <v>0</v>
      </c>
      <c r="Q68" s="1">
        <v>0</v>
      </c>
      <c r="R68" s="4">
        <f t="shared" si="2"/>
        <v>0</v>
      </c>
    </row>
    <row r="69" spans="1:18" x14ac:dyDescent="0.25">
      <c r="A69" s="2">
        <f t="shared" si="3"/>
        <v>66</v>
      </c>
      <c r="B69" t="s">
        <v>157</v>
      </c>
      <c r="C69" t="s">
        <v>84</v>
      </c>
      <c r="D69" t="s">
        <v>268</v>
      </c>
      <c r="E69" t="s">
        <v>62</v>
      </c>
      <c r="F69" t="s">
        <v>354</v>
      </c>
      <c r="G69" t="s">
        <v>355</v>
      </c>
      <c r="H69" s="6" t="s">
        <v>353</v>
      </c>
      <c r="I69" s="1">
        <v>6.0000000000000001E-3</v>
      </c>
      <c r="J69">
        <v>2</v>
      </c>
      <c r="K69" s="4">
        <f t="shared" ref="K69:K89" si="5">I69*J69</f>
        <v>1.2E-2</v>
      </c>
      <c r="L69">
        <v>0</v>
      </c>
      <c r="M69" s="6">
        <v>100</v>
      </c>
      <c r="N69" s="5">
        <f t="shared" si="4"/>
        <v>0.6</v>
      </c>
      <c r="P69" s="6">
        <v>0</v>
      </c>
      <c r="Q69" s="1">
        <v>0</v>
      </c>
      <c r="R69" s="4">
        <f t="shared" ref="R69:R89" si="6">P69*Q69</f>
        <v>0</v>
      </c>
    </row>
    <row r="70" spans="1:18" x14ac:dyDescent="0.25">
      <c r="A70" s="2">
        <f t="shared" si="3"/>
        <v>67</v>
      </c>
      <c r="B70" t="s">
        <v>160</v>
      </c>
      <c r="C70" t="s">
        <v>74</v>
      </c>
      <c r="D70" t="s">
        <v>268</v>
      </c>
      <c r="E70" t="s">
        <v>62</v>
      </c>
      <c r="F70" t="s">
        <v>357</v>
      </c>
      <c r="G70" t="s">
        <v>358</v>
      </c>
      <c r="H70" s="6" t="s">
        <v>356</v>
      </c>
      <c r="I70" s="1">
        <v>6.0000000000000001E-3</v>
      </c>
      <c r="J70">
        <v>2</v>
      </c>
      <c r="K70" s="4">
        <f t="shared" si="5"/>
        <v>1.2E-2</v>
      </c>
      <c r="L70">
        <v>0</v>
      </c>
      <c r="M70" s="6">
        <v>100</v>
      </c>
      <c r="N70" s="5">
        <f t="shared" si="4"/>
        <v>0.6</v>
      </c>
      <c r="P70" s="6">
        <v>0</v>
      </c>
      <c r="Q70" s="1">
        <v>0</v>
      </c>
      <c r="R70" s="4">
        <f t="shared" si="6"/>
        <v>0</v>
      </c>
    </row>
    <row r="71" spans="1:18" x14ac:dyDescent="0.25">
      <c r="A71" s="2">
        <f t="shared" ref="A71:A89" si="7">A70+1</f>
        <v>68</v>
      </c>
      <c r="B71" t="s">
        <v>78</v>
      </c>
      <c r="C71" t="s">
        <v>79</v>
      </c>
      <c r="D71" t="s">
        <v>268</v>
      </c>
      <c r="E71" t="s">
        <v>62</v>
      </c>
      <c r="F71" t="s">
        <v>359</v>
      </c>
      <c r="G71" t="s">
        <v>360</v>
      </c>
      <c r="H71" s="6" t="s">
        <v>361</v>
      </c>
      <c r="I71" s="1">
        <v>6.0000000000000001E-3</v>
      </c>
      <c r="J71">
        <v>1</v>
      </c>
      <c r="K71" s="4">
        <f t="shared" si="5"/>
        <v>6.0000000000000001E-3</v>
      </c>
      <c r="L71">
        <v>0</v>
      </c>
      <c r="M71" s="6">
        <v>100</v>
      </c>
      <c r="N71" s="5">
        <f t="shared" si="4"/>
        <v>0.6</v>
      </c>
      <c r="P71" s="6">
        <v>0</v>
      </c>
      <c r="Q71" s="1">
        <v>0</v>
      </c>
      <c r="R71" s="4">
        <f t="shared" si="6"/>
        <v>0</v>
      </c>
    </row>
    <row r="72" spans="1:18" x14ac:dyDescent="0.25">
      <c r="A72" s="2">
        <f t="shared" si="7"/>
        <v>69</v>
      </c>
      <c r="B72" t="s">
        <v>158</v>
      </c>
      <c r="C72" t="s">
        <v>86</v>
      </c>
      <c r="D72" t="s">
        <v>268</v>
      </c>
      <c r="E72" t="s">
        <v>62</v>
      </c>
      <c r="F72" t="s">
        <v>363</v>
      </c>
      <c r="G72" t="s">
        <v>364</v>
      </c>
      <c r="H72" s="6" t="s">
        <v>362</v>
      </c>
      <c r="I72" s="1">
        <v>6.0000000000000001E-3</v>
      </c>
      <c r="J72">
        <v>2</v>
      </c>
      <c r="K72" s="4">
        <f t="shared" si="5"/>
        <v>1.2E-2</v>
      </c>
      <c r="L72">
        <v>0</v>
      </c>
      <c r="M72" s="6">
        <v>100</v>
      </c>
      <c r="N72" s="5">
        <f t="shared" si="4"/>
        <v>0.6</v>
      </c>
      <c r="P72" s="6">
        <v>0</v>
      </c>
      <c r="Q72" s="1">
        <v>0</v>
      </c>
      <c r="R72" s="4">
        <f t="shared" si="6"/>
        <v>0</v>
      </c>
    </row>
    <row r="73" spans="1:18" x14ac:dyDescent="0.25">
      <c r="A73" s="2">
        <f t="shared" si="7"/>
        <v>70</v>
      </c>
      <c r="B73" t="s">
        <v>166</v>
      </c>
      <c r="C73" t="s">
        <v>98</v>
      </c>
      <c r="D73" t="s">
        <v>268</v>
      </c>
      <c r="E73" t="s">
        <v>62</v>
      </c>
      <c r="F73" t="s">
        <v>367</v>
      </c>
      <c r="G73" t="s">
        <v>366</v>
      </c>
      <c r="H73" s="6" t="s">
        <v>365</v>
      </c>
      <c r="I73" s="1">
        <v>6.0000000000000001E-3</v>
      </c>
      <c r="J73">
        <v>7</v>
      </c>
      <c r="K73" s="4">
        <f t="shared" si="5"/>
        <v>4.2000000000000003E-2</v>
      </c>
      <c r="L73">
        <v>0</v>
      </c>
      <c r="M73" s="6">
        <v>100</v>
      </c>
      <c r="N73" s="5">
        <f t="shared" si="4"/>
        <v>0.6</v>
      </c>
      <c r="P73" s="6">
        <v>0</v>
      </c>
      <c r="Q73" s="1">
        <v>0</v>
      </c>
      <c r="R73" s="4">
        <f t="shared" si="6"/>
        <v>0</v>
      </c>
    </row>
    <row r="74" spans="1:18" x14ac:dyDescent="0.25">
      <c r="A74" s="2">
        <f t="shared" si="7"/>
        <v>71</v>
      </c>
      <c r="B74" t="s">
        <v>87</v>
      </c>
      <c r="C74" t="s">
        <v>88</v>
      </c>
      <c r="D74" t="s">
        <v>268</v>
      </c>
      <c r="E74" t="s">
        <v>62</v>
      </c>
      <c r="F74" t="s">
        <v>370</v>
      </c>
      <c r="G74" t="s">
        <v>369</v>
      </c>
      <c r="H74" s="6" t="s">
        <v>368</v>
      </c>
      <c r="I74" s="1">
        <v>6.0000000000000001E-3</v>
      </c>
      <c r="J74">
        <v>1</v>
      </c>
      <c r="K74" s="4">
        <f t="shared" si="5"/>
        <v>6.0000000000000001E-3</v>
      </c>
      <c r="L74">
        <v>0</v>
      </c>
      <c r="M74" s="6">
        <v>100</v>
      </c>
      <c r="N74" s="5">
        <f t="shared" si="4"/>
        <v>0.6</v>
      </c>
      <c r="P74" s="6">
        <v>0</v>
      </c>
      <c r="Q74" s="1">
        <v>0</v>
      </c>
      <c r="R74" s="4">
        <f t="shared" si="6"/>
        <v>0</v>
      </c>
    </row>
    <row r="75" spans="1:18" x14ac:dyDescent="0.25">
      <c r="A75" s="17">
        <f t="shared" si="7"/>
        <v>72</v>
      </c>
      <c r="B75" s="12" t="s">
        <v>105</v>
      </c>
      <c r="C75" s="12" t="s">
        <v>106</v>
      </c>
      <c r="D75" s="12" t="s">
        <v>378</v>
      </c>
      <c r="E75" s="12" t="s">
        <v>107</v>
      </c>
      <c r="F75" s="12" t="s">
        <v>390</v>
      </c>
      <c r="G75" s="12" t="s">
        <v>106</v>
      </c>
      <c r="H75" s="12" t="s">
        <v>386</v>
      </c>
      <c r="I75" s="13">
        <v>1.96</v>
      </c>
      <c r="J75" s="12">
        <v>1</v>
      </c>
      <c r="K75" s="14">
        <f t="shared" si="5"/>
        <v>1.96</v>
      </c>
      <c r="L75" s="12">
        <v>0</v>
      </c>
      <c r="M75" s="15">
        <v>5</v>
      </c>
      <c r="N75" s="14">
        <f t="shared" si="4"/>
        <v>9.8000000000000007</v>
      </c>
      <c r="O75" s="12" t="s">
        <v>463</v>
      </c>
      <c r="P75" s="15">
        <v>0</v>
      </c>
      <c r="Q75" s="13">
        <v>0</v>
      </c>
      <c r="R75" s="14">
        <f t="shared" si="6"/>
        <v>0</v>
      </c>
    </row>
    <row r="76" spans="1:18" x14ac:dyDescent="0.25">
      <c r="A76" s="2">
        <f t="shared" si="7"/>
        <v>73</v>
      </c>
      <c r="B76" t="s">
        <v>151</v>
      </c>
      <c r="C76" t="s">
        <v>108</v>
      </c>
      <c r="D76" t="s">
        <v>195</v>
      </c>
      <c r="E76" t="s">
        <v>179</v>
      </c>
      <c r="F76" t="s">
        <v>325</v>
      </c>
      <c r="G76" t="s">
        <v>108</v>
      </c>
      <c r="H76" s="6" t="s">
        <v>324</v>
      </c>
      <c r="I76" s="1">
        <v>8.93</v>
      </c>
      <c r="J76">
        <v>2</v>
      </c>
      <c r="K76" s="4">
        <f t="shared" si="5"/>
        <v>17.86</v>
      </c>
      <c r="L76">
        <v>0</v>
      </c>
      <c r="M76" s="6">
        <v>4</v>
      </c>
      <c r="N76" s="5">
        <f t="shared" si="4"/>
        <v>35.72</v>
      </c>
      <c r="P76" s="6">
        <v>0</v>
      </c>
      <c r="Q76" s="1">
        <v>0</v>
      </c>
      <c r="R76" s="4">
        <f t="shared" si="6"/>
        <v>0</v>
      </c>
    </row>
    <row r="77" spans="1:18" x14ac:dyDescent="0.25">
      <c r="A77" s="2">
        <f t="shared" si="7"/>
        <v>74</v>
      </c>
      <c r="B77" t="s">
        <v>109</v>
      </c>
      <c r="C77" t="s">
        <v>110</v>
      </c>
      <c r="D77" t="s">
        <v>293</v>
      </c>
      <c r="E77" t="s">
        <v>179</v>
      </c>
      <c r="F77" t="s">
        <v>292</v>
      </c>
      <c r="G77" t="s">
        <v>387</v>
      </c>
      <c r="H77" s="6" t="s">
        <v>291</v>
      </c>
      <c r="I77" s="1">
        <v>0.17</v>
      </c>
      <c r="J77">
        <v>1</v>
      </c>
      <c r="K77" s="4">
        <f t="shared" si="5"/>
        <v>0.17</v>
      </c>
      <c r="L77">
        <v>0</v>
      </c>
      <c r="M77" s="6">
        <v>2</v>
      </c>
      <c r="N77" s="5">
        <f t="shared" si="4"/>
        <v>0.34</v>
      </c>
      <c r="P77" s="6">
        <v>0</v>
      </c>
      <c r="Q77" s="1">
        <v>0</v>
      </c>
      <c r="R77" s="4">
        <f t="shared" si="6"/>
        <v>0</v>
      </c>
    </row>
    <row r="78" spans="1:18" x14ac:dyDescent="0.25">
      <c r="A78" s="2">
        <f t="shared" si="7"/>
        <v>75</v>
      </c>
      <c r="B78" t="s">
        <v>152</v>
      </c>
      <c r="C78" t="s">
        <v>111</v>
      </c>
      <c r="D78" t="s">
        <v>183</v>
      </c>
      <c r="E78" t="s">
        <v>27</v>
      </c>
      <c r="F78" t="s">
        <v>277</v>
      </c>
      <c r="G78" t="s">
        <v>388</v>
      </c>
      <c r="H78" s="6" t="s">
        <v>246</v>
      </c>
      <c r="I78" s="1">
        <v>0.17499999999999999</v>
      </c>
      <c r="J78">
        <v>7</v>
      </c>
      <c r="K78" s="4">
        <f t="shared" si="5"/>
        <v>1.2249999999999999</v>
      </c>
      <c r="L78" t="s">
        <v>451</v>
      </c>
      <c r="M78" s="6">
        <v>0</v>
      </c>
      <c r="N78" s="5">
        <f t="shared" si="4"/>
        <v>0</v>
      </c>
      <c r="P78" s="6">
        <v>0</v>
      </c>
      <c r="Q78" s="1">
        <v>0</v>
      </c>
      <c r="R78" s="4">
        <f t="shared" si="6"/>
        <v>0</v>
      </c>
    </row>
    <row r="79" spans="1:18" x14ac:dyDescent="0.25">
      <c r="A79" s="2">
        <f t="shared" si="7"/>
        <v>76</v>
      </c>
      <c r="B79" t="s">
        <v>447</v>
      </c>
      <c r="C79" t="s">
        <v>112</v>
      </c>
      <c r="D79" t="s">
        <v>195</v>
      </c>
      <c r="E79" t="s">
        <v>179</v>
      </c>
      <c r="F79" t="s">
        <v>450</v>
      </c>
      <c r="G79">
        <v>5001</v>
      </c>
      <c r="H79" s="6" t="s">
        <v>445</v>
      </c>
      <c r="I79" s="1">
        <v>0.19500000000000001</v>
      </c>
      <c r="J79">
        <v>2</v>
      </c>
      <c r="K79" s="4">
        <f t="shared" si="5"/>
        <v>0.39</v>
      </c>
      <c r="L79">
        <v>10</v>
      </c>
      <c r="M79" s="6">
        <v>0</v>
      </c>
      <c r="N79" s="5">
        <f t="shared" si="4"/>
        <v>0</v>
      </c>
      <c r="P79" s="6">
        <v>0</v>
      </c>
      <c r="Q79" s="1">
        <v>0</v>
      </c>
      <c r="R79" s="4">
        <f t="shared" si="6"/>
        <v>0</v>
      </c>
    </row>
    <row r="80" spans="1:18" x14ac:dyDescent="0.25">
      <c r="A80" s="2">
        <f t="shared" si="7"/>
        <v>77</v>
      </c>
      <c r="B80" t="s">
        <v>448</v>
      </c>
      <c r="C80" t="s">
        <v>112</v>
      </c>
      <c r="D80" t="s">
        <v>195</v>
      </c>
      <c r="E80" t="s">
        <v>179</v>
      </c>
      <c r="F80" t="s">
        <v>449</v>
      </c>
      <c r="G80">
        <v>5002</v>
      </c>
      <c r="H80" s="6" t="s">
        <v>446</v>
      </c>
      <c r="I80" s="1">
        <v>0.19500000000000001</v>
      </c>
      <c r="J80">
        <v>9</v>
      </c>
      <c r="K80" s="4">
        <f t="shared" si="5"/>
        <v>1.7550000000000001</v>
      </c>
      <c r="L80">
        <v>10</v>
      </c>
      <c r="M80" s="6">
        <v>0</v>
      </c>
      <c r="N80" s="5">
        <f t="shared" si="4"/>
        <v>0</v>
      </c>
      <c r="P80" s="6">
        <v>0</v>
      </c>
      <c r="Q80" s="1">
        <v>0</v>
      </c>
      <c r="R80" s="4">
        <f t="shared" si="6"/>
        <v>0</v>
      </c>
    </row>
    <row r="81" spans="1:18" x14ac:dyDescent="0.25">
      <c r="A81" s="16">
        <f t="shared" si="7"/>
        <v>78</v>
      </c>
      <c r="B81" s="7" t="s">
        <v>170</v>
      </c>
      <c r="C81" s="7" t="s">
        <v>22</v>
      </c>
      <c r="D81" s="7" t="s">
        <v>195</v>
      </c>
      <c r="E81" s="7" t="s">
        <v>179</v>
      </c>
      <c r="F81" s="7" t="s">
        <v>195</v>
      </c>
      <c r="G81" s="7" t="s">
        <v>195</v>
      </c>
      <c r="H81" s="7" t="s">
        <v>195</v>
      </c>
      <c r="I81" s="10">
        <v>0</v>
      </c>
      <c r="J81" s="7">
        <v>10</v>
      </c>
      <c r="K81" s="11">
        <f t="shared" si="5"/>
        <v>0</v>
      </c>
      <c r="L81" s="7">
        <v>0</v>
      </c>
      <c r="M81" s="8">
        <v>0</v>
      </c>
      <c r="N81" s="11">
        <f t="shared" si="4"/>
        <v>0</v>
      </c>
      <c r="O81" s="7"/>
      <c r="P81" s="8">
        <v>0</v>
      </c>
      <c r="Q81" s="10">
        <v>0</v>
      </c>
      <c r="R81" s="11">
        <f t="shared" si="6"/>
        <v>0</v>
      </c>
    </row>
    <row r="82" spans="1:18" x14ac:dyDescent="0.25">
      <c r="A82" s="2">
        <f t="shared" si="7"/>
        <v>79</v>
      </c>
      <c r="B82" t="s">
        <v>113</v>
      </c>
      <c r="C82" t="s">
        <v>114</v>
      </c>
      <c r="D82" t="s">
        <v>195</v>
      </c>
      <c r="E82" t="s">
        <v>179</v>
      </c>
      <c r="F82" t="s">
        <v>279</v>
      </c>
      <c r="G82" t="s">
        <v>389</v>
      </c>
      <c r="H82" s="6" t="s">
        <v>278</v>
      </c>
      <c r="I82" s="1">
        <v>12.08</v>
      </c>
      <c r="J82">
        <v>1</v>
      </c>
      <c r="K82" s="4">
        <f t="shared" si="5"/>
        <v>12.08</v>
      </c>
      <c r="L82">
        <v>0</v>
      </c>
      <c r="M82" s="6">
        <v>2</v>
      </c>
      <c r="N82" s="5">
        <f t="shared" si="4"/>
        <v>24.16</v>
      </c>
      <c r="P82" s="6">
        <v>0</v>
      </c>
      <c r="Q82" s="1">
        <v>0</v>
      </c>
      <c r="R82" s="4">
        <f t="shared" si="6"/>
        <v>0</v>
      </c>
    </row>
    <row r="83" spans="1:18" x14ac:dyDescent="0.25">
      <c r="A83" s="2">
        <f t="shared" si="7"/>
        <v>80</v>
      </c>
      <c r="B83" t="s">
        <v>115</v>
      </c>
      <c r="C83" t="s">
        <v>116</v>
      </c>
      <c r="D83" t="s">
        <v>195</v>
      </c>
      <c r="E83" t="s">
        <v>117</v>
      </c>
      <c r="F83" t="s">
        <v>290</v>
      </c>
      <c r="G83" t="s">
        <v>391</v>
      </c>
      <c r="H83" s="6" t="s">
        <v>289</v>
      </c>
      <c r="I83" s="1">
        <v>1.01</v>
      </c>
      <c r="J83">
        <v>1</v>
      </c>
      <c r="K83" s="4">
        <f t="shared" si="5"/>
        <v>1.01</v>
      </c>
      <c r="L83">
        <v>3</v>
      </c>
      <c r="M83" s="6">
        <v>0</v>
      </c>
      <c r="N83" s="5">
        <f t="shared" si="4"/>
        <v>0</v>
      </c>
      <c r="P83" s="6">
        <v>0</v>
      </c>
      <c r="Q83" s="1">
        <v>0</v>
      </c>
      <c r="R83" s="4">
        <f t="shared" si="6"/>
        <v>0</v>
      </c>
    </row>
    <row r="84" spans="1:18" x14ac:dyDescent="0.25">
      <c r="A84" s="2">
        <f t="shared" si="7"/>
        <v>81</v>
      </c>
      <c r="B84" t="s">
        <v>118</v>
      </c>
      <c r="C84" t="s">
        <v>119</v>
      </c>
      <c r="D84" t="s">
        <v>195</v>
      </c>
      <c r="E84" t="s">
        <v>273</v>
      </c>
      <c r="F84" t="s">
        <v>280</v>
      </c>
      <c r="G84" t="s">
        <v>119</v>
      </c>
      <c r="H84" s="6" t="s">
        <v>248</v>
      </c>
      <c r="I84" s="1">
        <v>3.57</v>
      </c>
      <c r="J84">
        <v>1</v>
      </c>
      <c r="K84" s="4">
        <f t="shared" si="5"/>
        <v>3.57</v>
      </c>
      <c r="L84">
        <v>3</v>
      </c>
      <c r="M84" s="6">
        <v>0</v>
      </c>
      <c r="N84" s="5">
        <f t="shared" si="4"/>
        <v>0</v>
      </c>
      <c r="P84" s="6">
        <v>0</v>
      </c>
      <c r="Q84" s="1">
        <v>0</v>
      </c>
      <c r="R84" s="4">
        <f t="shared" si="6"/>
        <v>0</v>
      </c>
    </row>
    <row r="85" spans="1:18" x14ac:dyDescent="0.25">
      <c r="A85" s="2">
        <f t="shared" si="7"/>
        <v>82</v>
      </c>
      <c r="B85" t="s">
        <v>120</v>
      </c>
      <c r="C85" t="s">
        <v>121</v>
      </c>
      <c r="D85" t="s">
        <v>195</v>
      </c>
      <c r="E85" t="s">
        <v>273</v>
      </c>
      <c r="F85" t="s">
        <v>281</v>
      </c>
      <c r="G85" t="s">
        <v>121</v>
      </c>
      <c r="H85" s="6" t="s">
        <v>247</v>
      </c>
      <c r="I85" s="1">
        <v>3.57</v>
      </c>
      <c r="J85">
        <v>1</v>
      </c>
      <c r="K85" s="4">
        <f t="shared" si="5"/>
        <v>3.57</v>
      </c>
      <c r="L85">
        <v>3</v>
      </c>
      <c r="M85" s="6">
        <v>0</v>
      </c>
      <c r="N85" s="5">
        <f t="shared" si="4"/>
        <v>0</v>
      </c>
      <c r="P85" s="6">
        <v>0</v>
      </c>
      <c r="Q85" s="1">
        <v>0</v>
      </c>
      <c r="R85" s="4">
        <f t="shared" si="6"/>
        <v>0</v>
      </c>
    </row>
    <row r="86" spans="1:18" x14ac:dyDescent="0.25">
      <c r="A86" s="2">
        <f t="shared" si="7"/>
        <v>83</v>
      </c>
      <c r="B86" t="s">
        <v>155</v>
      </c>
      <c r="C86" t="s">
        <v>169</v>
      </c>
      <c r="D86" t="s">
        <v>195</v>
      </c>
      <c r="E86" t="s">
        <v>274</v>
      </c>
      <c r="F86" t="s">
        <v>282</v>
      </c>
      <c r="G86">
        <v>732511150</v>
      </c>
      <c r="H86" s="6" t="s">
        <v>249</v>
      </c>
      <c r="I86" s="1">
        <v>2.714</v>
      </c>
      <c r="J86">
        <v>5</v>
      </c>
      <c r="K86" s="4">
        <f t="shared" si="5"/>
        <v>13.57</v>
      </c>
      <c r="L86">
        <v>23</v>
      </c>
      <c r="M86" s="6">
        <v>0</v>
      </c>
      <c r="N86" s="5">
        <f t="shared" si="4"/>
        <v>0</v>
      </c>
      <c r="P86" s="6">
        <v>0</v>
      </c>
      <c r="Q86" s="1">
        <v>0</v>
      </c>
      <c r="R86" s="4">
        <f t="shared" si="6"/>
        <v>0</v>
      </c>
    </row>
    <row r="87" spans="1:18" x14ac:dyDescent="0.25">
      <c r="A87" s="2">
        <f t="shared" si="7"/>
        <v>84</v>
      </c>
      <c r="B87" t="s">
        <v>154</v>
      </c>
      <c r="C87" t="s">
        <v>122</v>
      </c>
      <c r="D87" t="s">
        <v>195</v>
      </c>
      <c r="E87" t="s">
        <v>179</v>
      </c>
      <c r="F87" t="s">
        <v>284</v>
      </c>
      <c r="G87">
        <v>7774</v>
      </c>
      <c r="H87" s="6" t="s">
        <v>283</v>
      </c>
      <c r="I87" s="1">
        <v>0.34</v>
      </c>
      <c r="J87">
        <v>2</v>
      </c>
      <c r="K87" s="4">
        <f t="shared" si="5"/>
        <v>0.68</v>
      </c>
      <c r="L87">
        <v>0</v>
      </c>
      <c r="M87" s="6">
        <v>4</v>
      </c>
      <c r="N87" s="5">
        <f t="shared" si="4"/>
        <v>1.36</v>
      </c>
      <c r="P87" s="6">
        <v>0</v>
      </c>
      <c r="Q87" s="1">
        <v>0</v>
      </c>
      <c r="R87" s="4">
        <f t="shared" si="6"/>
        <v>0</v>
      </c>
    </row>
    <row r="88" spans="1:18" x14ac:dyDescent="0.25">
      <c r="A88" s="2">
        <f t="shared" si="7"/>
        <v>85</v>
      </c>
      <c r="B88" t="s">
        <v>123</v>
      </c>
      <c r="C88" t="s">
        <v>287</v>
      </c>
      <c r="D88" t="s">
        <v>195</v>
      </c>
      <c r="E88" t="s">
        <v>179</v>
      </c>
      <c r="F88" t="s">
        <v>286</v>
      </c>
      <c r="G88" t="s">
        <v>287</v>
      </c>
      <c r="H88" s="6" t="s">
        <v>285</v>
      </c>
      <c r="I88" s="1">
        <v>0.79</v>
      </c>
      <c r="J88">
        <v>1</v>
      </c>
      <c r="K88" s="4">
        <f t="shared" si="5"/>
        <v>0.79</v>
      </c>
      <c r="L88">
        <v>0</v>
      </c>
      <c r="M88" s="6">
        <v>2</v>
      </c>
      <c r="N88" s="5">
        <f t="shared" si="4"/>
        <v>1.58</v>
      </c>
      <c r="P88" s="6">
        <v>0</v>
      </c>
      <c r="Q88" s="1">
        <v>0</v>
      </c>
      <c r="R88" s="4">
        <f t="shared" si="6"/>
        <v>0</v>
      </c>
    </row>
    <row r="89" spans="1:18" x14ac:dyDescent="0.25">
      <c r="A89" s="2">
        <f t="shared" si="7"/>
        <v>86</v>
      </c>
      <c r="B89" t="s">
        <v>124</v>
      </c>
      <c r="C89" t="s">
        <v>125</v>
      </c>
      <c r="D89" t="s">
        <v>195</v>
      </c>
      <c r="E89" t="s">
        <v>179</v>
      </c>
      <c r="F89" t="s">
        <v>126</v>
      </c>
      <c r="G89" t="s">
        <v>125</v>
      </c>
      <c r="H89" s="6" t="s">
        <v>288</v>
      </c>
      <c r="I89" s="1">
        <v>0.56999999999999995</v>
      </c>
      <c r="J89">
        <v>1</v>
      </c>
      <c r="K89" s="4">
        <f t="shared" si="5"/>
        <v>0.56999999999999995</v>
      </c>
      <c r="L89">
        <v>0</v>
      </c>
      <c r="M89" s="6">
        <v>4</v>
      </c>
      <c r="N89" s="5">
        <f t="shared" si="4"/>
        <v>2.2799999999999998</v>
      </c>
      <c r="P89" s="6">
        <v>0</v>
      </c>
      <c r="Q89" s="1">
        <v>0</v>
      </c>
      <c r="R89" s="4">
        <f t="shared" si="6"/>
        <v>0</v>
      </c>
    </row>
    <row r="92" spans="1:18" x14ac:dyDescent="0.25">
      <c r="I92" s="6" t="s">
        <v>453</v>
      </c>
      <c r="K92" s="5">
        <f>SUM(K4:K89)</f>
        <v>159.66039999999998</v>
      </c>
      <c r="M92" s="6" t="s">
        <v>454</v>
      </c>
      <c r="N92" s="5">
        <f>SUM(N4:N89)</f>
        <v>247.61999999999992</v>
      </c>
      <c r="Q92" s="9" t="s">
        <v>455</v>
      </c>
      <c r="R92" s="5">
        <f>SUM(R4:R89)</f>
        <v>25.69</v>
      </c>
    </row>
  </sheetData>
  <pageMargins left="0.7" right="0.7" top="0.75" bottom="0.75" header="0.3" footer="0.3"/>
  <pageSetup orientation="portrait" copies="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19" workbookViewId="0">
      <selection activeCell="C42" sqref="C42"/>
    </sheetView>
  </sheetViews>
  <sheetFormatPr defaultRowHeight="15" x14ac:dyDescent="0.25"/>
  <cols>
    <col min="1" max="1" width="17" customWidth="1"/>
    <col min="2" max="2" width="30.85546875" customWidth="1"/>
  </cols>
  <sheetData>
    <row r="1" spans="1:2" x14ac:dyDescent="0.25">
      <c r="A1">
        <v>100</v>
      </c>
      <c r="B1" t="s">
        <v>188</v>
      </c>
    </row>
    <row r="2" spans="1:2" x14ac:dyDescent="0.25">
      <c r="A2">
        <v>4</v>
      </c>
      <c r="B2" t="s">
        <v>197</v>
      </c>
    </row>
    <row r="3" spans="1:2" x14ac:dyDescent="0.25">
      <c r="A3">
        <v>100</v>
      </c>
      <c r="B3" t="s">
        <v>205</v>
      </c>
    </row>
    <row r="4" spans="1:2" x14ac:dyDescent="0.25">
      <c r="A4">
        <v>10</v>
      </c>
      <c r="B4" t="s">
        <v>204</v>
      </c>
    </row>
    <row r="5" spans="1:2" x14ac:dyDescent="0.25">
      <c r="A5">
        <v>100</v>
      </c>
      <c r="B5" t="s">
        <v>207</v>
      </c>
    </row>
    <row r="6" spans="1:2" x14ac:dyDescent="0.25">
      <c r="A6">
        <v>10</v>
      </c>
      <c r="B6" t="s">
        <v>202</v>
      </c>
    </row>
    <row r="7" spans="1:2" x14ac:dyDescent="0.25">
      <c r="A7">
        <v>10</v>
      </c>
      <c r="B7" t="s">
        <v>209</v>
      </c>
    </row>
    <row r="8" spans="1:2" x14ac:dyDescent="0.25">
      <c r="A8">
        <v>100</v>
      </c>
      <c r="B8" t="s">
        <v>192</v>
      </c>
    </row>
    <row r="9" spans="1:2" x14ac:dyDescent="0.25">
      <c r="A9">
        <v>100</v>
      </c>
      <c r="B9" t="s">
        <v>211</v>
      </c>
    </row>
    <row r="10" spans="1:2" x14ac:dyDescent="0.25">
      <c r="A10">
        <v>100</v>
      </c>
      <c r="B10" t="s">
        <v>213</v>
      </c>
    </row>
    <row r="11" spans="1:2" x14ac:dyDescent="0.25">
      <c r="A11">
        <v>100</v>
      </c>
      <c r="B11" t="s">
        <v>215</v>
      </c>
    </row>
    <row r="12" spans="1:2" x14ac:dyDescent="0.25">
      <c r="A12">
        <v>10</v>
      </c>
      <c r="B12" t="s">
        <v>219</v>
      </c>
    </row>
    <row r="13" spans="1:2" x14ac:dyDescent="0.25">
      <c r="A13">
        <v>10</v>
      </c>
      <c r="B13" t="s">
        <v>443</v>
      </c>
    </row>
    <row r="14" spans="1:2" x14ac:dyDescent="0.25">
      <c r="A14">
        <v>10</v>
      </c>
      <c r="B14" t="s">
        <v>221</v>
      </c>
    </row>
    <row r="15" spans="1:2" x14ac:dyDescent="0.25">
      <c r="A15">
        <v>3</v>
      </c>
      <c r="B15" t="s">
        <v>224</v>
      </c>
    </row>
    <row r="16" spans="1:2" x14ac:dyDescent="0.25">
      <c r="A16">
        <v>4</v>
      </c>
      <c r="B16" t="s">
        <v>226</v>
      </c>
    </row>
    <row r="17" spans="1:2" x14ac:dyDescent="0.25">
      <c r="A17">
        <v>20</v>
      </c>
      <c r="B17" t="s">
        <v>229</v>
      </c>
    </row>
    <row r="18" spans="1:2" x14ac:dyDescent="0.25">
      <c r="A18">
        <v>4</v>
      </c>
      <c r="B18" t="s">
        <v>231</v>
      </c>
    </row>
    <row r="19" spans="1:2" x14ac:dyDescent="0.25">
      <c r="A19">
        <v>10</v>
      </c>
      <c r="B19" t="s">
        <v>236</v>
      </c>
    </row>
    <row r="20" spans="1:2" x14ac:dyDescent="0.25">
      <c r="A20">
        <v>1</v>
      </c>
      <c r="B20" t="s">
        <v>238</v>
      </c>
    </row>
    <row r="21" spans="1:2" x14ac:dyDescent="0.25">
      <c r="A21">
        <v>2</v>
      </c>
      <c r="B21" t="s">
        <v>252</v>
      </c>
    </row>
    <row r="22" spans="1:2" x14ac:dyDescent="0.25">
      <c r="A22">
        <v>10</v>
      </c>
      <c r="B22" t="s">
        <v>255</v>
      </c>
    </row>
    <row r="23" spans="1:2" x14ac:dyDescent="0.25">
      <c r="A23">
        <v>2</v>
      </c>
      <c r="B23" t="s">
        <v>258</v>
      </c>
    </row>
    <row r="24" spans="1:2" x14ac:dyDescent="0.25">
      <c r="A24">
        <v>10</v>
      </c>
      <c r="B24" t="s">
        <v>301</v>
      </c>
    </row>
    <row r="25" spans="1:2" x14ac:dyDescent="0.25">
      <c r="A25">
        <v>10</v>
      </c>
      <c r="B25" t="s">
        <v>298</v>
      </c>
    </row>
    <row r="26" spans="1:2" x14ac:dyDescent="0.25">
      <c r="A26">
        <v>2</v>
      </c>
      <c r="B26" t="s">
        <v>303</v>
      </c>
    </row>
    <row r="27" spans="1:2" x14ac:dyDescent="0.25">
      <c r="A27">
        <v>2</v>
      </c>
      <c r="B27" t="s">
        <v>307</v>
      </c>
    </row>
    <row r="28" spans="1:2" x14ac:dyDescent="0.25">
      <c r="A28">
        <v>2</v>
      </c>
      <c r="B28" t="s">
        <v>308</v>
      </c>
    </row>
    <row r="29" spans="1:2" x14ac:dyDescent="0.25">
      <c r="A29">
        <v>2</v>
      </c>
      <c r="B29" t="s">
        <v>312</v>
      </c>
    </row>
    <row r="30" spans="1:2" x14ac:dyDescent="0.25">
      <c r="A30">
        <v>10</v>
      </c>
      <c r="B30" t="s">
        <v>394</v>
      </c>
    </row>
    <row r="31" spans="1:2" x14ac:dyDescent="0.25">
      <c r="A31">
        <v>100</v>
      </c>
      <c r="B31" t="s">
        <v>314</v>
      </c>
    </row>
    <row r="32" spans="1:2" x14ac:dyDescent="0.25">
      <c r="A32">
        <v>10</v>
      </c>
      <c r="B32" t="s">
        <v>317</v>
      </c>
    </row>
    <row r="33" spans="1:2" x14ac:dyDescent="0.25">
      <c r="A33">
        <v>50</v>
      </c>
      <c r="B33" t="s">
        <v>321</v>
      </c>
    </row>
    <row r="34" spans="1:2" x14ac:dyDescent="0.25">
      <c r="A34">
        <v>10</v>
      </c>
      <c r="B34" t="s">
        <v>442</v>
      </c>
    </row>
    <row r="35" spans="1:2" x14ac:dyDescent="0.25">
      <c r="A35">
        <v>10</v>
      </c>
      <c r="B35" t="s">
        <v>438</v>
      </c>
    </row>
    <row r="36" spans="1:2" x14ac:dyDescent="0.25">
      <c r="A36">
        <v>4</v>
      </c>
      <c r="B36" t="s">
        <v>376</v>
      </c>
    </row>
    <row r="37" spans="1:2" x14ac:dyDescent="0.25">
      <c r="A37">
        <v>10</v>
      </c>
      <c r="B37" t="s">
        <v>269</v>
      </c>
    </row>
    <row r="38" spans="1:2" x14ac:dyDescent="0.25">
      <c r="A38">
        <v>100</v>
      </c>
      <c r="B38" t="s">
        <v>294</v>
      </c>
    </row>
    <row r="39" spans="1:2" x14ac:dyDescent="0.25">
      <c r="A39">
        <v>100</v>
      </c>
      <c r="B39" t="s">
        <v>371</v>
      </c>
    </row>
    <row r="40" spans="1:2" x14ac:dyDescent="0.25">
      <c r="A40">
        <v>100</v>
      </c>
      <c r="B40" t="s">
        <v>243</v>
      </c>
    </row>
    <row r="41" spans="1:2" x14ac:dyDescent="0.25">
      <c r="A41">
        <v>100</v>
      </c>
      <c r="B41" t="s">
        <v>327</v>
      </c>
    </row>
    <row r="42" spans="1:2" x14ac:dyDescent="0.25">
      <c r="A42">
        <v>100</v>
      </c>
      <c r="B42" t="s">
        <v>382</v>
      </c>
    </row>
    <row r="43" spans="1:2" x14ac:dyDescent="0.25">
      <c r="A43">
        <v>100</v>
      </c>
      <c r="B43" t="s">
        <v>379</v>
      </c>
    </row>
    <row r="44" spans="1:2" x14ac:dyDescent="0.25">
      <c r="A44">
        <v>100</v>
      </c>
      <c r="B44" t="s">
        <v>330</v>
      </c>
    </row>
    <row r="45" spans="1:2" x14ac:dyDescent="0.25">
      <c r="A45">
        <v>100</v>
      </c>
      <c r="B45" t="s">
        <v>332</v>
      </c>
    </row>
    <row r="46" spans="1:2" x14ac:dyDescent="0.25">
      <c r="A46">
        <v>100</v>
      </c>
      <c r="B46" t="s">
        <v>335</v>
      </c>
    </row>
    <row r="47" spans="1:2" x14ac:dyDescent="0.25">
      <c r="A47">
        <v>100</v>
      </c>
      <c r="B47" t="s">
        <v>338</v>
      </c>
    </row>
    <row r="48" spans="1:2" x14ac:dyDescent="0.25">
      <c r="A48">
        <v>100</v>
      </c>
      <c r="B48" t="s">
        <v>341</v>
      </c>
    </row>
    <row r="49" spans="1:2" x14ac:dyDescent="0.25">
      <c r="A49">
        <v>100</v>
      </c>
      <c r="B49" t="s">
        <v>345</v>
      </c>
    </row>
    <row r="50" spans="1:2" x14ac:dyDescent="0.25">
      <c r="A50">
        <v>100</v>
      </c>
      <c r="B50" t="s">
        <v>348</v>
      </c>
    </row>
    <row r="51" spans="1:2" x14ac:dyDescent="0.25">
      <c r="A51">
        <v>100</v>
      </c>
      <c r="B51" t="s">
        <v>350</v>
      </c>
    </row>
    <row r="52" spans="1:2" x14ac:dyDescent="0.25">
      <c r="A52">
        <v>100</v>
      </c>
      <c r="B52" t="s">
        <v>353</v>
      </c>
    </row>
    <row r="53" spans="1:2" x14ac:dyDescent="0.25">
      <c r="A53">
        <v>100</v>
      </c>
      <c r="B53" t="s">
        <v>356</v>
      </c>
    </row>
    <row r="54" spans="1:2" x14ac:dyDescent="0.25">
      <c r="A54">
        <v>100</v>
      </c>
      <c r="B54" t="s">
        <v>361</v>
      </c>
    </row>
    <row r="55" spans="1:2" x14ac:dyDescent="0.25">
      <c r="A55">
        <v>100</v>
      </c>
      <c r="B55" t="s">
        <v>362</v>
      </c>
    </row>
    <row r="56" spans="1:2" x14ac:dyDescent="0.25">
      <c r="A56">
        <v>100</v>
      </c>
      <c r="B56" t="s">
        <v>365</v>
      </c>
    </row>
    <row r="57" spans="1:2" x14ac:dyDescent="0.25">
      <c r="A57">
        <v>100</v>
      </c>
      <c r="B57" t="s">
        <v>368</v>
      </c>
    </row>
    <row r="58" spans="1:2" x14ac:dyDescent="0.25">
      <c r="A58">
        <v>5</v>
      </c>
      <c r="B58" t="s">
        <v>386</v>
      </c>
    </row>
    <row r="59" spans="1:2" x14ac:dyDescent="0.25">
      <c r="A59">
        <v>4</v>
      </c>
      <c r="B59" t="s">
        <v>324</v>
      </c>
    </row>
    <row r="60" spans="1:2" x14ac:dyDescent="0.25">
      <c r="A60">
        <v>2</v>
      </c>
      <c r="B60" t="s">
        <v>291</v>
      </c>
    </row>
    <row r="61" spans="1:2" x14ac:dyDescent="0.25">
      <c r="A61">
        <v>2</v>
      </c>
      <c r="B61" t="s">
        <v>278</v>
      </c>
    </row>
    <row r="62" spans="1:2" x14ac:dyDescent="0.25">
      <c r="A62">
        <v>4</v>
      </c>
      <c r="B62" t="s">
        <v>283</v>
      </c>
    </row>
    <row r="63" spans="1:2" x14ac:dyDescent="0.25">
      <c r="A63">
        <v>2</v>
      </c>
      <c r="B63" t="s">
        <v>285</v>
      </c>
    </row>
    <row r="64" spans="1:2" x14ac:dyDescent="0.25">
      <c r="A64">
        <v>4</v>
      </c>
      <c r="B64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BOM</vt:lpstr>
      <vt:lpstr>Digikey Order (Export to CSV)</vt:lpstr>
      <vt:lpstr>'Main BOM'!aqc_rev2_bom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2017-09-20T18:21:53Z</dcterms:created>
  <dcterms:modified xsi:type="dcterms:W3CDTF">2017-09-28T02:09:08Z</dcterms:modified>
</cp:coreProperties>
</file>