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ugburnseaforth\Documents\OPPDA Team VA\Dashboard\SOURCE\"/>
    </mc:Choice>
  </mc:AlternateContent>
  <xr:revisionPtr revIDLastSave="0" documentId="13_ncr:1_{C0FC8A8E-8607-4818-9366-3AF30CE811E2}" xr6:coauthVersionLast="47" xr6:coauthVersionMax="47" xr10:uidLastSave="{00000000-0000-0000-0000-000000000000}"/>
  <bookViews>
    <workbookView xWindow="-21276" yWindow="996" windowWidth="19200" windowHeight="12432" xr2:uid="{00000000-000D-0000-FFFF-FFFF00000000}"/>
  </bookViews>
  <sheets>
    <sheet name="Historical Data" sheetId="1" r:id="rId1"/>
    <sheet name="Original" sheetId="2" state="hidden" r:id="rId2"/>
  </sheets>
  <definedNames>
    <definedName name="_xlnm.Print_Area" localSheetId="0">'Historical Data'!$A$1:$CR$86</definedName>
    <definedName name="_xlnm.Print_Titles" localSheetId="0">'Historical Data'!$A:$A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C67" i="1" l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C11" i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DY12" i="1"/>
  <c r="DS28" i="1"/>
  <c r="DT28" i="1" s="1"/>
  <c r="DU28" i="1" s="1"/>
  <c r="DV28" i="1" s="1"/>
  <c r="DW28" i="1" s="1"/>
  <c r="DX28" i="1" s="1"/>
  <c r="DY28" i="1" s="1"/>
  <c r="DZ28" i="1" s="1"/>
  <c r="DP67" i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DP11" i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DQ4" i="1"/>
  <c r="DR4" i="1" s="1"/>
  <c r="DS4" i="1" s="1"/>
  <c r="DT4" i="1" s="1"/>
  <c r="DU4" i="1" s="1"/>
  <c r="DV4" i="1" s="1"/>
  <c r="DW4" i="1" s="1"/>
  <c r="DX4" i="1" s="1"/>
  <c r="DY4" i="1" s="1"/>
  <c r="DZ4" i="1" s="1"/>
  <c r="DC70" i="1"/>
  <c r="DG28" i="1"/>
  <c r="DH28" i="1" s="1"/>
  <c r="DI28" i="1" s="1"/>
  <c r="DJ28" i="1" s="1"/>
  <c r="DK28" i="1" s="1"/>
  <c r="DL28" i="1" s="1"/>
  <c r="DM28" i="1" s="1"/>
  <c r="DC67" i="1"/>
  <c r="DD67" i="1" s="1"/>
  <c r="DE67" i="1" s="1"/>
  <c r="DF67" i="1" s="1"/>
  <c r="DG67" i="1" s="1"/>
  <c r="DH67" i="1" s="1"/>
  <c r="DI67" i="1" s="1"/>
  <c r="DJ67" i="1" s="1"/>
  <c r="DK67" i="1" s="1"/>
  <c r="DL67" i="1" s="1"/>
  <c r="DM67" i="1" s="1"/>
  <c r="DC11" i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D4" i="1"/>
  <c r="DE4" i="1" s="1"/>
  <c r="DF4" i="1" s="1"/>
  <c r="DG4" i="1" s="1"/>
  <c r="DH4" i="1" s="1"/>
  <c r="DI4" i="1" s="1"/>
  <c r="DJ4" i="1" s="1"/>
  <c r="DK4" i="1" s="1"/>
  <c r="DL4" i="1" s="1"/>
  <c r="DM4" i="1" s="1"/>
  <c r="CP67" i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CP11" i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CQ4" i="1"/>
  <c r="CR4" i="1" s="1"/>
  <c r="CS4" i="1" s="1"/>
  <c r="CT4" i="1" s="1"/>
  <c r="CU4" i="1" s="1"/>
  <c r="CV4" i="1" s="1"/>
  <c r="CW4" i="1" s="1"/>
  <c r="CX4" i="1" s="1"/>
  <c r="CY4" i="1" s="1"/>
  <c r="CZ4" i="1" s="1"/>
  <c r="N2" i="1"/>
  <c r="B14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O29" i="1"/>
  <c r="C29" i="1"/>
  <c r="D29" i="1"/>
  <c r="E29" i="1"/>
  <c r="F29" i="1"/>
  <c r="G29" i="1"/>
  <c r="H29" i="1"/>
  <c r="I29" i="1"/>
  <c r="J29" i="1"/>
  <c r="K29" i="1"/>
  <c r="L29" i="1"/>
  <c r="M29" i="1"/>
  <c r="B29" i="1"/>
  <c r="U45" i="2"/>
  <c r="T45" i="2"/>
  <c r="S45" i="2"/>
  <c r="R45" i="2"/>
  <c r="Q45" i="2"/>
  <c r="P45" i="2"/>
  <c r="O45" i="2"/>
  <c r="M45" i="2"/>
  <c r="L45" i="2"/>
  <c r="K45" i="2"/>
  <c r="J45" i="2"/>
  <c r="I45" i="2"/>
  <c r="H45" i="2"/>
  <c r="G45" i="2"/>
  <c r="F45" i="2"/>
  <c r="E45" i="2"/>
  <c r="D45" i="2"/>
  <c r="C45" i="2"/>
  <c r="B45" i="2"/>
  <c r="U43" i="2"/>
  <c r="T43" i="2"/>
  <c r="S43" i="2"/>
  <c r="R43" i="2"/>
  <c r="Q43" i="2"/>
  <c r="P43" i="2"/>
  <c r="O43" i="2"/>
  <c r="M43" i="2"/>
  <c r="L43" i="2"/>
  <c r="K43" i="2"/>
  <c r="J43" i="2"/>
  <c r="I43" i="2"/>
  <c r="H43" i="2"/>
  <c r="G43" i="2"/>
  <c r="F43" i="2"/>
  <c r="E43" i="2"/>
  <c r="D43" i="2"/>
  <c r="C43" i="2"/>
  <c r="B43" i="2"/>
  <c r="U42" i="2"/>
  <c r="T42" i="2"/>
  <c r="S42" i="2"/>
  <c r="R42" i="2"/>
  <c r="Q42" i="2"/>
  <c r="P42" i="2"/>
  <c r="O42" i="2"/>
  <c r="M42" i="2"/>
  <c r="L42" i="2"/>
  <c r="K42" i="2"/>
  <c r="J42" i="2"/>
  <c r="I42" i="2"/>
  <c r="H42" i="2"/>
  <c r="G42" i="2"/>
  <c r="F42" i="2"/>
  <c r="E42" i="2"/>
  <c r="D42" i="2"/>
  <c r="C42" i="2"/>
  <c r="B42" i="2"/>
  <c r="S36" i="2"/>
  <c r="R34" i="2"/>
  <c r="S34" i="2" s="1"/>
  <c r="O25" i="2"/>
  <c r="M25" i="2"/>
  <c r="L25" i="2"/>
  <c r="K25" i="2"/>
  <c r="J25" i="2"/>
  <c r="I25" i="2"/>
  <c r="H25" i="2"/>
  <c r="G25" i="2"/>
  <c r="F25" i="2"/>
  <c r="E25" i="2"/>
  <c r="D25" i="2"/>
  <c r="C25" i="2"/>
  <c r="B25" i="2"/>
  <c r="R9" i="2"/>
  <c r="Q9" i="2"/>
  <c r="P9" i="2"/>
  <c r="O9" i="2"/>
  <c r="M9" i="2"/>
  <c r="L9" i="2"/>
  <c r="K9" i="2"/>
  <c r="J9" i="2"/>
  <c r="I9" i="2"/>
  <c r="H9" i="2"/>
  <c r="G9" i="2"/>
  <c r="F9" i="2"/>
  <c r="E9" i="2"/>
  <c r="D9" i="2"/>
  <c r="C9" i="2"/>
  <c r="B9" i="2"/>
  <c r="U8" i="2"/>
  <c r="T8" i="2"/>
  <c r="S8" i="2"/>
  <c r="R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<sst xmlns="http://schemas.openxmlformats.org/spreadsheetml/2006/main" count="394" uniqueCount="88">
  <si>
    <t>Dashboard</t>
  </si>
  <si>
    <t>RCE Filings</t>
  </si>
  <si>
    <t>Total UPRD Backlog</t>
  </si>
  <si>
    <t>RCE to FAOM (months)</t>
  </si>
  <si>
    <t>% RCE of Total</t>
  </si>
  <si>
    <t>Number of Allowances *</t>
  </si>
  <si>
    <t>Allowance rate without RCE abandonments *</t>
  </si>
  <si>
    <t>* These numbers are a cumulative number from beginning of FY (Oct 1st).</t>
  </si>
  <si>
    <t>2nd and subsequent RCE Filings</t>
  </si>
  <si>
    <t>UPRD Examiner Staff</t>
  </si>
  <si>
    <t>UPR Examiner Staff</t>
  </si>
  <si>
    <t>UPR Backlog per examiner</t>
  </si>
  <si>
    <t>Total UPR Filings</t>
  </si>
  <si>
    <t xml:space="preserve">UPR Allowance rate * </t>
  </si>
  <si>
    <t>Design Filings ~</t>
  </si>
  <si>
    <t>Design Backlog ~</t>
  </si>
  <si>
    <t>~ Pendency, Staffing levels, and Allowance rates vary little month to month in Designs</t>
  </si>
  <si>
    <t>UPR Backlog</t>
  </si>
  <si>
    <t>RCE Backlog</t>
  </si>
  <si>
    <t xml:space="preserve">+ This is the average months from filing to issue or final abandonment (no RCE abandonment) </t>
  </si>
  <si>
    <t>Months of Inventory</t>
  </si>
  <si>
    <t>Exchange Petitions received *</t>
  </si>
  <si>
    <t>Office of Petitions Pendency (months)</t>
  </si>
  <si>
    <t xml:space="preserve">     Green Tech Petitions approved %</t>
  </si>
  <si>
    <r>
      <t xml:space="preserve">Examiner Attritions </t>
    </r>
    <r>
      <rPr>
        <b/>
        <sz val="9"/>
        <rFont val="Arial"/>
        <family val="2"/>
      </rPr>
      <t>(less transfers &amp; retirees)</t>
    </r>
  </si>
  <si>
    <t>Reissue Filings</t>
  </si>
  <si>
    <t>Rexam FA Pendency (months)</t>
  </si>
  <si>
    <t>1st Quarter</t>
  </si>
  <si>
    <t>2nd Quarter</t>
  </si>
  <si>
    <t>3rd Quarter</t>
  </si>
  <si>
    <t>4th Quarter</t>
  </si>
  <si>
    <t>Percent of Staff attrited</t>
  </si>
  <si>
    <t>UPR Production Units</t>
  </si>
  <si>
    <t>UPR Production units per Examiner</t>
  </si>
  <si>
    <r>
      <t xml:space="preserve">Allow &amp; Final Comp Rate </t>
    </r>
    <r>
      <rPr>
        <b/>
        <sz val="9"/>
        <rFont val="Arial"/>
        <family val="2"/>
      </rPr>
      <t>(12 month rolling avg)</t>
    </r>
  </si>
  <si>
    <r>
      <t xml:space="preserve">Non Final Comp Rate </t>
    </r>
    <r>
      <rPr>
        <b/>
        <sz val="9"/>
        <rFont val="Arial"/>
        <family val="2"/>
      </rPr>
      <t>(12 month rolling avg)</t>
    </r>
  </si>
  <si>
    <t>Green Tech Petitions received</t>
  </si>
  <si>
    <t>Actions per disposal</t>
  </si>
  <si>
    <t>Amendment Processing Time (days)</t>
  </si>
  <si>
    <t>Last Examiner's Answer to Board Decisions</t>
  </si>
  <si>
    <t>Filing to Board Decisions (months)</t>
  </si>
  <si>
    <t>Number of Printer Rushes Over 30 Days in TC</t>
  </si>
  <si>
    <t>Inputs</t>
  </si>
  <si>
    <t>Level 2</t>
  </si>
  <si>
    <t>Traditional UPR Pendency FA (months)</t>
  </si>
  <si>
    <t>Traditional UPR Total Pendency</t>
  </si>
  <si>
    <t>Total Pendency (with RCEs)</t>
  </si>
  <si>
    <t>Total Pendency (Using Notice of Allowance)</t>
  </si>
  <si>
    <t>Pendency</t>
  </si>
  <si>
    <t>Traditional First Action Pendency (months)</t>
  </si>
  <si>
    <t>Traditional Total Pendency (months)</t>
  </si>
  <si>
    <t>1600</t>
  </si>
  <si>
    <t>1700</t>
  </si>
  <si>
    <t>2100</t>
  </si>
  <si>
    <t>2400</t>
  </si>
  <si>
    <t>2600</t>
  </si>
  <si>
    <t>2800</t>
  </si>
  <si>
    <t>3600</t>
  </si>
  <si>
    <t>3700</t>
  </si>
  <si>
    <t>4100</t>
  </si>
  <si>
    <t>UPR Examiner Staff by Technology Center</t>
  </si>
  <si>
    <t>UPR Traditional First Action Pendency by Technology Center</t>
  </si>
  <si>
    <t>UPR Traditional Total Pendency by Technology Center</t>
  </si>
  <si>
    <t>UPR Traditional Total Pendency With RCEs by Technology Center</t>
  </si>
  <si>
    <t>Examiner Hires</t>
  </si>
  <si>
    <t>Staffing</t>
  </si>
  <si>
    <t>Current Attrition rate</t>
  </si>
  <si>
    <t>-</t>
  </si>
  <si>
    <t>Number of Final Rejections *</t>
  </si>
  <si>
    <t>UPR Production Units (cumulative)</t>
  </si>
  <si>
    <t>UPR First Action on Merits (cumulative)</t>
  </si>
  <si>
    <t>UPR Disposals (cumulative)</t>
  </si>
  <si>
    <t>Total Pendency Including RCEs</t>
  </si>
  <si>
    <t>Pendency of RCEs (months)</t>
  </si>
  <si>
    <t>Pendency of Continuations (months)</t>
  </si>
  <si>
    <t>Pendency of Divisional Applications (months)</t>
  </si>
  <si>
    <t>Pendency from RCE Filing to Next Office Action (months)</t>
  </si>
  <si>
    <t>Forward Looking First Action Pendency</t>
  </si>
  <si>
    <t xml:space="preserve">Examiner Attritions </t>
  </si>
  <si>
    <t>Design Unexamined Inventory~</t>
  </si>
  <si>
    <t>RCE Unexamined Inventory</t>
  </si>
  <si>
    <t>UPR Unexamined Inventory</t>
  </si>
  <si>
    <t>Serialized Filings</t>
  </si>
  <si>
    <t>UPR = Utility + Plant + Reissue Applications</t>
  </si>
  <si>
    <t>Number of Restrictions *</t>
  </si>
  <si>
    <t>- no longer track this measure</t>
  </si>
  <si>
    <t xml:space="preserve">- </t>
  </si>
  <si>
    <t>September 2024 Productivity and Output numbers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</si>
</sst>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  <numFmt numFmtId="167" formatCode="#,##0.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7"/>
      <name val="Arial"/>
      <family val="2"/>
    </font>
    <font>
      <b/>
      <sz val="9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sz val="11"/>
      <color indexed="10"/>
      <name val="Arial"/>
      <family val="2"/>
    </font>
    <font>
      <sz val="11"/>
      <color indexed="9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5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32">
    <xf numFmtId="0" fontId="0" fillId="0" borderId="0" xfId="0"/>
    <xf numFmtId="3" fontId="6" fillId="0" borderId="1" xfId="0" applyNumberFormat="1" applyFont="1" applyBorder="1" applyAlignment="1">
      <alignment horizontal="center"/>
    </xf>
    <xf numFmtId="0" fontId="6" fillId="0" borderId="0" xfId="0" applyFont="1"/>
    <xf numFmtId="17" fontId="8" fillId="0" borderId="1" xfId="0" applyNumberFormat="1" applyFont="1" applyBorder="1" applyAlignment="1">
      <alignment horizontal="center"/>
    </xf>
    <xf numFmtId="0" fontId="8" fillId="0" borderId="1" xfId="0" applyFont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165" fontId="6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quotePrefix="1" applyFont="1" applyFill="1" applyBorder="1"/>
    <xf numFmtId="3" fontId="6" fillId="0" borderId="1" xfId="0" applyNumberFormat="1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8" fillId="0" borderId="0" xfId="0" applyFont="1" applyBorder="1"/>
    <xf numFmtId="3" fontId="9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9" fillId="0" borderId="1" xfId="0" applyNumberFormat="1" applyFont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/>
    </xf>
    <xf numFmtId="0" fontId="10" fillId="0" borderId="1" xfId="0" applyFont="1" applyFill="1" applyBorder="1"/>
    <xf numFmtId="0" fontId="8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164" fontId="9" fillId="0" borderId="1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 vertical="center" wrapText="1"/>
    </xf>
    <xf numFmtId="3" fontId="9" fillId="0" borderId="1" xfId="0" applyNumberFormat="1" applyFont="1" applyFill="1" applyBorder="1" applyAlignment="1">
      <alignment horizontal="center"/>
    </xf>
    <xf numFmtId="3" fontId="9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0" fontId="8" fillId="3" borderId="1" xfId="0" applyFont="1" applyFill="1" applyBorder="1" applyAlignment="1">
      <alignment horizontal="center" wrapText="1"/>
    </xf>
    <xf numFmtId="17" fontId="8" fillId="3" borderId="1" xfId="0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/>
    <xf numFmtId="164" fontId="9" fillId="3" borderId="1" xfId="0" applyNumberFormat="1" applyFont="1" applyFill="1" applyBorder="1" applyAlignment="1">
      <alignment horizontal="center"/>
    </xf>
    <xf numFmtId="0" fontId="8" fillId="3" borderId="1" xfId="0" applyFont="1" applyFill="1" applyBorder="1"/>
    <xf numFmtId="164" fontId="6" fillId="3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/>
    </xf>
    <xf numFmtId="165" fontId="6" fillId="3" borderId="1" xfId="0" applyNumberFormat="1" applyFont="1" applyFill="1" applyBorder="1" applyAlignment="1">
      <alignment horizontal="center"/>
    </xf>
    <xf numFmtId="165" fontId="9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/>
    </xf>
    <xf numFmtId="3" fontId="9" fillId="3" borderId="1" xfId="0" applyNumberFormat="1" applyFont="1" applyFill="1" applyBorder="1" applyAlignment="1">
      <alignment horizontal="center" wrapText="1"/>
    </xf>
    <xf numFmtId="165" fontId="6" fillId="3" borderId="1" xfId="0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/>
    </xf>
    <xf numFmtId="3" fontId="6" fillId="3" borderId="1" xfId="1" applyNumberFormat="1" applyFont="1" applyFill="1" applyBorder="1" applyAlignment="1">
      <alignment horizontal="center"/>
    </xf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 vertical="top"/>
    </xf>
    <xf numFmtId="10" fontId="6" fillId="3" borderId="1" xfId="0" applyNumberFormat="1" applyFont="1" applyFill="1" applyBorder="1" applyAlignment="1">
      <alignment horizontal="center" vertical="top"/>
    </xf>
    <xf numFmtId="2" fontId="6" fillId="0" borderId="1" xfId="0" applyNumberFormat="1" applyFont="1" applyBorder="1" applyAlignment="1">
      <alignment horizontal="center"/>
    </xf>
    <xf numFmtId="2" fontId="6" fillId="3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9" fillId="3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 vertical="center" wrapText="1"/>
    </xf>
    <xf numFmtId="165" fontId="6" fillId="2" borderId="1" xfId="0" applyNumberFormat="1" applyFont="1" applyFill="1" applyBorder="1"/>
    <xf numFmtId="17" fontId="8" fillId="2" borderId="1" xfId="0" applyNumberFormat="1" applyFont="1" applyFill="1" applyBorder="1" applyAlignment="1">
      <alignment horizontal="center"/>
    </xf>
    <xf numFmtId="3" fontId="6" fillId="2" borderId="1" xfId="0" applyNumberFormat="1" applyFont="1" applyFill="1" applyBorder="1" applyAlignment="1">
      <alignment horizontal="center"/>
    </xf>
    <xf numFmtId="3" fontId="9" fillId="2" borderId="1" xfId="0" applyNumberFormat="1" applyFont="1" applyFill="1" applyBorder="1" applyAlignment="1">
      <alignment horizontal="center"/>
    </xf>
    <xf numFmtId="10" fontId="6" fillId="2" borderId="1" xfId="0" applyNumberFormat="1" applyFont="1" applyFill="1" applyBorder="1" applyAlignment="1">
      <alignment horizontal="center" vertical="top"/>
    </xf>
    <xf numFmtId="2" fontId="6" fillId="2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wrapText="1"/>
    </xf>
    <xf numFmtId="2" fontId="9" fillId="2" borderId="1" xfId="0" applyNumberFormat="1" applyFont="1" applyFill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67" fontId="9" fillId="3" borderId="1" xfId="0" applyNumberFormat="1" applyFont="1" applyFill="1" applyBorder="1" applyAlignment="1">
      <alignment horizontal="center"/>
    </xf>
    <xf numFmtId="167" fontId="9" fillId="2" borderId="1" xfId="0" applyNumberFormat="1" applyFont="1" applyFill="1" applyBorder="1" applyAlignment="1">
      <alignment horizontal="center"/>
    </xf>
    <xf numFmtId="167" fontId="9" fillId="0" borderId="1" xfId="0" applyNumberFormat="1" applyFont="1" applyBorder="1" applyAlignment="1">
      <alignment horizontal="center" vertical="center" wrapText="1"/>
    </xf>
    <xf numFmtId="167" fontId="9" fillId="3" borderId="1" xfId="0" applyNumberFormat="1" applyFont="1" applyFill="1" applyBorder="1" applyAlignment="1">
      <alignment horizontal="center" vertical="center" wrapText="1"/>
    </xf>
    <xf numFmtId="17" fontId="8" fillId="0" borderId="3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3" fontId="6" fillId="0" borderId="3" xfId="0" applyNumberFormat="1" applyFont="1" applyFill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6" fontId="6" fillId="0" borderId="3" xfId="1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65" fontId="6" fillId="2" borderId="3" xfId="0" applyNumberFormat="1" applyFont="1" applyFill="1" applyBorder="1" applyAlignment="1">
      <alignment horizontal="center"/>
    </xf>
    <xf numFmtId="3" fontId="6" fillId="0" borderId="3" xfId="1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7" fontId="9" fillId="0" borderId="3" xfId="0" applyNumberFormat="1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wrapText="1"/>
    </xf>
    <xf numFmtId="17" fontId="14" fillId="3" borderId="1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6" fillId="0" borderId="1" xfId="0" applyFont="1" applyBorder="1"/>
    <xf numFmtId="10" fontId="6" fillId="0" borderId="3" xfId="0" applyNumberFormat="1" applyFont="1" applyBorder="1" applyAlignment="1">
      <alignment horizontal="center" vertical="top"/>
    </xf>
    <xf numFmtId="10" fontId="6" fillId="3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8" fillId="0" borderId="1" xfId="0" applyNumberFormat="1" applyFont="1" applyFill="1" applyBorder="1" applyAlignment="1">
      <alignment horizontal="center"/>
    </xf>
    <xf numFmtId="165" fontId="8" fillId="3" borderId="1" xfId="0" applyNumberFormat="1" applyFont="1" applyFill="1" applyBorder="1" applyAlignment="1">
      <alignment horizontal="center"/>
    </xf>
    <xf numFmtId="165" fontId="8" fillId="2" borderId="1" xfId="0" applyNumberFormat="1" applyFont="1" applyFill="1" applyBorder="1" applyAlignment="1">
      <alignment horizontal="center"/>
    </xf>
    <xf numFmtId="165" fontId="8" fillId="0" borderId="3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0" xfId="0" applyFont="1" applyFill="1"/>
    <xf numFmtId="0" fontId="14" fillId="0" borderId="1" xfId="0" applyFont="1" applyFill="1" applyBorder="1" applyAlignment="1">
      <alignment horizontal="center" wrapText="1"/>
    </xf>
    <xf numFmtId="17" fontId="14" fillId="0" borderId="1" xfId="0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166" fontId="6" fillId="0" borderId="1" xfId="1" applyNumberFormat="1" applyFont="1" applyFill="1" applyBorder="1" applyAlignment="1">
      <alignment horizontal="center"/>
    </xf>
    <xf numFmtId="3" fontId="6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 vertical="top"/>
    </xf>
    <xf numFmtId="2" fontId="6" fillId="0" borderId="1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wrapText="1"/>
    </xf>
    <xf numFmtId="165" fontId="15" fillId="4" borderId="0" xfId="0" applyNumberFormat="1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6" fillId="4" borderId="0" xfId="0" applyFont="1" applyFill="1"/>
    <xf numFmtId="0" fontId="8" fillId="4" borderId="0" xfId="0" applyFont="1" applyFill="1" applyAlignment="1">
      <alignment horizontal="center" wrapText="1"/>
    </xf>
    <xf numFmtId="0" fontId="8" fillId="4" borderId="1" xfId="0" applyFont="1" applyFill="1" applyBorder="1" applyAlignment="1">
      <alignment horizontal="center" wrapText="1"/>
    </xf>
    <xf numFmtId="0" fontId="0" fillId="4" borderId="0" xfId="0" applyFill="1" applyAlignment="1"/>
    <xf numFmtId="0" fontId="14" fillId="4" borderId="1" xfId="0" applyFont="1" applyFill="1" applyBorder="1" applyAlignment="1">
      <alignment horizontal="center" wrapText="1"/>
    </xf>
    <xf numFmtId="17" fontId="8" fillId="4" borderId="1" xfId="0" applyNumberFormat="1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17" fontId="14" fillId="4" borderId="1" xfId="0" applyNumberFormat="1" applyFont="1" applyFill="1" applyBorder="1" applyAlignment="1">
      <alignment horizontal="center"/>
    </xf>
    <xf numFmtId="0" fontId="8" fillId="4" borderId="1" xfId="0" applyFont="1" applyFill="1" applyBorder="1"/>
    <xf numFmtId="165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5" fontId="6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/>
    <xf numFmtId="3" fontId="6" fillId="5" borderId="1" xfId="0" applyNumberFormat="1" applyFont="1" applyFill="1" applyBorder="1" applyAlignment="1">
      <alignment horizontal="center"/>
    </xf>
    <xf numFmtId="3" fontId="6" fillId="5" borderId="1" xfId="1" applyNumberFormat="1" applyFont="1" applyFill="1" applyBorder="1" applyAlignment="1">
      <alignment horizontal="center"/>
    </xf>
    <xf numFmtId="3" fontId="6" fillId="5" borderId="3" xfId="1" applyNumberFormat="1" applyFont="1" applyFill="1" applyBorder="1" applyAlignment="1">
      <alignment horizontal="center"/>
    </xf>
    <xf numFmtId="165" fontId="15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6" fillId="5" borderId="0" xfId="0" applyFont="1" applyFill="1"/>
    <xf numFmtId="0" fontId="8" fillId="5" borderId="0" xfId="0" applyFont="1" applyFill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0" fillId="5" borderId="0" xfId="0" applyFill="1" applyAlignment="1"/>
    <xf numFmtId="0" fontId="14" fillId="5" borderId="1" xfId="0" applyFont="1" applyFill="1" applyBorder="1" applyAlignment="1">
      <alignment horizontal="center" wrapText="1"/>
    </xf>
    <xf numFmtId="17" fontId="8" fillId="5" borderId="1" xfId="0" applyNumberFormat="1" applyFont="1" applyFill="1" applyBorder="1" applyAlignment="1">
      <alignment horizontal="center"/>
    </xf>
    <xf numFmtId="17" fontId="8" fillId="5" borderId="3" xfId="0" applyNumberFormat="1" applyFont="1" applyFill="1" applyBorder="1" applyAlignment="1">
      <alignment horizontal="center"/>
    </xf>
    <xf numFmtId="17" fontId="14" fillId="5" borderId="1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 vertical="center" wrapText="1"/>
    </xf>
    <xf numFmtId="2" fontId="9" fillId="5" borderId="0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3" fontId="0" fillId="0" borderId="0" xfId="0" applyNumberFormat="1" applyFill="1"/>
    <xf numFmtId="165" fontId="15" fillId="3" borderId="0" xfId="0" applyNumberFormat="1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6" fillId="3" borderId="0" xfId="0" applyFont="1" applyFill="1"/>
    <xf numFmtId="3" fontId="6" fillId="3" borderId="3" xfId="1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 wrapText="1"/>
    </xf>
    <xf numFmtId="0" fontId="0" fillId="3" borderId="0" xfId="0" applyFill="1" applyAlignment="1"/>
    <xf numFmtId="17" fontId="8" fillId="3" borderId="3" xfId="0" applyNumberFormat="1" applyFont="1" applyFill="1" applyBorder="1" applyAlignment="1">
      <alignment horizontal="center"/>
    </xf>
    <xf numFmtId="0" fontId="9" fillId="0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6" fillId="4" borderId="1" xfId="0" applyFont="1" applyFill="1" applyBorder="1"/>
    <xf numFmtId="167" fontId="9" fillId="4" borderId="1" xfId="0" applyNumberFormat="1" applyFont="1" applyFill="1" applyBorder="1" applyAlignment="1">
      <alignment horizontal="center"/>
    </xf>
    <xf numFmtId="3" fontId="6" fillId="3" borderId="1" xfId="0" applyNumberFormat="1" applyFont="1" applyFill="1" applyBorder="1" applyAlignment="1">
      <alignment horizontal="center" vertical="top"/>
    </xf>
    <xf numFmtId="3" fontId="6" fillId="3" borderId="3" xfId="0" applyNumberFormat="1" applyFont="1" applyFill="1" applyBorder="1" applyAlignment="1">
      <alignment horizontal="center" vertical="top"/>
    </xf>
    <xf numFmtId="0" fontId="8" fillId="2" borderId="0" xfId="0" applyFont="1" applyFill="1" applyAlignment="1">
      <alignment horizontal="center" wrapText="1"/>
    </xf>
    <xf numFmtId="0" fontId="14" fillId="5" borderId="4" xfId="0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center" wrapText="1"/>
    </xf>
    <xf numFmtId="0" fontId="14" fillId="4" borderId="4" xfId="0" applyFont="1" applyFill="1" applyBorder="1" applyAlignment="1">
      <alignment horizontal="center" wrapText="1"/>
    </xf>
    <xf numFmtId="0" fontId="0" fillId="2" borderId="1" xfId="0" applyFill="1" applyBorder="1"/>
    <xf numFmtId="0" fontId="14" fillId="3" borderId="6" xfId="0" applyFont="1" applyFill="1" applyBorder="1" applyAlignment="1">
      <alignment horizontal="center" wrapText="1"/>
    </xf>
    <xf numFmtId="0" fontId="14" fillId="3" borderId="0" xfId="0" applyFont="1" applyFill="1" applyBorder="1" applyAlignment="1">
      <alignment horizontal="center" wrapText="1"/>
    </xf>
    <xf numFmtId="0" fontId="6" fillId="3" borderId="7" xfId="0" applyFont="1" applyFill="1" applyBorder="1"/>
    <xf numFmtId="0" fontId="6" fillId="2" borderId="4" xfId="0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/>
    </xf>
    <xf numFmtId="165" fontId="9" fillId="4" borderId="3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3" fontId="0" fillId="5" borderId="0" xfId="0" applyNumberFormat="1" applyFill="1"/>
    <xf numFmtId="0" fontId="8" fillId="3" borderId="8" xfId="0" applyFon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 wrapText="1"/>
    </xf>
    <xf numFmtId="3" fontId="9" fillId="3" borderId="1" xfId="0" quotePrefix="1" applyNumberFormat="1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 wrapText="1"/>
    </xf>
    <xf numFmtId="167" fontId="9" fillId="2" borderId="1" xfId="0" applyNumberFormat="1" applyFont="1" applyFill="1" applyBorder="1"/>
    <xf numFmtId="3" fontId="6" fillId="2" borderId="1" xfId="0" applyNumberFormat="1" applyFont="1" applyFill="1" applyBorder="1" applyAlignment="1">
      <alignment horizontal="center" vertical="top"/>
    </xf>
    <xf numFmtId="167" fontId="9" fillId="4" borderId="1" xfId="0" quotePrefix="1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4" fontId="6" fillId="3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0" fontId="18" fillId="0" borderId="1" xfId="0" applyFont="1" applyBorder="1"/>
    <xf numFmtId="3" fontId="19" fillId="0" borderId="1" xfId="0" applyNumberFormat="1" applyFont="1" applyFill="1" applyBorder="1" applyAlignment="1">
      <alignment horizontal="center"/>
    </xf>
    <xf numFmtId="3" fontId="19" fillId="7" borderId="1" xfId="0" applyNumberFormat="1" applyFont="1" applyFill="1" applyBorder="1" applyAlignment="1">
      <alignment horizontal="center"/>
    </xf>
    <xf numFmtId="3" fontId="19" fillId="0" borderId="1" xfId="0" applyNumberFormat="1" applyFont="1" applyFill="1" applyBorder="1" applyAlignment="1">
      <alignment horizontal="center" vertical="center" wrapText="1"/>
    </xf>
    <xf numFmtId="3" fontId="19" fillId="7" borderId="1" xfId="0" applyNumberFormat="1" applyFont="1" applyFill="1" applyBorder="1" applyAlignment="1">
      <alignment horizontal="center" wrapText="1"/>
    </xf>
    <xf numFmtId="3" fontId="19" fillId="7" borderId="1" xfId="1" applyNumberFormat="1" applyFont="1" applyFill="1" applyBorder="1" applyAlignment="1">
      <alignment horizontal="center"/>
    </xf>
    <xf numFmtId="3" fontId="19" fillId="0" borderId="1" xfId="1" applyNumberFormat="1" applyFont="1" applyFill="1" applyBorder="1" applyAlignment="1">
      <alignment horizontal="center"/>
    </xf>
    <xf numFmtId="3" fontId="19" fillId="7" borderId="1" xfId="0" applyNumberFormat="1" applyFont="1" applyFill="1" applyBorder="1" applyAlignment="1">
      <alignment horizontal="center" vertical="center" wrapText="1"/>
    </xf>
    <xf numFmtId="3" fontId="19" fillId="6" borderId="1" xfId="0" applyNumberFormat="1" applyFont="1" applyFill="1" applyBorder="1" applyAlignment="1">
      <alignment horizontal="center"/>
    </xf>
    <xf numFmtId="3" fontId="9" fillId="9" borderId="1" xfId="0" applyNumberFormat="1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wrapText="1"/>
    </xf>
    <xf numFmtId="17" fontId="14" fillId="5" borderId="3" xfId="0" applyNumberFormat="1" applyFont="1" applyFill="1" applyBorder="1" applyAlignment="1">
      <alignment horizontal="center"/>
    </xf>
    <xf numFmtId="0" fontId="0" fillId="2" borderId="3" xfId="0" applyFill="1" applyBorder="1"/>
    <xf numFmtId="164" fontId="6" fillId="3" borderId="3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3" fontId="9" fillId="3" borderId="3" xfId="0" applyNumberFormat="1" applyFont="1" applyFill="1" applyBorder="1" applyAlignment="1">
      <alignment horizontal="center" vertical="center" wrapText="1"/>
    </xf>
    <xf numFmtId="3" fontId="19" fillId="7" borderId="3" xfId="0" applyNumberFormat="1" applyFont="1" applyFill="1" applyBorder="1" applyAlignment="1">
      <alignment horizontal="center"/>
    </xf>
    <xf numFmtId="3" fontId="9" fillId="3" borderId="3" xfId="0" applyNumberFormat="1" applyFont="1" applyFill="1" applyBorder="1" applyAlignment="1">
      <alignment horizontal="center"/>
    </xf>
    <xf numFmtId="17" fontId="14" fillId="5" borderId="10" xfId="0" applyNumberFormat="1" applyFont="1" applyFill="1" applyBorder="1" applyAlignment="1">
      <alignment horizontal="center"/>
    </xf>
    <xf numFmtId="3" fontId="6" fillId="5" borderId="10" xfId="1" applyNumberFormat="1" applyFont="1" applyFill="1" applyBorder="1" applyAlignment="1">
      <alignment horizontal="center"/>
    </xf>
    <xf numFmtId="0" fontId="0" fillId="2" borderId="10" xfId="0" applyFill="1" applyBorder="1"/>
    <xf numFmtId="17" fontId="8" fillId="0" borderId="10" xfId="0" applyNumberFormat="1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3" fontId="6" fillId="0" borderId="10" xfId="0" applyNumberFormat="1" applyFont="1" applyBorder="1" applyAlignment="1">
      <alignment horizontal="center"/>
    </xf>
    <xf numFmtId="3" fontId="9" fillId="0" borderId="10" xfId="0" applyNumberFormat="1" applyFont="1" applyBorder="1" applyAlignment="1">
      <alignment horizontal="center" vertical="center" wrapText="1"/>
    </xf>
    <xf numFmtId="3" fontId="19" fillId="0" borderId="10" xfId="0" applyNumberFormat="1" applyFont="1" applyFill="1" applyBorder="1" applyAlignment="1">
      <alignment horizontal="center"/>
    </xf>
    <xf numFmtId="3" fontId="9" fillId="0" borderId="10" xfId="0" applyNumberFormat="1" applyFont="1" applyBorder="1" applyAlignment="1">
      <alignment horizontal="center"/>
    </xf>
    <xf numFmtId="0" fontId="0" fillId="2" borderId="7" xfId="0" applyFill="1" applyBorder="1"/>
    <xf numFmtId="0" fontId="0" fillId="2" borderId="5" xfId="0" applyFill="1" applyBorder="1"/>
    <xf numFmtId="3" fontId="16" fillId="2" borderId="5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wrapText="1"/>
    </xf>
    <xf numFmtId="17" fontId="8" fillId="2" borderId="5" xfId="0" applyNumberFormat="1" applyFont="1" applyFill="1" applyBorder="1" applyAlignment="1">
      <alignment horizontal="center"/>
    </xf>
    <xf numFmtId="0" fontId="0" fillId="2" borderId="11" xfId="0" applyFill="1" applyBorder="1"/>
    <xf numFmtId="167" fontId="9" fillId="2" borderId="7" xfId="0" applyNumberFormat="1" applyFont="1" applyFill="1" applyBorder="1"/>
    <xf numFmtId="167" fontId="9" fillId="2" borderId="5" xfId="0" applyNumberFormat="1" applyFont="1" applyFill="1" applyBorder="1"/>
    <xf numFmtId="167" fontId="9" fillId="2" borderId="11" xfId="0" applyNumberFormat="1" applyFont="1" applyFill="1" applyBorder="1"/>
    <xf numFmtId="17" fontId="8" fillId="2" borderId="11" xfId="0" applyNumberFormat="1" applyFont="1" applyFill="1" applyBorder="1" applyAlignment="1">
      <alignment horizontal="center"/>
    </xf>
    <xf numFmtId="17" fontId="14" fillId="7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3" fontId="9" fillId="7" borderId="1" xfId="0" applyNumberFormat="1" applyFont="1" applyFill="1" applyBorder="1" applyAlignment="1">
      <alignment horizontal="center" vertical="center" wrapText="1"/>
    </xf>
    <xf numFmtId="4" fontId="6" fillId="7" borderId="1" xfId="0" applyNumberFormat="1" applyFont="1" applyFill="1" applyBorder="1" applyAlignment="1">
      <alignment horizontal="center"/>
    </xf>
    <xf numFmtId="3" fontId="9" fillId="7" borderId="1" xfId="0" applyNumberFormat="1" applyFont="1" applyFill="1" applyBorder="1" applyAlignment="1">
      <alignment horizontal="center"/>
    </xf>
    <xf numFmtId="0" fontId="8" fillId="10" borderId="1" xfId="0" applyFont="1" applyFill="1" applyBorder="1"/>
    <xf numFmtId="165" fontId="9" fillId="10" borderId="1" xfId="0" applyNumberFormat="1" applyFont="1" applyFill="1" applyBorder="1" applyAlignment="1">
      <alignment horizontal="center"/>
    </xf>
    <xf numFmtId="165" fontId="9" fillId="10" borderId="3" xfId="0" applyNumberFormat="1" applyFont="1" applyFill="1" applyBorder="1" applyAlignment="1">
      <alignment horizontal="center"/>
    </xf>
    <xf numFmtId="0" fontId="0" fillId="6" borderId="1" xfId="0" applyFill="1" applyBorder="1"/>
    <xf numFmtId="165" fontId="9" fillId="6" borderId="1" xfId="0" applyNumberFormat="1" applyFont="1" applyFill="1" applyBorder="1" applyAlignment="1">
      <alignment horizontal="center"/>
    </xf>
    <xf numFmtId="3" fontId="6" fillId="5" borderId="2" xfId="0" applyNumberFormat="1" applyFont="1" applyFill="1" applyBorder="1" applyAlignment="1">
      <alignment horizontal="center"/>
    </xf>
    <xf numFmtId="0" fontId="0" fillId="2" borderId="9" xfId="0" applyFill="1" applyBorder="1"/>
    <xf numFmtId="0" fontId="8" fillId="4" borderId="0" xfId="0" applyFont="1" applyFill="1" applyBorder="1" applyAlignment="1">
      <alignment horizontal="center" wrapText="1"/>
    </xf>
    <xf numFmtId="0" fontId="0" fillId="0" borderId="0" xfId="0" applyFill="1" applyBorder="1"/>
    <xf numFmtId="17" fontId="14" fillId="0" borderId="2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6" fillId="3" borderId="0" xfId="0" applyFont="1" applyFill="1" applyBorder="1"/>
    <xf numFmtId="3" fontId="6" fillId="3" borderId="2" xfId="1" applyNumberFormat="1" applyFont="1" applyFill="1" applyBorder="1" applyAlignment="1">
      <alignment horizontal="center"/>
    </xf>
    <xf numFmtId="0" fontId="18" fillId="4" borderId="1" xfId="0" applyFont="1" applyFill="1" applyBorder="1"/>
    <xf numFmtId="167" fontId="6" fillId="4" borderId="1" xfId="0" applyNumberFormat="1" applyFont="1" applyFill="1" applyBorder="1" applyAlignment="1">
      <alignment horizontal="center"/>
    </xf>
    <xf numFmtId="17" fontId="14" fillId="11" borderId="1" xfId="0" applyNumberFormat="1" applyFont="1" applyFill="1" applyBorder="1" applyAlignment="1">
      <alignment horizontal="center"/>
    </xf>
    <xf numFmtId="17" fontId="14" fillId="10" borderId="1" xfId="0" applyNumberFormat="1" applyFont="1" applyFill="1" applyBorder="1" applyAlignment="1">
      <alignment horizontal="center"/>
    </xf>
    <xf numFmtId="0" fontId="0" fillId="0" borderId="4" xfId="0" applyFill="1" applyBorder="1"/>
    <xf numFmtId="0" fontId="8" fillId="7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17" fontId="14" fillId="10" borderId="10" xfId="0" applyNumberFormat="1" applyFont="1" applyFill="1" applyBorder="1" applyAlignment="1">
      <alignment horizontal="center"/>
    </xf>
    <xf numFmtId="0" fontId="6" fillId="4" borderId="4" xfId="0" applyFont="1" applyFill="1" applyBorder="1"/>
    <xf numFmtId="0" fontId="14" fillId="10" borderId="1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6" fillId="3" borderId="6" xfId="0" applyFont="1" applyFill="1" applyBorder="1"/>
    <xf numFmtId="3" fontId="20" fillId="5" borderId="1" xfId="0" applyNumberFormat="1" applyFont="1" applyFill="1" applyBorder="1" applyAlignment="1">
      <alignment horizontal="center"/>
    </xf>
    <xf numFmtId="17" fontId="14" fillId="11" borderId="3" xfId="0" applyNumberFormat="1" applyFont="1" applyFill="1" applyBorder="1" applyAlignment="1">
      <alignment horizontal="center"/>
    </xf>
    <xf numFmtId="164" fontId="6" fillId="7" borderId="1" xfId="2" applyNumberFormat="1" applyFont="1" applyFill="1" applyBorder="1" applyAlignment="1">
      <alignment horizontal="center"/>
    </xf>
    <xf numFmtId="0" fontId="8" fillId="0" borderId="0" xfId="0" applyFont="1" applyAlignment="1">
      <alignment horizontal="center" wrapText="1"/>
    </xf>
    <xf numFmtId="3" fontId="19" fillId="2" borderId="1" xfId="0" applyNumberFormat="1" applyFont="1" applyFill="1" applyBorder="1" applyAlignment="1">
      <alignment horizontal="center"/>
    </xf>
    <xf numFmtId="0" fontId="0" fillId="2" borderId="12" xfId="0" applyFill="1" applyBorder="1"/>
    <xf numFmtId="3" fontId="19" fillId="5" borderId="1" xfId="0" applyNumberFormat="1" applyFont="1" applyFill="1" applyBorder="1" applyAlignment="1">
      <alignment horizontal="center"/>
    </xf>
    <xf numFmtId="17" fontId="14" fillId="0" borderId="10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0" fontId="0" fillId="2" borderId="8" xfId="0" applyFill="1" applyBorder="1"/>
    <xf numFmtId="0" fontId="9" fillId="4" borderId="1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 vertical="center" wrapText="1"/>
    </xf>
    <xf numFmtId="3" fontId="20" fillId="5" borderId="1" xfId="1" applyNumberFormat="1" applyFont="1" applyFill="1" applyBorder="1" applyAlignment="1">
      <alignment horizontal="center"/>
    </xf>
    <xf numFmtId="3" fontId="16" fillId="5" borderId="1" xfId="0" applyNumberFormat="1" applyFont="1" applyFill="1" applyBorder="1" applyAlignment="1">
      <alignment horizontal="center"/>
    </xf>
    <xf numFmtId="3" fontId="19" fillId="5" borderId="1" xfId="1" applyNumberFormat="1" applyFont="1" applyFill="1" applyBorder="1" applyAlignment="1">
      <alignment horizontal="center"/>
    </xf>
    <xf numFmtId="3" fontId="6" fillId="9" borderId="1" xfId="0" applyNumberFormat="1" applyFont="1" applyFill="1" applyBorder="1" applyAlignment="1">
      <alignment horizontal="center"/>
    </xf>
    <xf numFmtId="3" fontId="9" fillId="9" borderId="1" xfId="0" applyNumberFormat="1" applyFont="1" applyFill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165" fontId="23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0" fillId="8" borderId="0" xfId="0" applyFill="1"/>
    <xf numFmtId="3" fontId="0" fillId="8" borderId="0" xfId="0" applyNumberFormat="1" applyFill="1"/>
    <xf numFmtId="165" fontId="23" fillId="8" borderId="0" xfId="0" applyNumberFormat="1" applyFont="1" applyFill="1" applyBorder="1" applyAlignment="1">
      <alignment horizontal="center"/>
    </xf>
    <xf numFmtId="165" fontId="23" fillId="8" borderId="0" xfId="0" applyNumberFormat="1" applyFont="1" applyFill="1" applyAlignment="1">
      <alignment horizontal="center"/>
    </xf>
    <xf numFmtId="0" fontId="9" fillId="8" borderId="0" xfId="0" applyFont="1" applyFill="1"/>
    <xf numFmtId="0" fontId="24" fillId="0" borderId="0" xfId="0" applyFont="1"/>
    <xf numFmtId="0" fontId="0" fillId="6" borderId="0" xfId="0" applyFill="1"/>
    <xf numFmtId="3" fontId="0" fillId="6" borderId="0" xfId="0" applyNumberFormat="1" applyFill="1"/>
    <xf numFmtId="0" fontId="9" fillId="6" borderId="0" xfId="0" applyFont="1" applyFill="1"/>
    <xf numFmtId="10" fontId="6" fillId="3" borderId="1" xfId="0" quotePrefix="1" applyNumberFormat="1" applyFont="1" applyFill="1" applyBorder="1" applyAlignment="1">
      <alignment horizontal="center" vertical="top"/>
    </xf>
    <xf numFmtId="165" fontId="6" fillId="4" borderId="1" xfId="0" quotePrefix="1" applyNumberFormat="1" applyFont="1" applyFill="1" applyBorder="1" applyAlignment="1">
      <alignment horizontal="center"/>
    </xf>
    <xf numFmtId="0" fontId="24" fillId="0" borderId="0" xfId="0" quotePrefix="1" applyFont="1"/>
    <xf numFmtId="3" fontId="23" fillId="0" borderId="0" xfId="0" applyNumberFormat="1" applyFont="1" applyFill="1" applyBorder="1" applyAlignment="1">
      <alignment horizontal="center"/>
    </xf>
    <xf numFmtId="0" fontId="0" fillId="12" borderId="0" xfId="0" applyFill="1"/>
    <xf numFmtId="3" fontId="0" fillId="12" borderId="0" xfId="0" applyNumberFormat="1" applyFill="1"/>
    <xf numFmtId="0" fontId="9" fillId="12" borderId="0" xfId="0" applyFont="1" applyFill="1"/>
    <xf numFmtId="165" fontId="6" fillId="10" borderId="1" xfId="0" quotePrefix="1" applyNumberFormat="1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3" fontId="25" fillId="7" borderId="1" xfId="0" applyNumberFormat="1" applyFont="1" applyFill="1" applyBorder="1" applyAlignment="1">
      <alignment horizontal="center" vertical="center" wrapText="1"/>
    </xf>
    <xf numFmtId="3" fontId="25" fillId="7" borderId="1" xfId="0" applyNumberFormat="1" applyFont="1" applyFill="1" applyBorder="1" applyAlignment="1">
      <alignment horizontal="center"/>
    </xf>
    <xf numFmtId="4" fontId="25" fillId="7" borderId="1" xfId="0" applyNumberFormat="1" applyFont="1" applyFill="1" applyBorder="1" applyAlignment="1">
      <alignment horizontal="center"/>
    </xf>
    <xf numFmtId="0" fontId="26" fillId="0" borderId="0" xfId="0" applyFont="1"/>
    <xf numFmtId="0" fontId="8" fillId="0" borderId="0" xfId="0" applyFont="1" applyAlignment="1">
      <alignment horizontal="center" wrapText="1"/>
    </xf>
    <xf numFmtId="0" fontId="0" fillId="0" borderId="0" xfId="0" applyAlignment="1"/>
  </cellXfs>
  <cellStyles count="20">
    <cellStyle name="Comma" xfId="1" builtinId="3"/>
    <cellStyle name="Hyperlink 2" xfId="4" xr:uid="{00000000-0005-0000-0000-000001000000}"/>
    <cellStyle name="Normal" xfId="0" builtinId="0"/>
    <cellStyle name="Normal 2" xfId="5" xr:uid="{00000000-0005-0000-0000-000003000000}"/>
    <cellStyle name="Normal 3" xfId="6" xr:uid="{00000000-0005-0000-0000-000004000000}"/>
    <cellStyle name="Normal 3 2" xfId="7" xr:uid="{00000000-0005-0000-0000-000005000000}"/>
    <cellStyle name="Normal 3 2 2" xfId="12" xr:uid="{00000000-0005-0000-0000-000006000000}"/>
    <cellStyle name="Normal 3 2 3" xfId="16" xr:uid="{00000000-0005-0000-0000-000007000000}"/>
    <cellStyle name="Normal 3 3" xfId="8" xr:uid="{00000000-0005-0000-0000-000008000000}"/>
    <cellStyle name="Normal 3 3 2" xfId="13" xr:uid="{00000000-0005-0000-0000-000009000000}"/>
    <cellStyle name="Normal 3 3 3" xfId="17" xr:uid="{00000000-0005-0000-0000-00000A000000}"/>
    <cellStyle name="Normal 3 4" xfId="9" xr:uid="{00000000-0005-0000-0000-00000B000000}"/>
    <cellStyle name="Normal 3 4 2" xfId="14" xr:uid="{00000000-0005-0000-0000-00000C000000}"/>
    <cellStyle name="Normal 3 4 3" xfId="18" xr:uid="{00000000-0005-0000-0000-00000D000000}"/>
    <cellStyle name="Normal 3 5" xfId="11" xr:uid="{00000000-0005-0000-0000-00000E000000}"/>
    <cellStyle name="Normal 3 6" xfId="15" xr:uid="{00000000-0005-0000-0000-00000F000000}"/>
    <cellStyle name="Normal 4" xfId="3" xr:uid="{00000000-0005-0000-0000-000010000000}"/>
    <cellStyle name="Normal 5" xfId="19" xr:uid="{00000000-0005-0000-0000-000011000000}"/>
    <cellStyle name="Percent" xfId="2" builtinId="5"/>
    <cellStyle name="Percent 2" xfId="10" xr:uid="{00000000-0005-0000-0000-000013000000}"/>
  </cellStyles>
  <dxfs count="0"/>
  <tableStyles count="0" defaultTableStyle="TableStyleMedium2" defaultPivotStyle="PivotStyleLight16"/>
  <colors>
    <mruColors>
      <color rgb="FFFFFF99"/>
      <color rgb="FF66FFCC"/>
      <color rgb="FF99CCFF"/>
      <color rgb="FFFFFFCC"/>
      <color rgb="FFCCFFCC"/>
      <color rgb="FF99FF99"/>
      <color rgb="FF99FFCC"/>
      <color rgb="FF99FF66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UPR Production Units per Examiner
</a:t>
            </a:r>
          </a:p>
        </c:rich>
      </c:tx>
      <c:layout>
        <c:manualLayout>
          <c:xMode val="edge"/>
          <c:yMode val="edge"/>
          <c:x val="0.34646767659477345"/>
          <c:y val="2.94117647058823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554379374880169E-2"/>
          <c:y val="0.17451013807854257"/>
          <c:w val="0.93342453230121936"/>
          <c:h val="0.6784326716311880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val>
            <c:numRef>
              <c:f>('Level 1 and Level 2'!#REF!,'Level 1 and Level 2'!#REF!)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'Level 1 and Level 2'!#REF!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('Level 1 and Level 2'!#REF!,'Level 1 and Level 2'!#REF!)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418-4B99-8738-35AB9169E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07744"/>
        <c:axId val="514509312"/>
      </c:lineChart>
      <c:catAx>
        <c:axId val="5145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50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4509312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4507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20680702955605"/>
          <c:y val="0.93725675467037206"/>
          <c:w val="0.29211970786260416"/>
          <c:h val="4.901960784313730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55</xdr:row>
      <xdr:rowOff>123825</xdr:rowOff>
    </xdr:from>
    <xdr:to>
      <xdr:col>8</xdr:col>
      <xdr:colOff>123825</xdr:colOff>
      <xdr:row>82</xdr:row>
      <xdr:rowOff>95250</xdr:rowOff>
    </xdr:to>
    <xdr:graphicFrame macro="">
      <xdr:nvGraphicFramePr>
        <xdr:cNvPr id="2160" name="Chart 1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N97"/>
  <sheetViews>
    <sheetView tabSelected="1" zoomScale="70" zoomScaleNormal="70" workbookViewId="0">
      <pane xSplit="1" topLeftCell="GP1" activePane="topRight" state="frozen"/>
      <selection pane="topRight" activeCell="HD15" sqref="HD15"/>
    </sheetView>
  </sheetViews>
  <sheetFormatPr defaultColWidth="9.109375" defaultRowHeight="13.8" x14ac:dyDescent="0.25"/>
  <cols>
    <col min="1" max="1" width="77.21875" customWidth="1"/>
    <col min="2" max="2" width="8.88671875" customWidth="1"/>
    <col min="3" max="10" width="8.6640625" customWidth="1"/>
    <col min="11" max="11" width="9.5546875" customWidth="1"/>
    <col min="12" max="12" width="8.6640625" customWidth="1"/>
    <col min="13" max="13" width="11.44140625" customWidth="1"/>
    <col min="14" max="14" width="1.44140625" customWidth="1"/>
    <col min="15" max="15" width="8.6640625" customWidth="1"/>
    <col min="16" max="16" width="8.6640625" style="20" customWidth="1"/>
    <col min="17" max="18" width="8.6640625" customWidth="1"/>
    <col min="19" max="19" width="9.88671875" bestFit="1" customWidth="1"/>
    <col min="20" max="20" width="10.88671875" style="2" bestFit="1" customWidth="1"/>
    <col min="21" max="21" width="10.88671875" style="113" bestFit="1" customWidth="1"/>
    <col min="22" max="23" width="11.5546875" style="170" bestFit="1" customWidth="1"/>
    <col min="24" max="24" width="9.5546875" style="170" bestFit="1" customWidth="1"/>
    <col min="25" max="25" width="10.6640625" style="170" bestFit="1" customWidth="1"/>
    <col min="26" max="26" width="10.5546875" style="170" bestFit="1" customWidth="1"/>
    <col min="27" max="27" width="1" style="170" customWidth="1"/>
    <col min="28" max="28" width="10.44140625" style="170" bestFit="1" customWidth="1"/>
    <col min="29" max="29" width="11.33203125" style="170" bestFit="1" customWidth="1"/>
    <col min="30" max="30" width="10.88671875" style="170" bestFit="1" customWidth="1"/>
    <col min="31" max="31" width="10" style="170" bestFit="1" customWidth="1"/>
    <col min="32" max="34" width="10.44140625" style="170" bestFit="1" customWidth="1"/>
    <col min="35" max="35" width="10.88671875" style="170" bestFit="1" customWidth="1"/>
    <col min="36" max="36" width="10.44140625" style="170" bestFit="1" customWidth="1"/>
    <col min="37" max="37" width="10" style="170" bestFit="1" customWidth="1"/>
    <col min="38" max="38" width="10.44140625" style="170" bestFit="1" customWidth="1"/>
    <col min="39" max="39" width="11" style="170" bestFit="1" customWidth="1"/>
    <col min="40" max="40" width="0.6640625" style="170" customWidth="1"/>
    <col min="41" max="41" width="11.44140625" style="170" bestFit="1" customWidth="1"/>
    <col min="42" max="42" width="10.6640625" style="170" bestFit="1" customWidth="1"/>
    <col min="43" max="43" width="10.5546875" style="170" bestFit="1" customWidth="1"/>
    <col min="44" max="44" width="11" style="170" bestFit="1" customWidth="1"/>
    <col min="45" max="45" width="11.44140625" style="170" bestFit="1" customWidth="1"/>
    <col min="46" max="46" width="9.6640625" style="170" bestFit="1" customWidth="1"/>
    <col min="47" max="51" width="9.109375" style="170"/>
    <col min="52" max="52" width="9.109375" style="170" customWidth="1"/>
    <col min="53" max="53" width="0.6640625" style="170" customWidth="1"/>
    <col min="54" max="65" width="9.109375" style="170"/>
    <col min="66" max="66" width="0.88671875" style="170" customWidth="1"/>
    <col min="67" max="78" width="9.109375" style="170"/>
    <col min="79" max="79" width="0.88671875" style="170" customWidth="1"/>
    <col min="80" max="91" width="9.109375" style="170"/>
    <col min="92" max="92" width="0.88671875" style="170" customWidth="1"/>
    <col min="93" max="104" width="9.109375" style="170"/>
    <col min="105" max="105" width="0.88671875" style="170" customWidth="1"/>
    <col min="106" max="117" width="9.109375" style="170"/>
    <col min="118" max="118" width="0.88671875" style="170" customWidth="1"/>
    <col min="119" max="121" width="9.109375" style="170"/>
    <col min="122" max="122" width="10.109375" style="170" bestFit="1" customWidth="1"/>
    <col min="123" max="130" width="9.109375" style="170"/>
    <col min="131" max="131" width="0.88671875" style="170" customWidth="1"/>
    <col min="132" max="138" width="9.109375" style="170"/>
    <col min="139" max="139" width="10.109375" style="170" bestFit="1" customWidth="1"/>
    <col min="140" max="143" width="9.109375" style="170"/>
    <col min="144" max="144" width="0.6640625" style="170" customWidth="1"/>
    <col min="145" max="151" width="9.109375" style="170"/>
    <col min="152" max="152" width="10.109375" style="170" bestFit="1" customWidth="1"/>
    <col min="153" max="156" width="9.109375" style="170"/>
    <col min="157" max="159" width="9.109375" style="170" hidden="1" customWidth="1"/>
    <col min="160" max="160" width="0.44140625" style="307" customWidth="1"/>
    <col min="161" max="167" width="9.109375" style="170"/>
    <col min="168" max="168" width="10.109375" style="170" bestFit="1" customWidth="1"/>
    <col min="169" max="172" width="9.109375" style="170"/>
    <col min="173" max="173" width="0.77734375" style="170" customWidth="1"/>
    <col min="174" max="180" width="9.109375" style="170"/>
    <col min="181" max="181" width="10.109375" style="170" bestFit="1" customWidth="1"/>
    <col min="182" max="183" width="9.109375" style="170"/>
    <col min="184" max="184" width="9.6640625" style="170" customWidth="1"/>
    <col min="185" max="185" width="9.109375" style="170"/>
    <col min="186" max="186" width="0.33203125" style="320" customWidth="1"/>
    <col min="187" max="193" width="9.109375" style="170"/>
    <col min="194" max="194" width="10.109375" style="170" bestFit="1" customWidth="1"/>
    <col min="195" max="196" width="9.109375" style="170"/>
    <col min="197" max="197" width="10.44140625" style="170" customWidth="1"/>
    <col min="198" max="198" width="10" style="170" customWidth="1"/>
    <col min="199" max="199" width="9.109375" style="170"/>
    <col min="200" max="200" width="10" style="170" customWidth="1"/>
    <col min="201" max="201" width="9.88671875" style="170" customWidth="1"/>
    <col min="202" max="203" width="9.109375" style="170"/>
    <col min="204" max="204" width="9.6640625" style="170" customWidth="1"/>
    <col min="205" max="205" width="9.109375" style="170"/>
    <col min="206" max="206" width="10.109375" style="170" bestFit="1" customWidth="1"/>
    <col min="207" max="207" width="9.88671875" style="170" customWidth="1"/>
    <col min="208" max="208" width="9.109375" style="170"/>
    <col min="209" max="209" width="9.44140625" style="170" customWidth="1"/>
    <col min="210" max="210" width="10.6640625" style="170" customWidth="1"/>
    <col min="211" max="212" width="9.109375" style="170"/>
    <col min="213" max="213" width="10.44140625" style="170" customWidth="1"/>
    <col min="214" max="215" width="9.109375" style="170"/>
    <col min="216" max="216" width="10.21875" style="170" customWidth="1"/>
    <col min="217" max="217" width="9.109375" style="170"/>
    <col min="218" max="218" width="10.44140625" style="170" customWidth="1"/>
    <col min="219" max="219" width="9.88671875" style="170" customWidth="1"/>
    <col min="220" max="220" width="9.109375" style="170"/>
    <col min="221" max="221" width="9.88671875" style="170" customWidth="1"/>
    <col min="222" max="222" width="9.6640625" style="170" customWidth="1"/>
    <col min="223" max="16384" width="9.109375" style="170"/>
  </cols>
  <sheetData>
    <row r="1" spans="1:222" ht="24.6" x14ac:dyDescent="0.4">
      <c r="A1" s="154" t="s">
        <v>42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6"/>
      <c r="Q1" s="155"/>
      <c r="R1" s="155"/>
      <c r="S1" s="155"/>
      <c r="T1" s="157"/>
      <c r="U1" s="157"/>
      <c r="V1" s="155"/>
      <c r="W1" s="155"/>
      <c r="X1" s="155"/>
      <c r="Y1" s="155"/>
      <c r="Z1" s="155"/>
      <c r="AA1" s="243"/>
      <c r="AB1" s="155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43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43"/>
      <c r="BB1" s="157"/>
      <c r="BC1" s="157"/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24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24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247"/>
      <c r="CO1" s="157"/>
      <c r="CP1" s="157"/>
      <c r="CQ1" s="157"/>
      <c r="CR1" s="157"/>
      <c r="CS1" s="157"/>
      <c r="CT1" s="157"/>
      <c r="CU1" s="157"/>
      <c r="CV1" s="157"/>
      <c r="CW1" s="157"/>
      <c r="CX1" s="157"/>
      <c r="CY1" s="157"/>
      <c r="CZ1" s="157"/>
      <c r="DA1" s="247"/>
      <c r="DB1" s="157"/>
      <c r="DC1" s="157"/>
      <c r="DD1" s="157"/>
      <c r="DE1" s="157"/>
      <c r="DF1" s="157"/>
      <c r="DG1" s="157"/>
      <c r="DH1" s="157"/>
      <c r="DI1" s="157"/>
      <c r="DJ1" s="157"/>
      <c r="DK1" s="157"/>
      <c r="DL1" s="157"/>
      <c r="DM1" s="157"/>
      <c r="DN1" s="247"/>
      <c r="DO1" s="157"/>
      <c r="DP1" s="157"/>
      <c r="DQ1" s="157"/>
      <c r="DR1" s="157"/>
      <c r="DS1" s="157"/>
      <c r="DT1" s="157"/>
      <c r="DU1" s="157"/>
      <c r="DV1" s="157"/>
      <c r="DW1" s="157"/>
      <c r="DX1" s="157"/>
      <c r="DY1" s="157"/>
      <c r="DZ1" s="157"/>
      <c r="EA1" s="247"/>
      <c r="EB1" s="157"/>
      <c r="EC1" s="157"/>
      <c r="ED1" s="157"/>
      <c r="EE1" s="157"/>
      <c r="EF1" s="157"/>
      <c r="EG1" s="157"/>
      <c r="EH1" s="157"/>
      <c r="EI1" s="157"/>
      <c r="EJ1" s="157"/>
      <c r="EK1" s="157"/>
      <c r="EL1" s="157"/>
      <c r="EM1" s="157"/>
      <c r="EN1" s="247"/>
      <c r="EO1" s="157"/>
      <c r="EP1" s="157"/>
      <c r="EQ1" s="157"/>
      <c r="ER1" s="157"/>
      <c r="ES1" s="157"/>
      <c r="ET1" s="157"/>
      <c r="EU1" s="157"/>
      <c r="EV1" s="157"/>
      <c r="EW1" s="157"/>
      <c r="EX1" s="157"/>
      <c r="EY1" s="157"/>
      <c r="EZ1" s="157"/>
      <c r="FE1" s="157"/>
      <c r="FF1" s="157"/>
      <c r="FG1" s="157"/>
      <c r="FH1" s="157"/>
      <c r="FI1" s="157"/>
      <c r="FJ1" s="157"/>
      <c r="FK1" s="157"/>
      <c r="FL1" s="157"/>
      <c r="FM1" s="157"/>
      <c r="FN1" s="157"/>
      <c r="FO1" s="157"/>
      <c r="FP1" s="157"/>
      <c r="FQ1" s="313"/>
      <c r="FR1" s="157"/>
      <c r="FS1" s="157"/>
      <c r="FT1" s="157"/>
      <c r="FU1" s="157"/>
      <c r="FV1" s="157"/>
      <c r="FW1" s="157"/>
      <c r="FX1" s="157"/>
      <c r="FY1" s="157"/>
      <c r="FZ1" s="157"/>
      <c r="GA1" s="157"/>
      <c r="GB1" s="157"/>
      <c r="GC1" s="157"/>
      <c r="GE1" s="157"/>
      <c r="GF1" s="157"/>
      <c r="GG1" s="157"/>
      <c r="GH1" s="157"/>
      <c r="GI1" s="157"/>
      <c r="GJ1" s="157"/>
      <c r="GK1" s="157"/>
      <c r="GL1" s="157"/>
      <c r="GM1" s="157"/>
      <c r="GN1" s="157"/>
      <c r="GO1" s="157"/>
      <c r="GP1" s="157"/>
      <c r="GQ1" s="157"/>
      <c r="GR1" s="157"/>
      <c r="GS1" s="157"/>
      <c r="GT1" s="157"/>
      <c r="GU1" s="157"/>
      <c r="GV1" s="157"/>
      <c r="GW1" s="157"/>
      <c r="GX1" s="157"/>
      <c r="GY1" s="157"/>
      <c r="GZ1" s="157"/>
      <c r="HA1" s="157"/>
      <c r="HB1" s="157"/>
      <c r="HC1" s="157"/>
      <c r="HD1" s="157"/>
      <c r="HE1" s="157"/>
      <c r="HF1" s="157"/>
      <c r="HG1" s="157"/>
      <c r="HH1" s="157"/>
      <c r="HI1" s="157"/>
      <c r="HJ1" s="157"/>
      <c r="HK1" s="157"/>
      <c r="HL1" s="157"/>
      <c r="HM1" s="157"/>
      <c r="HN1" s="157"/>
    </row>
    <row r="2" spans="1:222" ht="24.6" x14ac:dyDescent="0.4">
      <c r="A2" s="154" t="s">
        <v>43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>
        <f>M6+N6</f>
        <v>138189</v>
      </c>
      <c r="O2" s="155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44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44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192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249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249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249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57"/>
      <c r="DA2" s="249"/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249"/>
      <c r="DO2" s="157"/>
      <c r="DP2" s="157"/>
      <c r="DQ2" s="157"/>
      <c r="DR2" s="157"/>
      <c r="DS2" s="157"/>
      <c r="DT2" s="157"/>
      <c r="DU2" s="157"/>
      <c r="DV2" s="157"/>
      <c r="DW2" s="157"/>
      <c r="DX2" s="157"/>
      <c r="DY2" s="157"/>
      <c r="DZ2" s="157"/>
      <c r="EA2" s="249"/>
      <c r="EB2" s="157"/>
      <c r="EC2" s="157"/>
      <c r="ED2" s="157"/>
      <c r="EE2" s="157"/>
      <c r="EF2" s="157"/>
      <c r="EG2" s="157"/>
      <c r="EH2" s="157"/>
      <c r="EI2" s="157"/>
      <c r="EJ2" s="157"/>
      <c r="EK2" s="157"/>
      <c r="EL2" s="157"/>
      <c r="EM2" s="157"/>
      <c r="EN2" s="249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57"/>
      <c r="EZ2" s="157"/>
      <c r="FE2" s="157"/>
      <c r="FF2" s="157"/>
      <c r="FG2" s="157"/>
      <c r="FH2" s="157"/>
      <c r="FI2" s="157"/>
      <c r="FJ2" s="157"/>
      <c r="FK2" s="157"/>
      <c r="FL2" s="157"/>
      <c r="FM2" s="157"/>
      <c r="FN2" s="157"/>
      <c r="FO2" s="157"/>
      <c r="FP2" s="157"/>
      <c r="FQ2" s="313"/>
      <c r="FR2" s="157"/>
      <c r="FS2" s="157"/>
      <c r="FT2" s="157"/>
      <c r="FU2" s="157"/>
      <c r="FV2" s="157"/>
      <c r="FW2" s="157"/>
      <c r="FX2" s="157"/>
      <c r="FY2" s="157"/>
      <c r="FZ2" s="157"/>
      <c r="GA2" s="157"/>
      <c r="GB2" s="157"/>
      <c r="GC2" s="157"/>
      <c r="GE2" s="157"/>
      <c r="GF2" s="157"/>
      <c r="GG2" s="157"/>
      <c r="GH2" s="157"/>
      <c r="GI2" s="157"/>
      <c r="GJ2" s="157"/>
      <c r="GK2" s="157"/>
      <c r="GL2" s="157"/>
      <c r="GM2" s="157"/>
      <c r="GN2" s="157"/>
      <c r="GO2" s="157"/>
      <c r="GP2" s="157"/>
      <c r="GQ2" s="157"/>
      <c r="GR2" s="157"/>
      <c r="GS2" s="157"/>
      <c r="GT2" s="157"/>
      <c r="GU2" s="157"/>
      <c r="GV2" s="157"/>
      <c r="GW2" s="157"/>
      <c r="GX2" s="157"/>
      <c r="GY2" s="157"/>
      <c r="GZ2" s="157"/>
      <c r="HA2" s="157"/>
      <c r="HB2" s="157"/>
      <c r="HC2" s="157"/>
      <c r="HD2" s="157"/>
      <c r="HE2" s="157"/>
      <c r="HF2" s="157"/>
      <c r="HG2" s="157"/>
      <c r="HH2" s="157"/>
      <c r="HI2" s="157"/>
      <c r="HJ2" s="157"/>
      <c r="HK2" s="157"/>
      <c r="HL2" s="157"/>
      <c r="HM2" s="157"/>
      <c r="HN2" s="157"/>
    </row>
    <row r="3" spans="1:222" ht="31.5" customHeight="1" x14ac:dyDescent="0.25">
      <c r="A3" s="158"/>
      <c r="B3" s="158"/>
      <c r="C3" s="158"/>
      <c r="D3" s="159" t="s">
        <v>27</v>
      </c>
      <c r="E3" s="158"/>
      <c r="F3" s="158"/>
      <c r="G3" s="159" t="s">
        <v>28</v>
      </c>
      <c r="H3" s="158"/>
      <c r="I3" s="158"/>
      <c r="J3" s="159" t="s">
        <v>29</v>
      </c>
      <c r="K3" s="158"/>
      <c r="L3" s="158"/>
      <c r="M3" s="159" t="s">
        <v>30</v>
      </c>
      <c r="N3" s="158"/>
      <c r="O3" s="158"/>
      <c r="P3" s="158"/>
      <c r="Q3" s="159" t="s">
        <v>27</v>
      </c>
      <c r="R3" s="160"/>
      <c r="S3" s="160"/>
      <c r="T3" s="161" t="s">
        <v>28</v>
      </c>
      <c r="U3" s="189"/>
      <c r="V3" s="155"/>
      <c r="W3" s="161" t="s">
        <v>29</v>
      </c>
      <c r="X3" s="155"/>
      <c r="Y3" s="155"/>
      <c r="Z3" s="224" t="s">
        <v>30</v>
      </c>
      <c r="AA3" s="244"/>
      <c r="AB3" s="155"/>
      <c r="AC3" s="155"/>
      <c r="AD3" s="159" t="s">
        <v>27</v>
      </c>
      <c r="AE3" s="155"/>
      <c r="AF3" s="155"/>
      <c r="AG3" s="159" t="s">
        <v>28</v>
      </c>
      <c r="AH3" s="202"/>
      <c r="AI3" s="202"/>
      <c r="AJ3" s="161" t="s">
        <v>29</v>
      </c>
      <c r="AK3" s="202"/>
      <c r="AL3" s="202"/>
      <c r="AM3" s="161" t="s">
        <v>30</v>
      </c>
      <c r="AN3" s="244"/>
      <c r="AO3" s="157"/>
      <c r="AP3" s="157"/>
      <c r="AQ3" s="159" t="s">
        <v>27</v>
      </c>
      <c r="AR3" s="157"/>
      <c r="AS3" s="157"/>
      <c r="AT3" s="159" t="s">
        <v>28</v>
      </c>
      <c r="AU3" s="157"/>
      <c r="AV3" s="157"/>
      <c r="AW3" s="161" t="s">
        <v>29</v>
      </c>
      <c r="AX3" s="202"/>
      <c r="AY3" s="202"/>
      <c r="AZ3" s="161" t="s">
        <v>30</v>
      </c>
      <c r="BA3" s="192"/>
      <c r="BB3" s="157"/>
      <c r="BC3" s="157"/>
      <c r="BD3" s="159" t="s">
        <v>27</v>
      </c>
      <c r="BE3" s="157"/>
      <c r="BF3" s="157"/>
      <c r="BG3" s="159" t="s">
        <v>28</v>
      </c>
      <c r="BH3" s="157"/>
      <c r="BI3" s="157"/>
      <c r="BJ3" s="161" t="s">
        <v>29</v>
      </c>
      <c r="BK3" s="202"/>
      <c r="BL3" s="202"/>
      <c r="BM3" s="161" t="s">
        <v>30</v>
      </c>
      <c r="BN3" s="249"/>
      <c r="BO3" s="157"/>
      <c r="BP3" s="157"/>
      <c r="BQ3" s="159" t="s">
        <v>27</v>
      </c>
      <c r="BR3" s="157"/>
      <c r="BS3" s="157"/>
      <c r="BT3" s="159" t="s">
        <v>28</v>
      </c>
      <c r="BU3" s="157"/>
      <c r="BV3" s="157"/>
      <c r="BW3" s="161" t="s">
        <v>29</v>
      </c>
      <c r="BX3" s="202"/>
      <c r="BY3" s="202"/>
      <c r="BZ3" s="161" t="s">
        <v>30</v>
      </c>
      <c r="CA3" s="249"/>
      <c r="CB3" s="157"/>
      <c r="CC3" s="157"/>
      <c r="CD3" s="159" t="s">
        <v>27</v>
      </c>
      <c r="CE3" s="157"/>
      <c r="CF3" s="157"/>
      <c r="CG3" s="159" t="s">
        <v>28</v>
      </c>
      <c r="CH3" s="157"/>
      <c r="CI3" s="157"/>
      <c r="CJ3" s="161" t="s">
        <v>29</v>
      </c>
      <c r="CK3" s="202"/>
      <c r="CL3" s="202"/>
      <c r="CM3" s="161" t="s">
        <v>30</v>
      </c>
      <c r="CN3" s="249"/>
      <c r="CO3" s="157"/>
      <c r="CP3" s="157"/>
      <c r="CQ3" s="159" t="s">
        <v>27</v>
      </c>
      <c r="CR3" s="157"/>
      <c r="CS3" s="157"/>
      <c r="CT3" s="159" t="s">
        <v>28</v>
      </c>
      <c r="CU3" s="157"/>
      <c r="CV3" s="157"/>
      <c r="CW3" s="161" t="s">
        <v>29</v>
      </c>
      <c r="CX3" s="202"/>
      <c r="CY3" s="202"/>
      <c r="CZ3" s="161" t="s">
        <v>30</v>
      </c>
      <c r="DA3" s="249"/>
      <c r="DB3" s="157"/>
      <c r="DC3" s="157"/>
      <c r="DD3" s="159" t="s">
        <v>27</v>
      </c>
      <c r="DE3" s="157"/>
      <c r="DF3" s="157"/>
      <c r="DG3" s="159" t="s">
        <v>28</v>
      </c>
      <c r="DH3" s="157"/>
      <c r="DI3" s="157"/>
      <c r="DJ3" s="161" t="s">
        <v>29</v>
      </c>
      <c r="DK3" s="202"/>
      <c r="DL3" s="202"/>
      <c r="DM3" s="161" t="s">
        <v>30</v>
      </c>
      <c r="DN3" s="249"/>
      <c r="DO3" s="157"/>
      <c r="DP3" s="157"/>
      <c r="DQ3" s="159" t="s">
        <v>27</v>
      </c>
      <c r="DR3" s="157"/>
      <c r="DS3" s="157"/>
      <c r="DT3" s="159" t="s">
        <v>28</v>
      </c>
      <c r="DU3" s="157"/>
      <c r="DV3" s="157"/>
      <c r="DW3" s="161" t="s">
        <v>29</v>
      </c>
      <c r="DX3" s="202"/>
      <c r="DY3" s="202"/>
      <c r="DZ3" s="161" t="s">
        <v>30</v>
      </c>
      <c r="EA3" s="249"/>
      <c r="EB3" s="157"/>
      <c r="EC3" s="157"/>
      <c r="ED3" s="159" t="s">
        <v>27</v>
      </c>
      <c r="EE3" s="157"/>
      <c r="EF3" s="157"/>
      <c r="EG3" s="159" t="s">
        <v>28</v>
      </c>
      <c r="EH3" s="157"/>
      <c r="EI3" s="157"/>
      <c r="EJ3" s="161" t="s">
        <v>29</v>
      </c>
      <c r="EK3" s="202"/>
      <c r="EL3" s="202"/>
      <c r="EM3" s="161" t="s">
        <v>30</v>
      </c>
      <c r="EN3" s="249"/>
      <c r="EO3" s="157"/>
      <c r="EP3" s="157"/>
      <c r="EQ3" s="159" t="s">
        <v>27</v>
      </c>
      <c r="ER3" s="157"/>
      <c r="ES3" s="157"/>
      <c r="ET3" s="159" t="s">
        <v>28</v>
      </c>
      <c r="EU3" s="157"/>
      <c r="EV3" s="157"/>
      <c r="EW3" s="161" t="s">
        <v>29</v>
      </c>
      <c r="EX3" s="202"/>
      <c r="EY3" s="202"/>
      <c r="EZ3" s="161" t="s">
        <v>30</v>
      </c>
      <c r="FE3" s="157"/>
      <c r="FF3" s="157"/>
      <c r="FG3" s="159" t="s">
        <v>27</v>
      </c>
      <c r="FH3" s="157"/>
      <c r="FI3" s="157"/>
      <c r="FJ3" s="159" t="s">
        <v>28</v>
      </c>
      <c r="FK3" s="157"/>
      <c r="FL3" s="157"/>
      <c r="FM3" s="161" t="s">
        <v>29</v>
      </c>
      <c r="FN3" s="202"/>
      <c r="FO3" s="202"/>
      <c r="FP3" s="161" t="s">
        <v>30</v>
      </c>
      <c r="FQ3" s="313"/>
      <c r="FR3" s="157"/>
      <c r="FS3" s="157"/>
      <c r="FT3" s="159" t="s">
        <v>27</v>
      </c>
      <c r="FU3" s="157"/>
      <c r="FV3" s="157"/>
      <c r="FW3" s="159" t="s">
        <v>28</v>
      </c>
      <c r="FX3" s="157"/>
      <c r="FY3" s="157"/>
      <c r="FZ3" s="161" t="s">
        <v>29</v>
      </c>
      <c r="GA3" s="202"/>
      <c r="GB3" s="202"/>
      <c r="GC3" s="161" t="s">
        <v>30</v>
      </c>
      <c r="GE3" s="157"/>
      <c r="GF3" s="157"/>
      <c r="GG3" s="159" t="s">
        <v>27</v>
      </c>
      <c r="GH3" s="157"/>
      <c r="GI3" s="157"/>
      <c r="GJ3" s="159" t="s">
        <v>28</v>
      </c>
      <c r="GK3" s="157"/>
      <c r="GL3" s="157"/>
      <c r="GM3" s="161" t="s">
        <v>29</v>
      </c>
      <c r="GN3" s="202"/>
      <c r="GO3" s="202"/>
      <c r="GP3" s="161" t="s">
        <v>30</v>
      </c>
      <c r="GQ3" s="157"/>
      <c r="GR3" s="157"/>
      <c r="GS3" s="159" t="s">
        <v>27</v>
      </c>
      <c r="GT3" s="157"/>
      <c r="GU3" s="157"/>
      <c r="GV3" s="159" t="s">
        <v>28</v>
      </c>
      <c r="GW3" s="157"/>
      <c r="GX3" s="157"/>
      <c r="GY3" s="161" t="s">
        <v>29</v>
      </c>
      <c r="GZ3" s="202"/>
      <c r="HA3" s="202"/>
      <c r="HB3" s="161" t="s">
        <v>30</v>
      </c>
      <c r="HC3" s="157"/>
      <c r="HD3" s="157"/>
      <c r="HE3" s="159" t="s">
        <v>27</v>
      </c>
      <c r="HF3" s="157"/>
      <c r="HG3" s="157"/>
      <c r="HH3" s="159" t="s">
        <v>28</v>
      </c>
      <c r="HI3" s="157"/>
      <c r="HJ3" s="157"/>
      <c r="HK3" s="161" t="s">
        <v>29</v>
      </c>
      <c r="HL3" s="202"/>
      <c r="HM3" s="202"/>
      <c r="HN3" s="161" t="s">
        <v>30</v>
      </c>
    </row>
    <row r="4" spans="1:222" x14ac:dyDescent="0.25">
      <c r="A4" s="157"/>
      <c r="B4" s="162">
        <v>39722</v>
      </c>
      <c r="C4" s="162">
        <v>39753</v>
      </c>
      <c r="D4" s="162">
        <v>39783</v>
      </c>
      <c r="E4" s="162">
        <v>39814</v>
      </c>
      <c r="F4" s="162">
        <v>39845</v>
      </c>
      <c r="G4" s="162">
        <v>39873</v>
      </c>
      <c r="H4" s="162">
        <v>39904</v>
      </c>
      <c r="I4" s="162">
        <v>39934</v>
      </c>
      <c r="J4" s="162">
        <v>39965</v>
      </c>
      <c r="K4" s="162">
        <v>39995</v>
      </c>
      <c r="L4" s="162">
        <v>40026</v>
      </c>
      <c r="M4" s="162">
        <v>40057</v>
      </c>
      <c r="N4" s="68"/>
      <c r="O4" s="162">
        <v>40087</v>
      </c>
      <c r="P4" s="162">
        <v>40118</v>
      </c>
      <c r="Q4" s="162">
        <v>40148</v>
      </c>
      <c r="R4" s="162">
        <v>40179</v>
      </c>
      <c r="S4" s="163">
        <v>40210</v>
      </c>
      <c r="T4" s="164">
        <v>40238</v>
      </c>
      <c r="U4" s="164">
        <v>40278</v>
      </c>
      <c r="V4" s="164">
        <v>40308</v>
      </c>
      <c r="W4" s="164">
        <v>40339</v>
      </c>
      <c r="X4" s="164">
        <v>40369</v>
      </c>
      <c r="Y4" s="164">
        <v>40400</v>
      </c>
      <c r="Z4" s="225">
        <v>40431</v>
      </c>
      <c r="AA4" s="244"/>
      <c r="AB4" s="233">
        <v>40461</v>
      </c>
      <c r="AC4" s="164">
        <v>40492</v>
      </c>
      <c r="AD4" s="164">
        <v>40522</v>
      </c>
      <c r="AE4" s="164">
        <v>40553</v>
      </c>
      <c r="AF4" s="164">
        <v>40584</v>
      </c>
      <c r="AG4" s="164">
        <v>40612</v>
      </c>
      <c r="AH4" s="164">
        <v>40643</v>
      </c>
      <c r="AI4" s="164">
        <v>40673</v>
      </c>
      <c r="AJ4" s="164">
        <v>40704</v>
      </c>
      <c r="AK4" s="164">
        <v>40735</v>
      </c>
      <c r="AL4" s="164">
        <v>40766</v>
      </c>
      <c r="AM4" s="164">
        <v>40797</v>
      </c>
      <c r="AN4" s="244"/>
      <c r="AO4" s="164">
        <v>40827</v>
      </c>
      <c r="AP4" s="164">
        <v>40858</v>
      </c>
      <c r="AQ4" s="164">
        <v>40888</v>
      </c>
      <c r="AR4" s="164">
        <v>40919</v>
      </c>
      <c r="AS4" s="164">
        <v>40950</v>
      </c>
      <c r="AT4" s="164">
        <v>40979</v>
      </c>
      <c r="AU4" s="164">
        <v>41010</v>
      </c>
      <c r="AV4" s="164">
        <v>41040</v>
      </c>
      <c r="AW4" s="164">
        <v>41071</v>
      </c>
      <c r="AX4" s="164">
        <v>41101</v>
      </c>
      <c r="AY4" s="164">
        <v>41132</v>
      </c>
      <c r="AZ4" s="164">
        <v>41163</v>
      </c>
      <c r="BA4" s="192"/>
      <c r="BB4" s="276">
        <v>41193</v>
      </c>
      <c r="BC4" s="276">
        <v>41224</v>
      </c>
      <c r="BD4" s="276">
        <v>41254</v>
      </c>
      <c r="BE4" s="276">
        <v>41285</v>
      </c>
      <c r="BF4" s="276">
        <v>41316</v>
      </c>
      <c r="BG4" s="276">
        <v>41344</v>
      </c>
      <c r="BH4" s="276">
        <v>41375</v>
      </c>
      <c r="BI4" s="276">
        <v>41405</v>
      </c>
      <c r="BJ4" s="276">
        <v>41436</v>
      </c>
      <c r="BK4" s="276">
        <v>41466</v>
      </c>
      <c r="BL4" s="276">
        <v>41497</v>
      </c>
      <c r="BM4" s="287">
        <v>41528</v>
      </c>
      <c r="BN4" s="192"/>
      <c r="BO4" s="276">
        <v>41558</v>
      </c>
      <c r="BP4" s="276">
        <v>41589</v>
      </c>
      <c r="BQ4" s="276">
        <v>41619</v>
      </c>
      <c r="BR4" s="276">
        <v>41650</v>
      </c>
      <c r="BS4" s="276">
        <v>41681</v>
      </c>
      <c r="BT4" s="276">
        <v>41709</v>
      </c>
      <c r="BU4" s="276">
        <v>41740</v>
      </c>
      <c r="BV4" s="276">
        <v>41770</v>
      </c>
      <c r="BW4" s="276">
        <v>41801</v>
      </c>
      <c r="BX4" s="276">
        <v>41831</v>
      </c>
      <c r="BY4" s="276">
        <v>41862</v>
      </c>
      <c r="BZ4" s="287">
        <v>41893</v>
      </c>
      <c r="CA4" s="192"/>
      <c r="CB4" s="276">
        <v>41923</v>
      </c>
      <c r="CC4" s="276">
        <v>41954</v>
      </c>
      <c r="CD4" s="276">
        <v>41984</v>
      </c>
      <c r="CE4" s="276">
        <v>42015</v>
      </c>
      <c r="CF4" s="276">
        <v>42046</v>
      </c>
      <c r="CG4" s="276">
        <v>42074</v>
      </c>
      <c r="CH4" s="276">
        <v>42105</v>
      </c>
      <c r="CI4" s="276">
        <v>42135</v>
      </c>
      <c r="CJ4" s="276">
        <v>42166</v>
      </c>
      <c r="CK4" s="276">
        <v>42196</v>
      </c>
      <c r="CL4" s="276">
        <v>42227</v>
      </c>
      <c r="CM4" s="287">
        <v>42258</v>
      </c>
      <c r="CN4" s="192"/>
      <c r="CO4" s="276">
        <v>42288</v>
      </c>
      <c r="CP4" s="276">
        <v>42319</v>
      </c>
      <c r="CQ4" s="276">
        <f>CP4+31</f>
        <v>42350</v>
      </c>
      <c r="CR4" s="276">
        <f>CQ4+31</f>
        <v>42381</v>
      </c>
      <c r="CS4" s="276">
        <f>CR4+31</f>
        <v>42412</v>
      </c>
      <c r="CT4" s="276">
        <f t="shared" ref="CT4:CZ4" si="0">CS4+31</f>
        <v>42443</v>
      </c>
      <c r="CU4" s="276">
        <f t="shared" si="0"/>
        <v>42474</v>
      </c>
      <c r="CV4" s="276">
        <f t="shared" si="0"/>
        <v>42505</v>
      </c>
      <c r="CW4" s="276">
        <f t="shared" si="0"/>
        <v>42536</v>
      </c>
      <c r="CX4" s="276">
        <f t="shared" si="0"/>
        <v>42567</v>
      </c>
      <c r="CY4" s="276">
        <f t="shared" si="0"/>
        <v>42598</v>
      </c>
      <c r="CZ4" s="276">
        <f t="shared" si="0"/>
        <v>42629</v>
      </c>
      <c r="DA4" s="192"/>
      <c r="DB4" s="276">
        <v>42654</v>
      </c>
      <c r="DC4" s="276">
        <v>42685</v>
      </c>
      <c r="DD4" s="276">
        <f t="shared" ref="DD4:DM4" si="1">DC4+31</f>
        <v>42716</v>
      </c>
      <c r="DE4" s="276">
        <f t="shared" si="1"/>
        <v>42747</v>
      </c>
      <c r="DF4" s="276">
        <f t="shared" si="1"/>
        <v>42778</v>
      </c>
      <c r="DG4" s="276">
        <f t="shared" si="1"/>
        <v>42809</v>
      </c>
      <c r="DH4" s="276">
        <f t="shared" si="1"/>
        <v>42840</v>
      </c>
      <c r="DI4" s="276">
        <f t="shared" si="1"/>
        <v>42871</v>
      </c>
      <c r="DJ4" s="276">
        <f t="shared" si="1"/>
        <v>42902</v>
      </c>
      <c r="DK4" s="276">
        <f t="shared" si="1"/>
        <v>42933</v>
      </c>
      <c r="DL4" s="276">
        <f t="shared" si="1"/>
        <v>42964</v>
      </c>
      <c r="DM4" s="276">
        <f t="shared" si="1"/>
        <v>42995</v>
      </c>
      <c r="DN4" s="192"/>
      <c r="DO4" s="276">
        <v>43019</v>
      </c>
      <c r="DP4" s="276">
        <v>43050</v>
      </c>
      <c r="DQ4" s="276">
        <f t="shared" ref="DQ4:DZ4" si="2">DP4+31</f>
        <v>43081</v>
      </c>
      <c r="DR4" s="276">
        <f t="shared" si="2"/>
        <v>43112</v>
      </c>
      <c r="DS4" s="276">
        <f t="shared" si="2"/>
        <v>43143</v>
      </c>
      <c r="DT4" s="276">
        <f t="shared" si="2"/>
        <v>43174</v>
      </c>
      <c r="DU4" s="276">
        <f t="shared" si="2"/>
        <v>43205</v>
      </c>
      <c r="DV4" s="276">
        <f t="shared" si="2"/>
        <v>43236</v>
      </c>
      <c r="DW4" s="276">
        <f t="shared" si="2"/>
        <v>43267</v>
      </c>
      <c r="DX4" s="276">
        <f t="shared" si="2"/>
        <v>43298</v>
      </c>
      <c r="DY4" s="276">
        <f t="shared" si="2"/>
        <v>43329</v>
      </c>
      <c r="DZ4" s="276">
        <f t="shared" si="2"/>
        <v>43360</v>
      </c>
      <c r="EA4" s="192"/>
      <c r="EB4" s="276">
        <v>43374</v>
      </c>
      <c r="EC4" s="276">
        <v>43405</v>
      </c>
      <c r="ED4" s="276">
        <v>43435</v>
      </c>
      <c r="EE4" s="276">
        <v>43466</v>
      </c>
      <c r="EF4" s="276">
        <v>43497</v>
      </c>
      <c r="EG4" s="276">
        <v>43525</v>
      </c>
      <c r="EH4" s="276">
        <v>43556</v>
      </c>
      <c r="EI4" s="276">
        <v>43586</v>
      </c>
      <c r="EJ4" s="276">
        <v>43617</v>
      </c>
      <c r="EK4" s="276">
        <v>43647</v>
      </c>
      <c r="EL4" s="276">
        <v>43678</v>
      </c>
      <c r="EM4" s="276">
        <v>43709</v>
      </c>
      <c r="EN4" s="192"/>
      <c r="EO4" s="276">
        <v>43739</v>
      </c>
      <c r="EP4" s="276">
        <v>43770</v>
      </c>
      <c r="EQ4" s="276">
        <v>43800</v>
      </c>
      <c r="ER4" s="276">
        <v>43831</v>
      </c>
      <c r="ES4" s="276">
        <v>43862</v>
      </c>
      <c r="ET4" s="276">
        <v>43891</v>
      </c>
      <c r="EU4" s="276">
        <v>43922</v>
      </c>
      <c r="EV4" s="276">
        <v>43952</v>
      </c>
      <c r="EW4" s="276">
        <v>43983</v>
      </c>
      <c r="EX4" s="276">
        <v>44013</v>
      </c>
      <c r="EY4" s="276">
        <v>44044</v>
      </c>
      <c r="EZ4" s="276">
        <v>44075</v>
      </c>
      <c r="FE4" s="276">
        <v>44105</v>
      </c>
      <c r="FF4" s="276">
        <v>44136</v>
      </c>
      <c r="FG4" s="276">
        <v>44166</v>
      </c>
      <c r="FH4" s="276">
        <v>44197</v>
      </c>
      <c r="FI4" s="276">
        <v>44228</v>
      </c>
      <c r="FJ4" s="276">
        <v>44256</v>
      </c>
      <c r="FK4" s="276">
        <v>44287</v>
      </c>
      <c r="FL4" s="276">
        <v>44317</v>
      </c>
      <c r="FM4" s="276">
        <v>44348</v>
      </c>
      <c r="FN4" s="276">
        <v>44378</v>
      </c>
      <c r="FO4" s="276">
        <v>44409</v>
      </c>
      <c r="FP4" s="276">
        <v>44440</v>
      </c>
      <c r="FQ4" s="313"/>
      <c r="FR4" s="276">
        <v>44470</v>
      </c>
      <c r="FS4" s="276">
        <v>44501</v>
      </c>
      <c r="FT4" s="276">
        <v>44531</v>
      </c>
      <c r="FU4" s="276">
        <v>44562</v>
      </c>
      <c r="FV4" s="276">
        <v>44593</v>
      </c>
      <c r="FW4" s="276">
        <v>44621</v>
      </c>
      <c r="FX4" s="276">
        <v>44652</v>
      </c>
      <c r="FY4" s="276">
        <v>44682</v>
      </c>
      <c r="FZ4" s="276">
        <v>44713</v>
      </c>
      <c r="GA4" s="276">
        <v>44743</v>
      </c>
      <c r="GB4" s="276">
        <v>44774</v>
      </c>
      <c r="GC4" s="276">
        <v>44805</v>
      </c>
      <c r="GE4" s="276">
        <v>44835</v>
      </c>
      <c r="GF4" s="276">
        <v>44866</v>
      </c>
      <c r="GG4" s="276">
        <v>44896</v>
      </c>
      <c r="GH4" s="276">
        <v>44927</v>
      </c>
      <c r="GI4" s="276">
        <v>44958</v>
      </c>
      <c r="GJ4" s="276">
        <v>44986</v>
      </c>
      <c r="GK4" s="276">
        <v>45017</v>
      </c>
      <c r="GL4" s="276">
        <v>45047</v>
      </c>
      <c r="GM4" s="276">
        <v>45078</v>
      </c>
      <c r="GN4" s="276">
        <v>45108</v>
      </c>
      <c r="GO4" s="276">
        <v>45139</v>
      </c>
      <c r="GP4" s="276">
        <v>45170</v>
      </c>
      <c r="GQ4" s="276">
        <v>45200</v>
      </c>
      <c r="GR4" s="276">
        <v>45231</v>
      </c>
      <c r="GS4" s="276">
        <v>45261</v>
      </c>
      <c r="GT4" s="276">
        <v>45292</v>
      </c>
      <c r="GU4" s="276">
        <v>45323</v>
      </c>
      <c r="GV4" s="276">
        <v>45352</v>
      </c>
      <c r="GW4" s="276">
        <v>45383</v>
      </c>
      <c r="GX4" s="276">
        <v>45413</v>
      </c>
      <c r="GY4" s="276">
        <v>45444</v>
      </c>
      <c r="GZ4" s="276">
        <v>45474</v>
      </c>
      <c r="HA4" s="276">
        <v>45505</v>
      </c>
      <c r="HB4" s="276">
        <v>45536</v>
      </c>
      <c r="HC4" s="276">
        <v>45566</v>
      </c>
      <c r="HD4" s="276">
        <v>45597</v>
      </c>
      <c r="HE4" s="276">
        <v>45627</v>
      </c>
      <c r="HF4" s="276">
        <v>45658</v>
      </c>
      <c r="HG4" s="276">
        <v>45689</v>
      </c>
      <c r="HH4" s="276">
        <v>45717</v>
      </c>
      <c r="HI4" s="276">
        <v>45748</v>
      </c>
      <c r="HJ4" s="276">
        <v>45778</v>
      </c>
      <c r="HK4" s="276">
        <v>45809</v>
      </c>
      <c r="HL4" s="276">
        <v>45839</v>
      </c>
      <c r="HM4" s="276">
        <v>45870</v>
      </c>
      <c r="HN4" s="276">
        <v>45901</v>
      </c>
    </row>
    <row r="5" spans="1:222" x14ac:dyDescent="0.25">
      <c r="A5" s="150" t="s">
        <v>82</v>
      </c>
      <c r="B5" s="168"/>
      <c r="C5" s="168"/>
      <c r="D5" s="168"/>
      <c r="E5" s="168"/>
      <c r="F5" s="168"/>
      <c r="G5" s="168"/>
      <c r="H5" s="168"/>
      <c r="I5" s="168"/>
      <c r="J5" s="168"/>
      <c r="K5" s="168"/>
      <c r="L5" s="168"/>
      <c r="M5" s="168"/>
      <c r="N5" s="69"/>
      <c r="O5" s="151"/>
      <c r="P5" s="151"/>
      <c r="Q5" s="151"/>
      <c r="R5" s="151"/>
      <c r="S5" s="165"/>
      <c r="T5" s="151"/>
      <c r="U5" s="151"/>
      <c r="V5" s="151"/>
      <c r="W5" s="151"/>
      <c r="X5" s="151"/>
      <c r="Y5" s="151"/>
      <c r="Z5" s="165"/>
      <c r="AA5" s="245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65"/>
      <c r="AN5" s="245"/>
      <c r="AO5" s="265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92"/>
      <c r="BB5" s="292"/>
      <c r="BC5" s="292"/>
      <c r="BD5" s="292"/>
      <c r="BE5" s="292"/>
      <c r="BF5" s="292"/>
      <c r="BG5" s="292"/>
      <c r="BH5" s="292"/>
      <c r="BI5" s="292"/>
      <c r="BJ5" s="292"/>
      <c r="BK5" s="292"/>
      <c r="BL5" s="292"/>
      <c r="BM5" s="292"/>
      <c r="BN5" s="226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226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295"/>
      <c r="CO5" s="292"/>
      <c r="CP5" s="292"/>
      <c r="CQ5" s="292"/>
      <c r="CR5" s="292"/>
      <c r="CS5" s="292"/>
      <c r="CT5" s="292"/>
      <c r="CU5" s="292"/>
      <c r="CV5" s="292"/>
      <c r="CW5" s="292"/>
      <c r="CX5" s="292"/>
      <c r="CY5" s="292"/>
      <c r="CZ5" s="292"/>
      <c r="DA5" s="291"/>
      <c r="DB5" s="292"/>
      <c r="DC5" s="292"/>
      <c r="DD5" s="292"/>
      <c r="DE5" s="292"/>
      <c r="DF5" s="292"/>
      <c r="DG5" s="292"/>
      <c r="DH5" s="292"/>
      <c r="DI5" s="292"/>
      <c r="DJ5" s="292"/>
      <c r="DK5" s="292"/>
      <c r="DL5" s="292"/>
      <c r="DM5" s="292"/>
      <c r="DN5" s="291"/>
      <c r="DO5" s="286"/>
      <c r="DP5" s="286"/>
      <c r="DQ5" s="286"/>
      <c r="DR5" s="286"/>
      <c r="DS5" s="286">
        <v>175921</v>
      </c>
      <c r="DT5" s="286">
        <v>214309</v>
      </c>
      <c r="DU5" s="286">
        <v>246828</v>
      </c>
      <c r="DV5" s="286">
        <v>282564</v>
      </c>
      <c r="DW5" s="286">
        <v>319427</v>
      </c>
      <c r="DX5" s="286">
        <v>353036</v>
      </c>
      <c r="DY5" s="286">
        <v>390492</v>
      </c>
      <c r="DZ5" s="299">
        <v>426943</v>
      </c>
      <c r="EA5" s="291"/>
      <c r="EB5" s="286">
        <v>37563</v>
      </c>
      <c r="EC5" s="286">
        <v>74480</v>
      </c>
      <c r="ED5" s="286">
        <v>113412</v>
      </c>
      <c r="EE5" s="286">
        <v>148471</v>
      </c>
      <c r="EF5" s="286">
        <v>180796</v>
      </c>
      <c r="EG5" s="286">
        <v>220199</v>
      </c>
      <c r="EH5" s="286">
        <v>257297</v>
      </c>
      <c r="EI5" s="286">
        <v>294920</v>
      </c>
      <c r="EJ5" s="286">
        <v>333233</v>
      </c>
      <c r="EK5" s="286">
        <v>370390</v>
      </c>
      <c r="EL5" s="286">
        <v>407883</v>
      </c>
      <c r="EM5" s="299">
        <v>447922</v>
      </c>
      <c r="EN5" s="291"/>
      <c r="EO5" s="286">
        <v>39259</v>
      </c>
      <c r="EP5" s="286">
        <v>76207</v>
      </c>
      <c r="EQ5" s="286">
        <v>118679</v>
      </c>
      <c r="ER5" s="286">
        <v>154061</v>
      </c>
      <c r="ES5" s="286">
        <v>187998</v>
      </c>
      <c r="ET5" s="286">
        <v>228338</v>
      </c>
      <c r="EU5" s="286">
        <v>264075</v>
      </c>
      <c r="EV5" s="286">
        <v>298322</v>
      </c>
      <c r="EW5" s="286">
        <v>338075</v>
      </c>
      <c r="EX5" s="286">
        <v>374421</v>
      </c>
      <c r="EY5" s="286">
        <v>408289</v>
      </c>
      <c r="EZ5" s="299">
        <v>450926</v>
      </c>
      <c r="FE5" s="286">
        <v>35043</v>
      </c>
      <c r="FF5" s="286">
        <v>69291</v>
      </c>
      <c r="FG5" s="286">
        <v>112123</v>
      </c>
      <c r="FH5" s="286">
        <v>143884</v>
      </c>
      <c r="FI5" s="286">
        <v>176723</v>
      </c>
      <c r="FJ5" s="286">
        <v>219648</v>
      </c>
      <c r="FK5" s="286">
        <v>257082</v>
      </c>
      <c r="FL5" s="286">
        <v>291996</v>
      </c>
      <c r="FM5" s="286">
        <v>334482</v>
      </c>
      <c r="FN5" s="286">
        <v>370656</v>
      </c>
      <c r="FO5" s="286">
        <v>408814</v>
      </c>
      <c r="FP5" s="299">
        <v>450457</v>
      </c>
      <c r="FQ5" s="313"/>
      <c r="FR5" s="286">
        <v>34673</v>
      </c>
      <c r="FS5" s="286">
        <v>72039</v>
      </c>
      <c r="FT5" s="286">
        <v>114790</v>
      </c>
      <c r="FU5" s="286">
        <v>146510</v>
      </c>
      <c r="FV5" s="286">
        <v>181401</v>
      </c>
      <c r="FW5" s="286">
        <v>223918</v>
      </c>
      <c r="FX5" s="286">
        <v>259804</v>
      </c>
      <c r="FY5" s="286">
        <v>297395</v>
      </c>
      <c r="FZ5" s="286">
        <v>340033</v>
      </c>
      <c r="GA5" s="286">
        <v>376131</v>
      </c>
      <c r="GB5" s="286">
        <v>415705</v>
      </c>
      <c r="GC5" s="299">
        <v>457510</v>
      </c>
      <c r="GE5" s="286">
        <v>36293</v>
      </c>
      <c r="GF5" s="286">
        <v>73907</v>
      </c>
      <c r="GG5" s="286">
        <v>117455</v>
      </c>
      <c r="GH5" s="286">
        <v>151650</v>
      </c>
      <c r="GI5" s="286">
        <v>185328</v>
      </c>
      <c r="GJ5" s="286">
        <v>227494</v>
      </c>
      <c r="GK5" s="286">
        <v>262806</v>
      </c>
      <c r="GL5" s="286">
        <v>302124</v>
      </c>
      <c r="GM5" s="286">
        <v>345326</v>
      </c>
      <c r="GN5" s="286">
        <v>380679</v>
      </c>
      <c r="GO5" s="286">
        <v>419383</v>
      </c>
      <c r="GP5" s="299">
        <v>463959</v>
      </c>
      <c r="GQ5" s="286">
        <v>39208</v>
      </c>
      <c r="GR5" s="286">
        <v>78717</v>
      </c>
      <c r="GS5" s="286">
        <v>120746</v>
      </c>
      <c r="GT5" s="286">
        <v>157278</v>
      </c>
      <c r="GU5" s="286">
        <v>192634</v>
      </c>
      <c r="GV5" s="286">
        <v>232312</v>
      </c>
      <c r="GW5" s="286">
        <v>269949</v>
      </c>
      <c r="GX5" s="286">
        <v>308831</v>
      </c>
      <c r="GY5" s="286">
        <v>347746</v>
      </c>
      <c r="GZ5" s="286">
        <v>381303</v>
      </c>
      <c r="HA5" s="286">
        <v>426431</v>
      </c>
      <c r="HB5" s="299">
        <v>466079</v>
      </c>
      <c r="HC5" s="286">
        <v>40352</v>
      </c>
      <c r="HD5" s="286"/>
      <c r="HE5" s="286"/>
      <c r="HF5" s="286"/>
      <c r="HG5" s="286"/>
      <c r="HH5" s="286"/>
      <c r="HI5" s="286"/>
      <c r="HJ5" s="286"/>
      <c r="HK5" s="286"/>
      <c r="HL5" s="286"/>
      <c r="HM5" s="286"/>
      <c r="HN5" s="299"/>
    </row>
    <row r="6" spans="1:222" x14ac:dyDescent="0.25">
      <c r="A6" s="150" t="s">
        <v>1</v>
      </c>
      <c r="B6" s="168">
        <v>11024</v>
      </c>
      <c r="C6" s="168">
        <v>20561</v>
      </c>
      <c r="D6" s="168">
        <v>31449</v>
      </c>
      <c r="E6" s="168">
        <v>42158</v>
      </c>
      <c r="F6" s="168">
        <v>53344</v>
      </c>
      <c r="G6" s="168">
        <v>66407</v>
      </c>
      <c r="H6" s="168">
        <v>79059</v>
      </c>
      <c r="I6" s="168">
        <v>90055</v>
      </c>
      <c r="J6" s="168">
        <v>102688</v>
      </c>
      <c r="K6" s="168">
        <v>115150</v>
      </c>
      <c r="L6" s="168">
        <v>126603</v>
      </c>
      <c r="M6" s="169">
        <v>138189</v>
      </c>
      <c r="N6" s="69"/>
      <c r="O6" s="166">
        <v>11304</v>
      </c>
      <c r="P6" s="151">
        <v>22936</v>
      </c>
      <c r="Q6" s="151">
        <v>33141</v>
      </c>
      <c r="R6" s="151">
        <v>43886</v>
      </c>
      <c r="S6" s="165">
        <v>56354</v>
      </c>
      <c r="T6" s="151">
        <v>71643</v>
      </c>
      <c r="U6" s="151">
        <v>85447</v>
      </c>
      <c r="V6" s="151">
        <v>97387</v>
      </c>
      <c r="W6" s="151">
        <v>112513</v>
      </c>
      <c r="X6" s="151">
        <v>126183</v>
      </c>
      <c r="Y6" s="151">
        <v>139604</v>
      </c>
      <c r="Z6" s="165">
        <v>153312</v>
      </c>
      <c r="AA6" s="245">
        <v>149574</v>
      </c>
      <c r="AB6" s="151">
        <v>12802</v>
      </c>
      <c r="AC6" s="151">
        <v>25806</v>
      </c>
      <c r="AD6" s="151">
        <v>38576</v>
      </c>
      <c r="AE6" s="151">
        <v>51221</v>
      </c>
      <c r="AF6" s="151">
        <v>63397</v>
      </c>
      <c r="AG6" s="151">
        <v>76464</v>
      </c>
      <c r="AH6" s="151">
        <v>88705</v>
      </c>
      <c r="AI6" s="151">
        <v>100933</v>
      </c>
      <c r="AJ6" s="151">
        <v>114727</v>
      </c>
      <c r="AK6" s="151">
        <v>126917</v>
      </c>
      <c r="AL6" s="151">
        <v>140132</v>
      </c>
      <c r="AM6" s="165">
        <v>152644</v>
      </c>
      <c r="AN6" s="245">
        <v>149574</v>
      </c>
      <c r="AO6" s="265">
        <v>11666</v>
      </c>
      <c r="AP6" s="151">
        <v>23767</v>
      </c>
      <c r="AQ6" s="151">
        <v>36168</v>
      </c>
      <c r="AR6" s="151">
        <v>50410</v>
      </c>
      <c r="AS6" s="151">
        <v>64880</v>
      </c>
      <c r="AT6" s="151">
        <v>78706</v>
      </c>
      <c r="AU6" s="151">
        <v>92220</v>
      </c>
      <c r="AV6" s="151">
        <v>105494</v>
      </c>
      <c r="AW6" s="151">
        <v>118778</v>
      </c>
      <c r="AX6" s="151">
        <v>132390</v>
      </c>
      <c r="AY6" s="151">
        <v>146177</v>
      </c>
      <c r="AZ6" s="151">
        <v>157817</v>
      </c>
      <c r="BA6" s="192"/>
      <c r="BB6" s="292">
        <v>13684</v>
      </c>
      <c r="BC6" s="292">
        <v>27237</v>
      </c>
      <c r="BD6" s="292">
        <v>39940</v>
      </c>
      <c r="BE6" s="292">
        <v>53874</v>
      </c>
      <c r="BF6" s="292">
        <v>67353</v>
      </c>
      <c r="BG6" s="292">
        <v>80310</v>
      </c>
      <c r="BH6" s="292">
        <v>94618</v>
      </c>
      <c r="BI6" s="292">
        <v>108241</v>
      </c>
      <c r="BJ6" s="292">
        <v>121175</v>
      </c>
      <c r="BK6" s="292">
        <v>135589</v>
      </c>
      <c r="BL6" s="292">
        <v>150200</v>
      </c>
      <c r="BM6" s="292">
        <v>164072</v>
      </c>
      <c r="BN6" s="226"/>
      <c r="BO6" s="151">
        <v>15480</v>
      </c>
      <c r="BP6" s="151">
        <v>29376</v>
      </c>
      <c r="BQ6" s="151">
        <v>44380</v>
      </c>
      <c r="BR6" s="151">
        <v>60055</v>
      </c>
      <c r="BS6" s="151">
        <v>74969</v>
      </c>
      <c r="BT6" s="151">
        <v>89844</v>
      </c>
      <c r="BU6" s="151">
        <v>104780</v>
      </c>
      <c r="BV6" s="151">
        <v>118560</v>
      </c>
      <c r="BW6" s="151">
        <v>132823</v>
      </c>
      <c r="BX6" s="151">
        <v>147358</v>
      </c>
      <c r="BY6" s="151">
        <v>161151</v>
      </c>
      <c r="BZ6" s="151">
        <v>175066</v>
      </c>
      <c r="CA6" s="226"/>
      <c r="CB6" s="151">
        <v>14546</v>
      </c>
      <c r="CC6" s="151">
        <v>26233</v>
      </c>
      <c r="CD6" s="151">
        <v>40008</v>
      </c>
      <c r="CE6" s="151">
        <v>52768</v>
      </c>
      <c r="CF6" s="151">
        <v>65407</v>
      </c>
      <c r="CG6" s="151">
        <v>79872</v>
      </c>
      <c r="CH6" s="151">
        <v>94529</v>
      </c>
      <c r="CI6" s="151">
        <v>108008</v>
      </c>
      <c r="CJ6" s="151">
        <v>123745</v>
      </c>
      <c r="CK6" s="151">
        <v>139021</v>
      </c>
      <c r="CL6" s="151">
        <v>153705</v>
      </c>
      <c r="CM6" s="151">
        <v>168594</v>
      </c>
      <c r="CN6" s="295"/>
      <c r="CO6" s="292">
        <v>16244</v>
      </c>
      <c r="CP6" s="292">
        <v>31858</v>
      </c>
      <c r="CQ6" s="292">
        <v>47984</v>
      </c>
      <c r="CR6" s="292">
        <v>63140</v>
      </c>
      <c r="CS6" s="292">
        <v>80229</v>
      </c>
      <c r="CT6" s="292">
        <v>97027</v>
      </c>
      <c r="CU6" s="292">
        <v>112335</v>
      </c>
      <c r="CV6" s="292">
        <v>128128</v>
      </c>
      <c r="CW6" s="292">
        <v>144524</v>
      </c>
      <c r="CX6" s="292">
        <v>159198</v>
      </c>
      <c r="CY6" s="292">
        <v>175999</v>
      </c>
      <c r="CZ6" s="292">
        <v>191479</v>
      </c>
      <c r="DA6" s="291"/>
      <c r="DB6" s="292">
        <v>15547</v>
      </c>
      <c r="DC6" s="292">
        <v>31451</v>
      </c>
      <c r="DD6" s="292">
        <v>47550</v>
      </c>
      <c r="DE6" s="292">
        <v>63394</v>
      </c>
      <c r="DF6" s="292">
        <v>78935</v>
      </c>
      <c r="DG6" s="292">
        <v>94659</v>
      </c>
      <c r="DH6" s="292">
        <v>108522</v>
      </c>
      <c r="DI6" s="292">
        <v>123693</v>
      </c>
      <c r="DJ6" s="292">
        <v>139539</v>
      </c>
      <c r="DK6" s="292">
        <v>153313</v>
      </c>
      <c r="DL6" s="292">
        <v>170265</v>
      </c>
      <c r="DM6" s="292">
        <v>185715</v>
      </c>
      <c r="DN6" s="291"/>
      <c r="DO6" s="286">
        <v>15955</v>
      </c>
      <c r="DP6" s="286">
        <v>30836</v>
      </c>
      <c r="DQ6" s="286">
        <v>44384</v>
      </c>
      <c r="DR6" s="286">
        <v>57303</v>
      </c>
      <c r="DS6" s="286">
        <v>72190</v>
      </c>
      <c r="DT6" s="286">
        <v>83931</v>
      </c>
      <c r="DU6" s="286">
        <v>101972</v>
      </c>
      <c r="DV6" s="286">
        <v>114049</v>
      </c>
      <c r="DW6" s="286">
        <v>128640</v>
      </c>
      <c r="DX6" s="286">
        <v>142713</v>
      </c>
      <c r="DY6" s="286">
        <v>156589</v>
      </c>
      <c r="DZ6" s="299">
        <v>170312</v>
      </c>
      <c r="EA6" s="291"/>
      <c r="EB6" s="286">
        <v>15482</v>
      </c>
      <c r="EC6" s="286">
        <v>28047</v>
      </c>
      <c r="ED6" s="286">
        <v>41263</v>
      </c>
      <c r="EE6" s="286">
        <v>55371</v>
      </c>
      <c r="EF6" s="286">
        <v>69230</v>
      </c>
      <c r="EG6" s="286">
        <v>84488</v>
      </c>
      <c r="EH6" s="286">
        <v>99903</v>
      </c>
      <c r="EI6" s="286">
        <v>114412</v>
      </c>
      <c r="EJ6" s="286">
        <v>128050</v>
      </c>
      <c r="EK6" s="286">
        <v>143192</v>
      </c>
      <c r="EL6" s="286">
        <v>158444</v>
      </c>
      <c r="EM6" s="299">
        <v>171167</v>
      </c>
      <c r="EN6" s="291"/>
      <c r="EO6" s="286">
        <v>13215</v>
      </c>
      <c r="EP6" s="286">
        <v>26814</v>
      </c>
      <c r="EQ6" s="286">
        <v>39020</v>
      </c>
      <c r="ER6" s="286">
        <v>51661</v>
      </c>
      <c r="ES6" s="286">
        <v>65729</v>
      </c>
      <c r="ET6" s="286">
        <v>80574</v>
      </c>
      <c r="EU6" s="286">
        <v>94523</v>
      </c>
      <c r="EV6" s="286">
        <v>105049</v>
      </c>
      <c r="EW6" s="286">
        <v>118085</v>
      </c>
      <c r="EX6" s="286">
        <v>132624</v>
      </c>
      <c r="EY6" s="286">
        <v>144667</v>
      </c>
      <c r="EZ6" s="299">
        <v>157689</v>
      </c>
      <c r="FE6" s="286">
        <v>10591</v>
      </c>
      <c r="FF6" s="286">
        <v>24464</v>
      </c>
      <c r="FG6" s="286">
        <v>37071</v>
      </c>
      <c r="FH6" s="286">
        <v>49764</v>
      </c>
      <c r="FI6" s="286">
        <v>61875</v>
      </c>
      <c r="FJ6" s="286">
        <v>75099</v>
      </c>
      <c r="FK6" s="286">
        <v>87546</v>
      </c>
      <c r="FL6" s="286">
        <v>98302</v>
      </c>
      <c r="FM6" s="286">
        <v>110791</v>
      </c>
      <c r="FN6" s="286">
        <v>122529</v>
      </c>
      <c r="FO6" s="286">
        <v>133735</v>
      </c>
      <c r="FP6" s="299">
        <v>144941</v>
      </c>
      <c r="FQ6" s="313"/>
      <c r="FR6" s="286">
        <v>10625</v>
      </c>
      <c r="FS6" s="286">
        <v>21554</v>
      </c>
      <c r="FT6" s="286">
        <v>32428</v>
      </c>
      <c r="FU6" s="286">
        <v>43135</v>
      </c>
      <c r="FV6" s="286">
        <v>54234</v>
      </c>
      <c r="FW6" s="286">
        <v>65939</v>
      </c>
      <c r="FX6" s="286">
        <v>75901</v>
      </c>
      <c r="FY6" s="286">
        <v>88171</v>
      </c>
      <c r="FZ6" s="286">
        <v>98684</v>
      </c>
      <c r="GA6" s="286">
        <v>110775</v>
      </c>
      <c r="GB6" s="286">
        <v>122859</v>
      </c>
      <c r="GC6" s="299">
        <v>133777</v>
      </c>
      <c r="GE6" s="286">
        <v>10510</v>
      </c>
      <c r="GF6" s="286">
        <v>20801</v>
      </c>
      <c r="GG6" s="286">
        <v>30061</v>
      </c>
      <c r="GH6" s="286">
        <v>43608</v>
      </c>
      <c r="GI6" s="286">
        <v>54857</v>
      </c>
      <c r="GJ6" s="286">
        <v>66314</v>
      </c>
      <c r="GK6" s="286">
        <v>77027</v>
      </c>
      <c r="GL6" s="286">
        <v>88683</v>
      </c>
      <c r="GM6" s="286">
        <v>100593</v>
      </c>
      <c r="GN6" s="286">
        <v>111229</v>
      </c>
      <c r="GO6" s="286">
        <v>122836</v>
      </c>
      <c r="GP6" s="299">
        <v>133672</v>
      </c>
      <c r="GQ6" s="286">
        <v>10895</v>
      </c>
      <c r="GR6" s="286">
        <v>20552</v>
      </c>
      <c r="GS6" s="286">
        <v>32839</v>
      </c>
      <c r="GT6" s="286">
        <v>44410</v>
      </c>
      <c r="GU6" s="286">
        <v>56038</v>
      </c>
      <c r="GV6" s="286">
        <v>66839</v>
      </c>
      <c r="GW6" s="286">
        <v>78549</v>
      </c>
      <c r="GX6" s="286">
        <v>89526</v>
      </c>
      <c r="GY6" s="286">
        <v>100743</v>
      </c>
      <c r="GZ6" s="286">
        <v>111644</v>
      </c>
      <c r="HA6" s="286">
        <v>123581</v>
      </c>
      <c r="HB6" s="299">
        <v>134461</v>
      </c>
      <c r="HC6" s="286">
        <v>10777</v>
      </c>
      <c r="HD6" s="286"/>
      <c r="HE6" s="286"/>
      <c r="HF6" s="286"/>
      <c r="HG6" s="286"/>
      <c r="HH6" s="286"/>
      <c r="HI6" s="286"/>
      <c r="HJ6" s="286"/>
      <c r="HK6" s="286"/>
      <c r="HL6" s="286"/>
      <c r="HM6" s="286"/>
      <c r="HN6" s="299"/>
    </row>
    <row r="7" spans="1:222" x14ac:dyDescent="0.25">
      <c r="A7" s="150" t="s">
        <v>14</v>
      </c>
      <c r="B7" s="151">
        <v>2473</v>
      </c>
      <c r="C7" s="151">
        <v>4519</v>
      </c>
      <c r="D7" s="151">
        <v>6701</v>
      </c>
      <c r="E7" s="151">
        <v>8675</v>
      </c>
      <c r="F7" s="151">
        <v>10399</v>
      </c>
      <c r="G7" s="151">
        <v>12733</v>
      </c>
      <c r="H7" s="151">
        <v>14845</v>
      </c>
      <c r="I7" s="151">
        <v>16864</v>
      </c>
      <c r="J7" s="151">
        <v>19054</v>
      </c>
      <c r="K7" s="151">
        <v>21347</v>
      </c>
      <c r="L7" s="151">
        <v>23301</v>
      </c>
      <c r="M7" s="151">
        <v>25575</v>
      </c>
      <c r="N7" s="69"/>
      <c r="O7" s="151">
        <v>2317</v>
      </c>
      <c r="P7" s="152">
        <v>4451</v>
      </c>
      <c r="Q7" s="152">
        <v>6931</v>
      </c>
      <c r="R7" s="152">
        <v>9180</v>
      </c>
      <c r="S7" s="153">
        <v>11190</v>
      </c>
      <c r="T7" s="152">
        <v>13986</v>
      </c>
      <c r="U7" s="152">
        <v>16585</v>
      </c>
      <c r="V7" s="152">
        <v>18866</v>
      </c>
      <c r="W7" s="152">
        <v>21501</v>
      </c>
      <c r="X7" s="152">
        <v>23757</v>
      </c>
      <c r="Y7" s="152">
        <v>26176</v>
      </c>
      <c r="Z7" s="153">
        <v>28577</v>
      </c>
      <c r="AA7" s="244"/>
      <c r="AB7" s="234">
        <v>2478</v>
      </c>
      <c r="AC7" s="152">
        <v>4842</v>
      </c>
      <c r="AD7" s="152">
        <v>7413</v>
      </c>
      <c r="AE7" s="152">
        <v>9903</v>
      </c>
      <c r="AF7" s="152">
        <v>12101</v>
      </c>
      <c r="AG7" s="152">
        <v>14830</v>
      </c>
      <c r="AH7" s="152">
        <v>17377</v>
      </c>
      <c r="AI7" s="152">
        <v>19987</v>
      </c>
      <c r="AJ7" s="152">
        <v>22678</v>
      </c>
      <c r="AK7" s="152">
        <v>24940</v>
      </c>
      <c r="AL7" s="152">
        <v>27550</v>
      </c>
      <c r="AM7" s="152">
        <v>30247</v>
      </c>
      <c r="AN7" s="244"/>
      <c r="AO7" s="152">
        <v>2442</v>
      </c>
      <c r="AP7" s="152">
        <v>5049</v>
      </c>
      <c r="AQ7" s="152">
        <v>7630</v>
      </c>
      <c r="AR7" s="152">
        <v>10148</v>
      </c>
      <c r="AS7" s="152">
        <v>12730</v>
      </c>
      <c r="AT7" s="152">
        <v>15663</v>
      </c>
      <c r="AU7" s="152">
        <v>18361</v>
      </c>
      <c r="AV7" s="152">
        <v>21365</v>
      </c>
      <c r="AW7" s="152">
        <v>24286</v>
      </c>
      <c r="AX7" s="152">
        <v>26951</v>
      </c>
      <c r="AY7" s="152">
        <v>29705</v>
      </c>
      <c r="AZ7" s="152">
        <v>32258</v>
      </c>
      <c r="BA7" s="192"/>
      <c r="BB7" s="152">
        <v>2793</v>
      </c>
      <c r="BC7" s="152">
        <v>5548</v>
      </c>
      <c r="BD7" s="152">
        <v>8166</v>
      </c>
      <c r="BE7" s="152">
        <v>10813</v>
      </c>
      <c r="BF7" s="152">
        <v>13509</v>
      </c>
      <c r="BG7" s="152">
        <v>17871</v>
      </c>
      <c r="BH7" s="152">
        <v>20358</v>
      </c>
      <c r="BI7" s="152">
        <v>23591</v>
      </c>
      <c r="BJ7" s="152">
        <v>26616</v>
      </c>
      <c r="BK7" s="152">
        <v>29579</v>
      </c>
      <c r="BL7" s="152">
        <v>32286</v>
      </c>
      <c r="BM7" s="152">
        <v>35065</v>
      </c>
      <c r="BN7" s="249"/>
      <c r="BO7" s="152">
        <v>3160</v>
      </c>
      <c r="BP7" s="152">
        <v>6005</v>
      </c>
      <c r="BQ7" s="152">
        <v>9142</v>
      </c>
      <c r="BR7" s="152">
        <v>12256</v>
      </c>
      <c r="BS7" s="152">
        <v>14992</v>
      </c>
      <c r="BT7" s="152">
        <v>18040</v>
      </c>
      <c r="BU7" s="152">
        <v>21200</v>
      </c>
      <c r="BV7" s="152">
        <v>24328</v>
      </c>
      <c r="BW7" s="152">
        <v>27273</v>
      </c>
      <c r="BX7" s="152">
        <v>30226</v>
      </c>
      <c r="BY7" s="152">
        <v>33245</v>
      </c>
      <c r="BZ7" s="152">
        <v>36254</v>
      </c>
      <c r="CA7" s="249"/>
      <c r="CB7" s="152">
        <v>3178</v>
      </c>
      <c r="CC7" s="152">
        <v>5791</v>
      </c>
      <c r="CD7" s="152">
        <v>8927</v>
      </c>
      <c r="CE7" s="152">
        <v>11896</v>
      </c>
      <c r="CF7" s="152">
        <v>14649</v>
      </c>
      <c r="CG7" s="152">
        <v>18290</v>
      </c>
      <c r="CH7" s="152">
        <v>21480</v>
      </c>
      <c r="CI7" s="152">
        <v>24694</v>
      </c>
      <c r="CJ7" s="152">
        <v>28154</v>
      </c>
      <c r="CK7" s="152">
        <v>31184</v>
      </c>
      <c r="CL7" s="152">
        <v>34467</v>
      </c>
      <c r="CM7" s="152">
        <v>37735</v>
      </c>
      <c r="CN7" s="249"/>
      <c r="CO7" s="300">
        <v>3182</v>
      </c>
      <c r="CP7" s="300">
        <v>6136</v>
      </c>
      <c r="CQ7" s="300">
        <v>9678</v>
      </c>
      <c r="CR7" s="300">
        <v>12810</v>
      </c>
      <c r="CS7" s="300">
        <v>16051</v>
      </c>
      <c r="CT7" s="300">
        <v>19739</v>
      </c>
      <c r="CU7" s="300">
        <v>22941</v>
      </c>
      <c r="CV7" s="300">
        <v>26671</v>
      </c>
      <c r="CW7" s="300">
        <v>30139</v>
      </c>
      <c r="CX7" s="300">
        <v>33214</v>
      </c>
      <c r="CY7" s="300">
        <v>36720</v>
      </c>
      <c r="CZ7" s="300">
        <v>40406</v>
      </c>
      <c r="DA7" s="249"/>
      <c r="DB7" s="300">
        <v>3596</v>
      </c>
      <c r="DC7" s="300">
        <v>7118</v>
      </c>
      <c r="DD7" s="300">
        <v>10830</v>
      </c>
      <c r="DE7" s="300">
        <v>14285</v>
      </c>
      <c r="DF7" s="300">
        <v>17560</v>
      </c>
      <c r="DG7" s="300">
        <v>21612</v>
      </c>
      <c r="DH7" s="300">
        <v>24836</v>
      </c>
      <c r="DI7" s="300">
        <v>28787</v>
      </c>
      <c r="DJ7" s="300">
        <v>32537</v>
      </c>
      <c r="DK7" s="300">
        <v>35555</v>
      </c>
      <c r="DL7" s="300">
        <v>39367</v>
      </c>
      <c r="DM7" s="300">
        <v>43305</v>
      </c>
      <c r="DN7" s="249"/>
      <c r="DO7" s="298">
        <v>3991</v>
      </c>
      <c r="DP7" s="298">
        <v>7897</v>
      </c>
      <c r="DQ7" s="298">
        <v>11886</v>
      </c>
      <c r="DR7" s="298">
        <v>16065</v>
      </c>
      <c r="DS7" s="298">
        <v>18569</v>
      </c>
      <c r="DT7" s="298">
        <v>22575</v>
      </c>
      <c r="DU7" s="298">
        <v>26103</v>
      </c>
      <c r="DV7" s="298">
        <v>30015</v>
      </c>
      <c r="DW7" s="298">
        <v>33696</v>
      </c>
      <c r="DX7" s="298">
        <v>37243</v>
      </c>
      <c r="DY7" s="298">
        <v>41055</v>
      </c>
      <c r="DZ7" s="298">
        <v>44406</v>
      </c>
      <c r="EA7" s="249"/>
      <c r="EB7" s="298">
        <v>3700</v>
      </c>
      <c r="EC7" s="298">
        <v>6778</v>
      </c>
      <c r="ED7" s="298">
        <v>10336</v>
      </c>
      <c r="EE7" s="298">
        <v>13724</v>
      </c>
      <c r="EF7" s="298">
        <v>17655</v>
      </c>
      <c r="EG7" s="298">
        <v>22325</v>
      </c>
      <c r="EH7" s="298">
        <v>26479</v>
      </c>
      <c r="EI7" s="298">
        <v>30469</v>
      </c>
      <c r="EJ7" s="298">
        <v>34224</v>
      </c>
      <c r="EK7" s="298">
        <v>38050</v>
      </c>
      <c r="EL7" s="298">
        <v>42264</v>
      </c>
      <c r="EM7" s="298">
        <v>46142</v>
      </c>
      <c r="EN7" s="249"/>
      <c r="EO7" s="298">
        <v>3882</v>
      </c>
      <c r="EP7" s="298">
        <v>7739</v>
      </c>
      <c r="EQ7" s="298">
        <v>12494</v>
      </c>
      <c r="ER7" s="298">
        <v>15689</v>
      </c>
      <c r="ES7" s="298">
        <v>19128</v>
      </c>
      <c r="ET7" s="298">
        <v>23128</v>
      </c>
      <c r="EU7" s="298">
        <v>26552</v>
      </c>
      <c r="EV7" s="298">
        <v>29819</v>
      </c>
      <c r="EW7" s="298">
        <v>33726</v>
      </c>
      <c r="EX7" s="298">
        <v>37974</v>
      </c>
      <c r="EY7" s="298">
        <v>41654</v>
      </c>
      <c r="EZ7" s="298">
        <v>47482</v>
      </c>
      <c r="FE7" s="298">
        <v>3511</v>
      </c>
      <c r="FF7" s="298">
        <v>7116</v>
      </c>
      <c r="FG7" s="298">
        <v>11782</v>
      </c>
      <c r="FH7" s="298">
        <v>16067</v>
      </c>
      <c r="FI7" s="298">
        <v>19740</v>
      </c>
      <c r="FJ7" s="298">
        <v>24577</v>
      </c>
      <c r="FK7" s="298">
        <v>29977</v>
      </c>
      <c r="FL7" s="298">
        <v>34847</v>
      </c>
      <c r="FM7" s="298">
        <v>41662</v>
      </c>
      <c r="FN7" s="298">
        <v>45041</v>
      </c>
      <c r="FO7" s="298">
        <v>49806</v>
      </c>
      <c r="FP7" s="298">
        <v>54201</v>
      </c>
      <c r="FQ7" s="313"/>
      <c r="FR7" s="298">
        <v>4107</v>
      </c>
      <c r="FS7" s="298">
        <v>8368</v>
      </c>
      <c r="FT7" s="298">
        <v>13509</v>
      </c>
      <c r="FU7" s="298">
        <v>18337</v>
      </c>
      <c r="FV7" s="298">
        <v>22333</v>
      </c>
      <c r="FW7" s="298">
        <v>27293</v>
      </c>
      <c r="FX7" s="298">
        <v>31888</v>
      </c>
      <c r="FY7" s="298">
        <v>36487</v>
      </c>
      <c r="FZ7" s="298">
        <v>41152</v>
      </c>
      <c r="GA7" s="298">
        <v>45458</v>
      </c>
      <c r="GB7" s="298">
        <v>49955</v>
      </c>
      <c r="GC7" s="298">
        <v>54476</v>
      </c>
      <c r="GE7" s="298">
        <v>4012</v>
      </c>
      <c r="GF7" s="298">
        <v>8086</v>
      </c>
      <c r="GG7" s="298">
        <v>12274</v>
      </c>
      <c r="GH7" s="298">
        <v>14978</v>
      </c>
      <c r="GI7" s="298">
        <v>19553</v>
      </c>
      <c r="GJ7" s="298">
        <v>24302</v>
      </c>
      <c r="GK7" s="298">
        <v>28735</v>
      </c>
      <c r="GL7" s="298">
        <v>33489</v>
      </c>
      <c r="GM7" s="298">
        <v>38662</v>
      </c>
      <c r="GN7" s="298">
        <v>43325</v>
      </c>
      <c r="GO7" s="298">
        <v>48473</v>
      </c>
      <c r="GP7" s="298">
        <v>54632</v>
      </c>
      <c r="GQ7" s="298">
        <v>4400</v>
      </c>
      <c r="GR7" s="298">
        <v>9223</v>
      </c>
      <c r="GS7" s="298">
        <v>14497</v>
      </c>
      <c r="GT7" s="298">
        <v>19945</v>
      </c>
      <c r="GU7" s="298">
        <v>23642</v>
      </c>
      <c r="GV7" s="298">
        <v>29257</v>
      </c>
      <c r="GW7" s="298">
        <v>34622</v>
      </c>
      <c r="GX7" s="298">
        <v>39347</v>
      </c>
      <c r="GY7" s="298">
        <v>45604</v>
      </c>
      <c r="GZ7" s="298">
        <v>51231</v>
      </c>
      <c r="HA7" s="298">
        <v>57061</v>
      </c>
      <c r="HB7" s="298">
        <v>62985</v>
      </c>
      <c r="HC7" s="298">
        <v>5303</v>
      </c>
      <c r="HD7" s="298"/>
      <c r="HE7" s="298"/>
      <c r="HF7" s="298"/>
      <c r="HG7" s="298"/>
      <c r="HH7" s="298"/>
      <c r="HI7" s="298"/>
      <c r="HJ7" s="298"/>
      <c r="HK7" s="298"/>
      <c r="HL7" s="298"/>
      <c r="HM7" s="298"/>
      <c r="HN7" s="298"/>
    </row>
    <row r="8" spans="1:222" ht="6" customHeight="1" x14ac:dyDescent="0.25">
      <c r="A8" s="24"/>
      <c r="B8" s="51"/>
      <c r="C8" s="51"/>
      <c r="D8" s="51"/>
      <c r="E8" s="51"/>
      <c r="F8" s="51"/>
      <c r="G8" s="51"/>
      <c r="H8" s="51"/>
      <c r="I8" s="51"/>
      <c r="J8" s="52"/>
      <c r="K8" s="52"/>
      <c r="L8" s="52"/>
      <c r="M8" s="52"/>
      <c r="N8" s="192"/>
      <c r="O8" s="52"/>
      <c r="P8" s="52"/>
      <c r="Q8" s="52"/>
      <c r="R8" s="63"/>
      <c r="S8" s="63"/>
      <c r="T8" s="25"/>
      <c r="U8" s="25"/>
      <c r="V8" s="192"/>
      <c r="W8" s="192"/>
      <c r="X8" s="192"/>
      <c r="Y8" s="192"/>
      <c r="Z8" s="226"/>
      <c r="AA8" s="63"/>
      <c r="AB8" s="235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246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192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91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91"/>
      <c r="CA8" s="249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9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91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91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91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91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313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</row>
    <row r="9" spans="1:222" ht="24.6" x14ac:dyDescent="0.4">
      <c r="A9" s="133"/>
      <c r="B9" s="131"/>
      <c r="C9" s="131"/>
      <c r="D9" s="132"/>
      <c r="E9" s="132"/>
      <c r="F9" s="132"/>
      <c r="G9" s="132"/>
      <c r="H9" s="132"/>
      <c r="P9"/>
      <c r="T9"/>
      <c r="U9"/>
      <c r="AN9" s="68"/>
      <c r="BA9" s="192"/>
      <c r="BN9" s="249"/>
      <c r="CA9" s="249"/>
      <c r="CN9" s="249"/>
      <c r="DA9" s="249"/>
      <c r="DN9" s="249"/>
      <c r="EA9" s="249"/>
      <c r="EN9" s="249"/>
      <c r="FQ9" s="313"/>
    </row>
    <row r="10" spans="1:222" ht="31.5" customHeight="1" x14ac:dyDescent="0.4">
      <c r="A10" s="133" t="s">
        <v>43</v>
      </c>
      <c r="B10" s="31"/>
      <c r="C10" s="31"/>
      <c r="D10" s="34" t="s">
        <v>27</v>
      </c>
      <c r="E10" s="31"/>
      <c r="F10" s="31"/>
      <c r="G10" s="34" t="s">
        <v>28</v>
      </c>
      <c r="H10" s="31"/>
      <c r="I10" s="31"/>
      <c r="J10" s="34" t="s">
        <v>29</v>
      </c>
      <c r="K10" s="31"/>
      <c r="L10" s="31"/>
      <c r="M10" s="34" t="s">
        <v>30</v>
      </c>
      <c r="N10" s="289"/>
      <c r="O10" s="31"/>
      <c r="P10" s="31"/>
      <c r="Q10" s="34" t="s">
        <v>27</v>
      </c>
      <c r="R10" s="32"/>
      <c r="S10" s="32"/>
      <c r="T10" s="101" t="s">
        <v>28</v>
      </c>
      <c r="U10" s="190"/>
      <c r="W10" s="34" t="s">
        <v>29</v>
      </c>
      <c r="Z10" s="34" t="s">
        <v>30</v>
      </c>
      <c r="AA10" s="207"/>
      <c r="AB10" s="207"/>
      <c r="AD10" s="34" t="s">
        <v>27</v>
      </c>
      <c r="AG10" s="34" t="s">
        <v>28</v>
      </c>
      <c r="AJ10" s="34" t="s">
        <v>29</v>
      </c>
      <c r="AM10" s="34" t="s">
        <v>30</v>
      </c>
      <c r="AN10" s="188"/>
      <c r="AQ10" s="34" t="s">
        <v>27</v>
      </c>
      <c r="AT10" s="34" t="s">
        <v>28</v>
      </c>
      <c r="AW10" s="34" t="s">
        <v>29</v>
      </c>
      <c r="AZ10" s="34" t="s">
        <v>30</v>
      </c>
      <c r="BA10" s="192"/>
      <c r="BB10" s="278"/>
      <c r="BC10" s="268"/>
      <c r="BD10" s="279" t="s">
        <v>27</v>
      </c>
      <c r="BE10" s="268"/>
      <c r="BF10" s="268"/>
      <c r="BG10" s="279" t="s">
        <v>28</v>
      </c>
      <c r="BH10" s="268"/>
      <c r="BI10" s="268"/>
      <c r="BJ10" s="280" t="s">
        <v>29</v>
      </c>
      <c r="BK10" s="268"/>
      <c r="BL10" s="268"/>
      <c r="BM10" s="280" t="s">
        <v>30</v>
      </c>
      <c r="BN10" s="249"/>
      <c r="BO10" s="278"/>
      <c r="BP10" s="268"/>
      <c r="BQ10" s="279" t="s">
        <v>27</v>
      </c>
      <c r="BR10" s="268"/>
      <c r="BS10" s="268"/>
      <c r="BT10" s="279" t="s">
        <v>28</v>
      </c>
      <c r="BU10" s="268"/>
      <c r="BV10" s="268"/>
      <c r="BW10" s="280" t="s">
        <v>29</v>
      </c>
      <c r="BX10" s="268"/>
      <c r="BY10" s="268"/>
      <c r="BZ10" s="280" t="s">
        <v>30</v>
      </c>
      <c r="CA10" s="249"/>
      <c r="CB10" s="278"/>
      <c r="CC10" s="268"/>
      <c r="CD10" s="279" t="s">
        <v>27</v>
      </c>
      <c r="CE10" s="268"/>
      <c r="CF10" s="268"/>
      <c r="CG10" s="279" t="s">
        <v>28</v>
      </c>
      <c r="CH10" s="268"/>
      <c r="CI10" s="268"/>
      <c r="CJ10" s="280" t="s">
        <v>29</v>
      </c>
      <c r="CK10" s="268"/>
      <c r="CL10" s="268"/>
      <c r="CM10" s="280" t="s">
        <v>30</v>
      </c>
      <c r="CN10" s="249"/>
      <c r="CO10" s="278"/>
      <c r="CP10" s="268"/>
      <c r="CQ10" s="279" t="s">
        <v>27</v>
      </c>
      <c r="CR10" s="268"/>
      <c r="CS10" s="268"/>
      <c r="CT10" s="279" t="s">
        <v>28</v>
      </c>
      <c r="CU10" s="268"/>
      <c r="CV10" s="268"/>
      <c r="CW10" s="280" t="s">
        <v>29</v>
      </c>
      <c r="CX10" s="268"/>
      <c r="CY10" s="268"/>
      <c r="CZ10" s="280" t="s">
        <v>30</v>
      </c>
      <c r="DA10" s="249"/>
      <c r="DB10" s="278"/>
      <c r="DC10" s="268"/>
      <c r="DD10" s="279" t="s">
        <v>27</v>
      </c>
      <c r="DE10" s="268"/>
      <c r="DF10" s="268"/>
      <c r="DG10" s="279" t="s">
        <v>28</v>
      </c>
      <c r="DH10" s="268"/>
      <c r="DI10" s="268"/>
      <c r="DJ10" s="280" t="s">
        <v>29</v>
      </c>
      <c r="DK10" s="268"/>
      <c r="DL10" s="268"/>
      <c r="DM10" s="280" t="s">
        <v>30</v>
      </c>
      <c r="DN10" s="249"/>
      <c r="DO10" s="278"/>
      <c r="DP10" s="268"/>
      <c r="DQ10" s="279" t="s">
        <v>27</v>
      </c>
      <c r="DR10" s="268"/>
      <c r="DS10" s="268"/>
      <c r="DT10" s="279" t="s">
        <v>28</v>
      </c>
      <c r="DU10" s="268"/>
      <c r="DV10" s="268"/>
      <c r="DW10" s="280" t="s">
        <v>29</v>
      </c>
      <c r="DX10" s="268"/>
      <c r="DY10" s="268"/>
      <c r="DZ10" s="280" t="s">
        <v>30</v>
      </c>
      <c r="EA10" s="249"/>
      <c r="EB10" s="278"/>
      <c r="EC10" s="268"/>
      <c r="ED10" s="279" t="s">
        <v>27</v>
      </c>
      <c r="EE10" s="268"/>
      <c r="EF10" s="268"/>
      <c r="EG10" s="279" t="s">
        <v>28</v>
      </c>
      <c r="EH10" s="268"/>
      <c r="EI10" s="268"/>
      <c r="EJ10" s="280" t="s">
        <v>29</v>
      </c>
      <c r="EK10" s="268"/>
      <c r="EL10" s="268"/>
      <c r="EM10" s="280" t="s">
        <v>30</v>
      </c>
      <c r="EN10" s="249"/>
      <c r="EO10" s="278"/>
      <c r="EP10" s="268"/>
      <c r="EQ10" s="279" t="s">
        <v>27</v>
      </c>
      <c r="ER10" s="268"/>
      <c r="ES10" s="268"/>
      <c r="ET10" s="279" t="s">
        <v>28</v>
      </c>
      <c r="EU10" s="268"/>
      <c r="EV10" s="268"/>
      <c r="EW10" s="280" t="s">
        <v>29</v>
      </c>
      <c r="EX10" s="268"/>
      <c r="EY10" s="268"/>
      <c r="EZ10" s="280" t="s">
        <v>30</v>
      </c>
      <c r="FE10" s="278"/>
      <c r="FF10" s="268"/>
      <c r="FG10" s="279" t="s">
        <v>27</v>
      </c>
      <c r="FH10" s="268"/>
      <c r="FI10" s="268"/>
      <c r="FJ10" s="279" t="s">
        <v>28</v>
      </c>
      <c r="FK10" s="268"/>
      <c r="FL10" s="268"/>
      <c r="FM10" s="280" t="s">
        <v>29</v>
      </c>
      <c r="FN10" s="268"/>
      <c r="FO10" s="268"/>
      <c r="FP10" s="280" t="s">
        <v>30</v>
      </c>
      <c r="FQ10" s="313"/>
      <c r="FR10" s="278"/>
      <c r="FS10" s="268"/>
      <c r="FT10" s="279" t="s">
        <v>27</v>
      </c>
      <c r="FU10" s="268"/>
      <c r="FV10" s="268"/>
      <c r="FW10" s="279" t="s">
        <v>28</v>
      </c>
      <c r="FX10" s="268"/>
      <c r="FY10" s="268"/>
      <c r="FZ10" s="280" t="s">
        <v>29</v>
      </c>
      <c r="GA10" s="268"/>
      <c r="GB10" s="268"/>
      <c r="GC10" s="280" t="s">
        <v>30</v>
      </c>
      <c r="GE10" s="278"/>
      <c r="GF10" s="268"/>
      <c r="GG10" s="279" t="s">
        <v>27</v>
      </c>
      <c r="GH10" s="268"/>
      <c r="GI10" s="268"/>
      <c r="GJ10" s="279" t="s">
        <v>28</v>
      </c>
      <c r="GK10" s="268"/>
      <c r="GL10" s="268"/>
      <c r="GM10" s="280" t="s">
        <v>29</v>
      </c>
      <c r="GN10" s="268"/>
      <c r="GO10" s="268"/>
      <c r="GP10" s="280" t="s">
        <v>30</v>
      </c>
      <c r="GQ10" s="278"/>
      <c r="GR10" s="268"/>
      <c r="GS10" s="279" t="s">
        <v>27</v>
      </c>
      <c r="GT10" s="268"/>
      <c r="GU10" s="268"/>
      <c r="GV10" s="279" t="s">
        <v>28</v>
      </c>
      <c r="GW10" s="268"/>
      <c r="GX10" s="268"/>
      <c r="GY10" s="280" t="s">
        <v>29</v>
      </c>
      <c r="GZ10" s="268"/>
      <c r="HA10" s="268"/>
      <c r="HB10" s="280" t="s">
        <v>30</v>
      </c>
      <c r="HC10" s="278"/>
      <c r="HD10" s="268"/>
      <c r="HE10" s="279" t="s">
        <v>27</v>
      </c>
      <c r="HF10" s="268"/>
      <c r="HG10" s="268"/>
      <c r="HH10" s="279" t="s">
        <v>28</v>
      </c>
      <c r="HI10" s="268"/>
      <c r="HJ10" s="268"/>
      <c r="HK10" s="280" t="s">
        <v>29</v>
      </c>
      <c r="HL10" s="268"/>
      <c r="HM10" s="268"/>
      <c r="HN10" s="280" t="s">
        <v>30</v>
      </c>
    </row>
    <row r="11" spans="1:222" ht="14.4" customHeight="1" x14ac:dyDescent="0.25">
      <c r="A11" s="2"/>
      <c r="B11" s="3">
        <v>39722</v>
      </c>
      <c r="C11" s="3">
        <v>39753</v>
      </c>
      <c r="D11" s="35">
        <v>39783</v>
      </c>
      <c r="E11" s="3">
        <v>39814</v>
      </c>
      <c r="F11" s="3">
        <v>39845</v>
      </c>
      <c r="G11" s="35">
        <v>39873</v>
      </c>
      <c r="H11" s="3">
        <v>39904</v>
      </c>
      <c r="I11" s="3">
        <v>39934</v>
      </c>
      <c r="J11" s="35">
        <v>39965</v>
      </c>
      <c r="K11" s="3">
        <v>39995</v>
      </c>
      <c r="L11" s="3">
        <v>40026</v>
      </c>
      <c r="M11" s="179">
        <v>40057</v>
      </c>
      <c r="N11" s="68"/>
      <c r="O11" s="236">
        <v>40087</v>
      </c>
      <c r="P11" s="3">
        <v>40118</v>
      </c>
      <c r="Q11" s="35">
        <v>40148</v>
      </c>
      <c r="R11" s="3">
        <v>40179</v>
      </c>
      <c r="S11" s="86">
        <v>40210</v>
      </c>
      <c r="T11" s="102">
        <v>40238</v>
      </c>
      <c r="U11" s="115">
        <v>40278</v>
      </c>
      <c r="V11" s="115">
        <v>40308</v>
      </c>
      <c r="W11" s="102">
        <v>40339</v>
      </c>
      <c r="X11" s="115">
        <v>40369</v>
      </c>
      <c r="Y11" s="115">
        <v>40400</v>
      </c>
      <c r="Z11" s="102">
        <v>40431</v>
      </c>
      <c r="AA11" s="68"/>
      <c r="AB11" s="115">
        <v>40461</v>
      </c>
      <c r="AC11" s="115">
        <v>40492</v>
      </c>
      <c r="AD11" s="102">
        <v>40522</v>
      </c>
      <c r="AE11" s="115">
        <v>40553</v>
      </c>
      <c r="AF11" s="115">
        <v>40584</v>
      </c>
      <c r="AG11" s="102">
        <v>40612</v>
      </c>
      <c r="AH11" s="115">
        <v>40643</v>
      </c>
      <c r="AI11" s="115">
        <v>40673</v>
      </c>
      <c r="AJ11" s="254">
        <v>40704</v>
      </c>
      <c r="AK11" s="115">
        <v>40735</v>
      </c>
      <c r="AL11" s="115">
        <v>40766</v>
      </c>
      <c r="AM11" s="254">
        <v>40797</v>
      </c>
      <c r="AN11" s="68"/>
      <c r="AO11" s="115">
        <v>40827</v>
      </c>
      <c r="AP11" s="115">
        <v>40858</v>
      </c>
      <c r="AQ11" s="254">
        <v>40888</v>
      </c>
      <c r="AR11" s="115">
        <v>40919</v>
      </c>
      <c r="AS11" s="115">
        <v>40950</v>
      </c>
      <c r="AT11" s="254">
        <v>40979</v>
      </c>
      <c r="AU11" s="115">
        <v>41010</v>
      </c>
      <c r="AV11" s="115">
        <v>41040</v>
      </c>
      <c r="AW11" s="254">
        <v>41071</v>
      </c>
      <c r="AX11" s="115">
        <v>41101</v>
      </c>
      <c r="AY11" s="115">
        <v>41132</v>
      </c>
      <c r="AZ11" s="254">
        <v>41163</v>
      </c>
      <c r="BA11" s="192"/>
      <c r="BB11" s="269">
        <v>41193</v>
      </c>
      <c r="BC11" s="115">
        <v>41224</v>
      </c>
      <c r="BD11" s="254">
        <v>41254</v>
      </c>
      <c r="BE11" s="115">
        <v>41285</v>
      </c>
      <c r="BF11" s="115">
        <v>41316</v>
      </c>
      <c r="BG11" s="254">
        <v>41344</v>
      </c>
      <c r="BH11" s="115">
        <v>41375</v>
      </c>
      <c r="BI11" s="115">
        <v>41405</v>
      </c>
      <c r="BJ11" s="254">
        <v>41436</v>
      </c>
      <c r="BK11" s="115">
        <v>41466</v>
      </c>
      <c r="BL11" s="115">
        <v>41497</v>
      </c>
      <c r="BM11" s="254">
        <v>41528</v>
      </c>
      <c r="BN11" s="192"/>
      <c r="BO11" s="293">
        <v>41558</v>
      </c>
      <c r="BP11" s="115">
        <v>41589</v>
      </c>
      <c r="BQ11" s="254">
        <v>41619</v>
      </c>
      <c r="BR11" s="115">
        <v>41650</v>
      </c>
      <c r="BS11" s="115">
        <v>41681</v>
      </c>
      <c r="BT11" s="254">
        <v>41709</v>
      </c>
      <c r="BU11" s="115">
        <v>41740</v>
      </c>
      <c r="BV11" s="115">
        <v>41770</v>
      </c>
      <c r="BW11" s="254">
        <v>41801</v>
      </c>
      <c r="BX11" s="115">
        <v>41831</v>
      </c>
      <c r="BY11" s="115">
        <v>41862</v>
      </c>
      <c r="BZ11" s="254">
        <v>41893</v>
      </c>
      <c r="CA11" s="249"/>
      <c r="CB11" s="293">
        <v>41923</v>
      </c>
      <c r="CC11" s="115">
        <v>41954</v>
      </c>
      <c r="CD11" s="254">
        <v>41984</v>
      </c>
      <c r="CE11" s="115">
        <v>42015</v>
      </c>
      <c r="CF11" s="115">
        <v>42046</v>
      </c>
      <c r="CG11" s="254">
        <v>42074</v>
      </c>
      <c r="CH11" s="115">
        <v>42105</v>
      </c>
      <c r="CI11" s="115">
        <v>42135</v>
      </c>
      <c r="CJ11" s="254">
        <v>42166</v>
      </c>
      <c r="CK11" s="115">
        <v>42196</v>
      </c>
      <c r="CL11" s="115">
        <v>42227</v>
      </c>
      <c r="CM11" s="254">
        <v>42258</v>
      </c>
      <c r="CN11" s="249"/>
      <c r="CO11" s="293">
        <v>42278</v>
      </c>
      <c r="CP11" s="115">
        <f t="shared" ref="CP11:CZ11" si="3">CO11+31</f>
        <v>42309</v>
      </c>
      <c r="CQ11" s="254">
        <f t="shared" si="3"/>
        <v>42340</v>
      </c>
      <c r="CR11" s="115">
        <f t="shared" si="3"/>
        <v>42371</v>
      </c>
      <c r="CS11" s="115">
        <f t="shared" si="3"/>
        <v>42402</v>
      </c>
      <c r="CT11" s="254">
        <f t="shared" si="3"/>
        <v>42433</v>
      </c>
      <c r="CU11" s="115">
        <f t="shared" si="3"/>
        <v>42464</v>
      </c>
      <c r="CV11" s="115">
        <f t="shared" si="3"/>
        <v>42495</v>
      </c>
      <c r="CW11" s="254">
        <f t="shared" si="3"/>
        <v>42526</v>
      </c>
      <c r="CX11" s="115">
        <f t="shared" si="3"/>
        <v>42557</v>
      </c>
      <c r="CY11" s="115">
        <f t="shared" si="3"/>
        <v>42588</v>
      </c>
      <c r="CZ11" s="254">
        <f t="shared" si="3"/>
        <v>42619</v>
      </c>
      <c r="DA11" s="249"/>
      <c r="DB11" s="293">
        <v>42644</v>
      </c>
      <c r="DC11" s="115">
        <f t="shared" ref="DC11:DM11" si="4">DB11+31</f>
        <v>42675</v>
      </c>
      <c r="DD11" s="254">
        <f t="shared" si="4"/>
        <v>42706</v>
      </c>
      <c r="DE11" s="115">
        <f t="shared" si="4"/>
        <v>42737</v>
      </c>
      <c r="DF11" s="115">
        <f t="shared" si="4"/>
        <v>42768</v>
      </c>
      <c r="DG11" s="254">
        <f t="shared" si="4"/>
        <v>42799</v>
      </c>
      <c r="DH11" s="115">
        <f t="shared" si="4"/>
        <v>42830</v>
      </c>
      <c r="DI11" s="115">
        <f t="shared" si="4"/>
        <v>42861</v>
      </c>
      <c r="DJ11" s="254">
        <f t="shared" si="4"/>
        <v>42892</v>
      </c>
      <c r="DK11" s="115">
        <f t="shared" si="4"/>
        <v>42923</v>
      </c>
      <c r="DL11" s="115">
        <f t="shared" si="4"/>
        <v>42954</v>
      </c>
      <c r="DM11" s="254">
        <f t="shared" si="4"/>
        <v>42985</v>
      </c>
      <c r="DN11" s="249"/>
      <c r="DO11" s="293">
        <v>43009</v>
      </c>
      <c r="DP11" s="115">
        <f t="shared" ref="DP11:DZ11" si="5">DO11+31</f>
        <v>43040</v>
      </c>
      <c r="DQ11" s="254">
        <f t="shared" si="5"/>
        <v>43071</v>
      </c>
      <c r="DR11" s="115">
        <f t="shared" si="5"/>
        <v>43102</v>
      </c>
      <c r="DS11" s="115">
        <f t="shared" si="5"/>
        <v>43133</v>
      </c>
      <c r="DT11" s="254">
        <f t="shared" si="5"/>
        <v>43164</v>
      </c>
      <c r="DU11" s="115">
        <f t="shared" si="5"/>
        <v>43195</v>
      </c>
      <c r="DV11" s="115">
        <f t="shared" si="5"/>
        <v>43226</v>
      </c>
      <c r="DW11" s="254">
        <f t="shared" si="5"/>
        <v>43257</v>
      </c>
      <c r="DX11" s="115">
        <f t="shared" si="5"/>
        <v>43288</v>
      </c>
      <c r="DY11" s="115">
        <f t="shared" si="5"/>
        <v>43319</v>
      </c>
      <c r="DZ11" s="254">
        <f t="shared" si="5"/>
        <v>43350</v>
      </c>
      <c r="EA11" s="249"/>
      <c r="EB11" s="293">
        <v>43374</v>
      </c>
      <c r="EC11" s="115">
        <f t="shared" ref="EC11:EM11" si="6">EB11+31</f>
        <v>43405</v>
      </c>
      <c r="ED11" s="254">
        <f t="shared" si="6"/>
        <v>43436</v>
      </c>
      <c r="EE11" s="115">
        <f t="shared" si="6"/>
        <v>43467</v>
      </c>
      <c r="EF11" s="115">
        <f t="shared" si="6"/>
        <v>43498</v>
      </c>
      <c r="EG11" s="254">
        <f t="shared" si="6"/>
        <v>43529</v>
      </c>
      <c r="EH11" s="115">
        <f t="shared" si="6"/>
        <v>43560</v>
      </c>
      <c r="EI11" s="115">
        <f t="shared" si="6"/>
        <v>43591</v>
      </c>
      <c r="EJ11" s="254">
        <f t="shared" si="6"/>
        <v>43622</v>
      </c>
      <c r="EK11" s="115">
        <f t="shared" si="6"/>
        <v>43653</v>
      </c>
      <c r="EL11" s="115">
        <f t="shared" si="6"/>
        <v>43684</v>
      </c>
      <c r="EM11" s="254">
        <f t="shared" si="6"/>
        <v>43715</v>
      </c>
      <c r="EN11" s="249"/>
      <c r="EO11" s="293">
        <v>43739</v>
      </c>
      <c r="EP11" s="115">
        <v>43770</v>
      </c>
      <c r="EQ11" s="254">
        <v>43800</v>
      </c>
      <c r="ER11" s="115">
        <v>43831</v>
      </c>
      <c r="ES11" s="115">
        <v>43862</v>
      </c>
      <c r="ET11" s="254">
        <v>43891</v>
      </c>
      <c r="EU11" s="115">
        <v>43922</v>
      </c>
      <c r="EV11" s="115">
        <v>43952</v>
      </c>
      <c r="EW11" s="254">
        <v>43983</v>
      </c>
      <c r="EX11" s="115">
        <v>44013</v>
      </c>
      <c r="EY11" s="115">
        <v>44044</v>
      </c>
      <c r="EZ11" s="254">
        <v>44075</v>
      </c>
      <c r="FE11" s="293">
        <v>44105</v>
      </c>
      <c r="FF11" s="115">
        <v>44136</v>
      </c>
      <c r="FG11" s="254">
        <v>44166</v>
      </c>
      <c r="FH11" s="115">
        <v>44197</v>
      </c>
      <c r="FI11" s="115">
        <v>44228</v>
      </c>
      <c r="FJ11" s="254">
        <v>44256</v>
      </c>
      <c r="FK11" s="115">
        <v>44287</v>
      </c>
      <c r="FL11" s="115">
        <v>44317</v>
      </c>
      <c r="FM11" s="254">
        <v>44348</v>
      </c>
      <c r="FN11" s="115">
        <v>44378</v>
      </c>
      <c r="FO11" s="115">
        <v>44409</v>
      </c>
      <c r="FP11" s="254">
        <v>44440</v>
      </c>
      <c r="FQ11" s="313"/>
      <c r="FR11" s="293">
        <v>44470</v>
      </c>
      <c r="FS11" s="293">
        <v>44501</v>
      </c>
      <c r="FT11" s="293">
        <v>44531</v>
      </c>
      <c r="FU11" s="293">
        <v>44562</v>
      </c>
      <c r="FV11" s="293">
        <v>44593</v>
      </c>
      <c r="FW11" s="293">
        <v>44621</v>
      </c>
      <c r="FX11" s="293">
        <v>44652</v>
      </c>
      <c r="FY11" s="293">
        <v>44682</v>
      </c>
      <c r="FZ11" s="293">
        <v>44713</v>
      </c>
      <c r="GA11" s="293">
        <v>44743</v>
      </c>
      <c r="GB11" s="293">
        <v>44774</v>
      </c>
      <c r="GC11" s="293">
        <v>44805</v>
      </c>
      <c r="GD11" s="293"/>
      <c r="GE11" s="293">
        <v>44835</v>
      </c>
      <c r="GF11" s="293">
        <v>44866</v>
      </c>
      <c r="GG11" s="293">
        <v>44896</v>
      </c>
      <c r="GH11" s="293">
        <v>44927</v>
      </c>
      <c r="GI11" s="293">
        <v>44958</v>
      </c>
      <c r="GJ11" s="293">
        <v>44986</v>
      </c>
      <c r="GK11" s="293">
        <v>45017</v>
      </c>
      <c r="GL11" s="293">
        <v>45047</v>
      </c>
      <c r="GM11" s="293">
        <v>45078</v>
      </c>
      <c r="GN11" s="293">
        <v>45108</v>
      </c>
      <c r="GO11" s="293">
        <v>45139</v>
      </c>
      <c r="GP11" s="293">
        <v>45170</v>
      </c>
      <c r="GQ11" s="293">
        <v>45200</v>
      </c>
      <c r="GR11" s="293">
        <v>45231</v>
      </c>
      <c r="GS11" s="293">
        <v>45261</v>
      </c>
      <c r="GT11" s="293">
        <v>45292</v>
      </c>
      <c r="GU11" s="293">
        <v>45323</v>
      </c>
      <c r="GV11" s="293">
        <v>45352</v>
      </c>
      <c r="GW11" s="293">
        <v>45383</v>
      </c>
      <c r="GX11" s="293">
        <v>45413</v>
      </c>
      <c r="GY11" s="293">
        <v>45444</v>
      </c>
      <c r="GZ11" s="293">
        <v>45474</v>
      </c>
      <c r="HA11" s="293">
        <v>45505</v>
      </c>
      <c r="HB11" s="293">
        <v>45536</v>
      </c>
      <c r="HC11" s="293">
        <v>45566</v>
      </c>
      <c r="HD11" s="293">
        <v>45597</v>
      </c>
      <c r="HE11" s="293">
        <v>45627</v>
      </c>
      <c r="HF11" s="293">
        <v>45658</v>
      </c>
      <c r="HG11" s="293">
        <v>45689</v>
      </c>
      <c r="HH11" s="293">
        <v>45717</v>
      </c>
      <c r="HI11" s="293">
        <v>45748</v>
      </c>
      <c r="HJ11" s="293">
        <v>45778</v>
      </c>
      <c r="HK11" s="293">
        <v>45809</v>
      </c>
      <c r="HL11" s="293">
        <v>45839</v>
      </c>
      <c r="HM11" s="293">
        <v>45870</v>
      </c>
      <c r="HN11" s="293">
        <v>45901</v>
      </c>
    </row>
    <row r="12" spans="1:222" x14ac:dyDescent="0.25">
      <c r="A12" s="4" t="s">
        <v>13</v>
      </c>
      <c r="B12" s="6">
        <v>0.38</v>
      </c>
      <c r="C12" s="6">
        <v>0.40600000000000003</v>
      </c>
      <c r="D12" s="41">
        <v>0.42299999999999999</v>
      </c>
      <c r="E12" s="6">
        <v>0.41199999999999998</v>
      </c>
      <c r="F12" s="6">
        <v>0.40600000000000003</v>
      </c>
      <c r="G12" s="41">
        <v>0.40500000000000003</v>
      </c>
      <c r="H12" s="6">
        <v>0.40300000000000002</v>
      </c>
      <c r="I12" s="6">
        <v>0.40300000000000002</v>
      </c>
      <c r="J12" s="41">
        <v>0.40600000000000003</v>
      </c>
      <c r="K12" s="6">
        <v>0.40300000000000002</v>
      </c>
      <c r="L12" s="6">
        <v>0.40400000000000003</v>
      </c>
      <c r="M12" s="227">
        <v>0.41299999999999998</v>
      </c>
      <c r="N12" s="63"/>
      <c r="O12" s="237">
        <v>0.38100000000000001</v>
      </c>
      <c r="P12" s="6">
        <v>0.433</v>
      </c>
      <c r="Q12" s="41">
        <v>0.443</v>
      </c>
      <c r="R12" s="6">
        <v>0.44</v>
      </c>
      <c r="S12" s="89">
        <v>0.437</v>
      </c>
      <c r="T12" s="41">
        <v>0.442</v>
      </c>
      <c r="U12" s="18">
        <v>0.44</v>
      </c>
      <c r="V12" s="18">
        <v>0.443</v>
      </c>
      <c r="W12" s="41">
        <v>0.44700000000000001</v>
      </c>
      <c r="X12" s="18">
        <v>0.44700000000000001</v>
      </c>
      <c r="Y12" s="18">
        <v>0.45</v>
      </c>
      <c r="Z12" s="41">
        <v>0.45600000000000002</v>
      </c>
      <c r="AA12" s="63"/>
      <c r="AB12" s="18">
        <v>0.40500000000000003</v>
      </c>
      <c r="AC12" s="18">
        <v>0.438</v>
      </c>
      <c r="AD12" s="41">
        <v>0.45600000000000002</v>
      </c>
      <c r="AE12" s="18">
        <v>0.45200000000000001</v>
      </c>
      <c r="AF12" s="18">
        <v>0.45500000000000002</v>
      </c>
      <c r="AG12" s="41">
        <v>0.46200000000000002</v>
      </c>
      <c r="AH12" s="18">
        <v>0.46300000000000002</v>
      </c>
      <c r="AI12" s="18">
        <v>0.46500000000000002</v>
      </c>
      <c r="AJ12" s="255">
        <v>0.47</v>
      </c>
      <c r="AK12" s="18">
        <v>0.47</v>
      </c>
      <c r="AL12" s="18">
        <v>0.47099999999999997</v>
      </c>
      <c r="AM12" s="255">
        <v>0.48</v>
      </c>
      <c r="AN12" s="63"/>
      <c r="AO12" s="18">
        <v>0.46700000000000003</v>
      </c>
      <c r="AP12" s="18">
        <v>0.48799999999999999</v>
      </c>
      <c r="AQ12" s="255">
        <v>0.501</v>
      </c>
      <c r="AR12" s="18">
        <v>0.49</v>
      </c>
      <c r="AS12" s="18">
        <v>0.49099999999999999</v>
      </c>
      <c r="AT12" s="255">
        <v>0.498</v>
      </c>
      <c r="AU12" s="18">
        <v>0.497</v>
      </c>
      <c r="AV12" s="18">
        <v>0.499</v>
      </c>
      <c r="AW12" s="255">
        <v>0.504</v>
      </c>
      <c r="AX12" s="18">
        <v>0.504</v>
      </c>
      <c r="AY12" s="18">
        <v>0.50700000000000001</v>
      </c>
      <c r="AZ12" s="255">
        <v>0.51400000000000001</v>
      </c>
      <c r="BA12" s="192"/>
      <c r="BB12" s="18">
        <v>0.46700000000000003</v>
      </c>
      <c r="BC12" s="18">
        <v>0.49399999999999999</v>
      </c>
      <c r="BD12" s="255">
        <v>0.51</v>
      </c>
      <c r="BE12" s="18">
        <v>0.502</v>
      </c>
      <c r="BF12" s="18">
        <v>0.50600000000000001</v>
      </c>
      <c r="BG12" s="255">
        <v>0.51100000000000001</v>
      </c>
      <c r="BH12" s="18">
        <v>0.51100000000000001</v>
      </c>
      <c r="BI12" s="18">
        <v>0.51400000000000001</v>
      </c>
      <c r="BJ12" s="255">
        <v>0.52100000000000002</v>
      </c>
      <c r="BK12" s="18">
        <v>0.52300000000000002</v>
      </c>
      <c r="BL12" s="18">
        <v>0.52600000000000002</v>
      </c>
      <c r="BM12" s="255">
        <v>0.53500000000000003</v>
      </c>
      <c r="BN12" s="192"/>
      <c r="BO12" s="294">
        <v>0.45100000000000001</v>
      </c>
      <c r="BP12" s="18">
        <v>0.49199999999999999</v>
      </c>
      <c r="BQ12" s="255">
        <v>0.51</v>
      </c>
      <c r="BR12" s="18">
        <v>0.505</v>
      </c>
      <c r="BS12" s="18">
        <v>0.50900000000000001</v>
      </c>
      <c r="BT12" s="255">
        <v>0.51300000000000001</v>
      </c>
      <c r="BU12" s="18">
        <v>0.51400000000000001</v>
      </c>
      <c r="BV12" s="18">
        <v>0.51600000000000001</v>
      </c>
      <c r="BW12" s="255">
        <v>0.52100000000000002</v>
      </c>
      <c r="BX12" s="18">
        <v>0.52100000000000002</v>
      </c>
      <c r="BY12" s="18">
        <v>0.52200000000000002</v>
      </c>
      <c r="BZ12" s="255">
        <v>0.52800000000000002</v>
      </c>
      <c r="CA12" s="249"/>
      <c r="CB12" s="294">
        <v>0.48499999999999999</v>
      </c>
      <c r="CC12" s="18">
        <v>0.50700000000000001</v>
      </c>
      <c r="CD12" s="255">
        <v>0.51100000000000001</v>
      </c>
      <c r="CE12" s="18">
        <v>0.51700000000000002</v>
      </c>
      <c r="CF12" s="18">
        <v>0.52</v>
      </c>
      <c r="CG12" s="255">
        <v>0.52600000000000002</v>
      </c>
      <c r="CH12" s="18">
        <v>0.52600000000000002</v>
      </c>
      <c r="CI12" s="18">
        <v>0.52600000000000002</v>
      </c>
      <c r="CJ12" s="255">
        <v>0.52900000000000003</v>
      </c>
      <c r="CK12" s="18">
        <v>0.52800000000000002</v>
      </c>
      <c r="CL12" s="18">
        <v>0.52700000000000002</v>
      </c>
      <c r="CM12" s="255">
        <v>0.53300000000000003</v>
      </c>
      <c r="CN12" s="249"/>
      <c r="CO12" s="294">
        <v>0.46</v>
      </c>
      <c r="CP12" s="18">
        <v>0.47599999999999998</v>
      </c>
      <c r="CQ12" s="255">
        <v>0.48599999999999999</v>
      </c>
      <c r="CR12" s="18">
        <v>0.48399999999999999</v>
      </c>
      <c r="CS12" s="18">
        <v>0.48799999999999999</v>
      </c>
      <c r="CT12" s="255">
        <v>0.496</v>
      </c>
      <c r="CU12" s="18">
        <v>0.495</v>
      </c>
      <c r="CV12" s="18">
        <v>0.497</v>
      </c>
      <c r="CW12" s="255">
        <v>0.504</v>
      </c>
      <c r="CX12" s="18">
        <v>0.505</v>
      </c>
      <c r="CY12" s="18">
        <v>0.50700000000000001</v>
      </c>
      <c r="CZ12" s="255">
        <v>0.51400000000000001</v>
      </c>
      <c r="DA12" s="249"/>
      <c r="DB12" s="294">
        <v>0.48099999999999998</v>
      </c>
      <c r="DC12" s="18">
        <v>0.50700000000000001</v>
      </c>
      <c r="DD12" s="255">
        <v>0.51500000000000001</v>
      </c>
      <c r="DE12" s="18">
        <v>0.51700000000000002</v>
      </c>
      <c r="DF12" s="18">
        <v>0.50700000000000001</v>
      </c>
      <c r="DG12" s="255">
        <v>0.51100000000000001</v>
      </c>
      <c r="DH12" s="18">
        <v>0.52300000000000002</v>
      </c>
      <c r="DI12" s="18">
        <v>0.53</v>
      </c>
      <c r="DJ12" s="255">
        <v>0.52600000000000002</v>
      </c>
      <c r="DK12" s="18">
        <v>0.52600000000000002</v>
      </c>
      <c r="DL12" s="18">
        <v>0.52700000000000002</v>
      </c>
      <c r="DM12" s="255">
        <v>0.53400000000000003</v>
      </c>
      <c r="DN12" s="249"/>
      <c r="DO12" s="294">
        <v>0.47799999999999998</v>
      </c>
      <c r="DP12" s="18">
        <v>0.51900000000000002</v>
      </c>
      <c r="DQ12" s="255">
        <v>0.52298006581273282</v>
      </c>
      <c r="DR12" s="18">
        <v>0.51800000000000002</v>
      </c>
      <c r="DS12" s="18">
        <v>0.51400000000000001</v>
      </c>
      <c r="DT12" s="255">
        <v>0.52800000000000002</v>
      </c>
      <c r="DU12" s="18">
        <v>0.52900000000000003</v>
      </c>
      <c r="DV12" s="18">
        <v>0.52600000000000002</v>
      </c>
      <c r="DW12" s="255">
        <v>0.53900000000000003</v>
      </c>
      <c r="DX12" s="18">
        <v>0.53500000000000003</v>
      </c>
      <c r="DY12" s="18">
        <f>DY15/DY20</f>
        <v>0.53697701271205467</v>
      </c>
      <c r="DZ12" s="255">
        <v>0.54700000000000004</v>
      </c>
      <c r="EA12" s="249"/>
      <c r="EB12" s="294">
        <v>0.51</v>
      </c>
      <c r="EC12" s="18">
        <v>0.55000000000000004</v>
      </c>
      <c r="ED12" s="255">
        <v>0.56999999999999995</v>
      </c>
      <c r="EE12" s="18">
        <v>0.56000000000000005</v>
      </c>
      <c r="EF12" s="18">
        <v>0.57199999999999995</v>
      </c>
      <c r="EG12" s="255">
        <v>0.56999999999999995</v>
      </c>
      <c r="EH12" s="18">
        <v>0.57199999999999995</v>
      </c>
      <c r="EI12" s="18">
        <v>0.56000000000000005</v>
      </c>
      <c r="EJ12" s="255">
        <v>0.57550000000000001</v>
      </c>
      <c r="EK12" s="18">
        <v>0.57999999999999996</v>
      </c>
      <c r="EL12" s="18">
        <v>0.57999999999999996</v>
      </c>
      <c r="EM12" s="255">
        <v>0.58099999999999996</v>
      </c>
      <c r="EN12" s="249"/>
      <c r="EO12" s="294">
        <v>0.58299999999999996</v>
      </c>
      <c r="EP12" s="18">
        <v>0.58379999999999999</v>
      </c>
      <c r="EQ12" s="255">
        <v>0.58299999999999996</v>
      </c>
      <c r="ER12" s="18">
        <v>0.58599999999999997</v>
      </c>
      <c r="ES12" s="18">
        <v>0.58589999999999998</v>
      </c>
      <c r="ET12" s="255">
        <v>0.58399999999999996</v>
      </c>
      <c r="EU12" s="18">
        <v>0.59499999999999997</v>
      </c>
      <c r="EV12" s="18">
        <v>0.6</v>
      </c>
      <c r="EW12" s="255">
        <v>0.6</v>
      </c>
      <c r="EX12" s="18">
        <v>0.6</v>
      </c>
      <c r="EY12" s="18">
        <v>0.60099999999999998</v>
      </c>
      <c r="EZ12" s="255">
        <v>0.60135000000000005</v>
      </c>
      <c r="FE12" s="294">
        <v>0.59699999999999998</v>
      </c>
      <c r="FF12" s="18">
        <v>0.56000000000000005</v>
      </c>
      <c r="FG12" s="255">
        <v>0.57289999999999996</v>
      </c>
      <c r="FH12" s="18">
        <v>0.57799999999999996</v>
      </c>
      <c r="FI12" s="18">
        <v>0.5756</v>
      </c>
      <c r="FJ12" s="255">
        <v>0.57950000000000002</v>
      </c>
      <c r="FK12" s="18">
        <v>0.58099999999999996</v>
      </c>
      <c r="FL12" s="18">
        <v>0.58379999999999999</v>
      </c>
      <c r="FM12" s="255">
        <v>0.58840000000000003</v>
      </c>
      <c r="FN12" s="18">
        <v>0.59243999999999997</v>
      </c>
      <c r="FO12" s="18">
        <v>0.59499999999999997</v>
      </c>
      <c r="FP12" s="255">
        <v>0.60389000000000004</v>
      </c>
      <c r="FQ12" s="313"/>
      <c r="FR12" s="294">
        <v>0.60599999999999998</v>
      </c>
      <c r="FS12" s="18">
        <v>0.60099999999999998</v>
      </c>
      <c r="FT12" s="255">
        <v>0.6159</v>
      </c>
      <c r="FU12" s="18">
        <v>0.61799999999999999</v>
      </c>
      <c r="FV12" s="18">
        <v>0.622</v>
      </c>
      <c r="FW12" s="255">
        <v>0.626</v>
      </c>
      <c r="FX12" s="18">
        <v>0.625</v>
      </c>
      <c r="FY12" s="18">
        <v>0.63300000000000001</v>
      </c>
      <c r="FZ12" s="255">
        <v>0.63460000000000005</v>
      </c>
      <c r="GA12" s="18">
        <v>0.63100000000000001</v>
      </c>
      <c r="GB12" s="18">
        <v>0.629</v>
      </c>
      <c r="GC12" s="255">
        <v>0.63500000000000001</v>
      </c>
      <c r="GE12" s="294">
        <v>0.56499999999999995</v>
      </c>
      <c r="GF12" s="18">
        <v>0.59</v>
      </c>
      <c r="GG12" s="255">
        <v>0.60599999999999998</v>
      </c>
      <c r="GH12" s="18">
        <v>0.60899999999999999</v>
      </c>
      <c r="GI12" s="18">
        <v>0.61199999999999999</v>
      </c>
      <c r="GJ12" s="255">
        <v>0.61770000000000003</v>
      </c>
      <c r="GK12" s="18">
        <v>0.621</v>
      </c>
      <c r="GL12" s="18">
        <v>0.61299999999999999</v>
      </c>
      <c r="GM12" s="255">
        <v>0.63</v>
      </c>
      <c r="GN12" s="18">
        <v>0.63170000000000004</v>
      </c>
      <c r="GO12" s="18">
        <v>0.63880000000000003</v>
      </c>
      <c r="GP12" s="255">
        <v>0.63800000000000001</v>
      </c>
      <c r="GQ12" s="294">
        <v>0.56599999999999995</v>
      </c>
      <c r="GR12" s="18">
        <v>0.59150000000000003</v>
      </c>
      <c r="GS12" s="255">
        <v>0.61699999999999999</v>
      </c>
      <c r="GT12" s="18">
        <v>0.60167000000000004</v>
      </c>
      <c r="GU12" s="18">
        <v>0.60299999999999998</v>
      </c>
      <c r="GV12" s="255">
        <v>0.61799999999999999</v>
      </c>
      <c r="GW12" s="18">
        <v>0.60199999999999998</v>
      </c>
      <c r="GX12" s="18">
        <v>0.60299999999999998</v>
      </c>
      <c r="GY12" s="255">
        <v>0.60533000000000003</v>
      </c>
      <c r="GZ12" s="18">
        <v>0.60299999999999998</v>
      </c>
      <c r="HA12" s="18">
        <v>0.60399999999999998</v>
      </c>
      <c r="HB12" s="255">
        <v>0.61099999999999999</v>
      </c>
      <c r="HC12" s="294">
        <v>0.55200000000000005</v>
      </c>
      <c r="HD12" s="18"/>
      <c r="HE12" s="255"/>
      <c r="HF12" s="18"/>
      <c r="HG12" s="18"/>
      <c r="HH12" s="255"/>
      <c r="HI12" s="18"/>
      <c r="HJ12" s="18"/>
      <c r="HK12" s="255"/>
      <c r="HL12" s="18"/>
      <c r="HM12" s="18"/>
      <c r="HN12" s="255"/>
    </row>
    <row r="13" spans="1:222" x14ac:dyDescent="0.25">
      <c r="A13" s="4" t="s">
        <v>6</v>
      </c>
      <c r="B13" s="18">
        <v>0.57899999999999996</v>
      </c>
      <c r="C13" s="18">
        <v>0.59499999999999997</v>
      </c>
      <c r="D13" s="41">
        <v>0.60299999999999998</v>
      </c>
      <c r="E13" s="18">
        <v>0.59</v>
      </c>
      <c r="F13" s="18">
        <v>0.58599999999999997</v>
      </c>
      <c r="G13" s="41">
        <v>0.58399999999999996</v>
      </c>
      <c r="H13" s="18">
        <v>0.57999999999999996</v>
      </c>
      <c r="I13" s="18">
        <v>0.57799999999999996</v>
      </c>
      <c r="J13" s="41">
        <v>0.57799999999999996</v>
      </c>
      <c r="K13" s="18">
        <v>0.57299999999999995</v>
      </c>
      <c r="L13" s="18">
        <v>0.57199999999999995</v>
      </c>
      <c r="M13" s="227">
        <v>0.57399999999999995</v>
      </c>
      <c r="N13" s="63"/>
      <c r="O13" s="237">
        <v>0.56399999999999995</v>
      </c>
      <c r="P13" s="6">
        <v>0.57399999999999995</v>
      </c>
      <c r="Q13" s="41">
        <v>0.57099999999999995</v>
      </c>
      <c r="R13" s="18">
        <v>0.57099999999999995</v>
      </c>
      <c r="S13" s="89">
        <v>0.57299999999999995</v>
      </c>
      <c r="T13" s="41">
        <v>0.58299999999999996</v>
      </c>
      <c r="U13" s="18">
        <v>0.58599999999999997</v>
      </c>
      <c r="V13" s="18">
        <v>0.59099999999999997</v>
      </c>
      <c r="W13" s="41">
        <v>0.59699999999999998</v>
      </c>
      <c r="X13" s="18">
        <v>0.60099999999999998</v>
      </c>
      <c r="Y13" s="18">
        <v>0.60199999999999998</v>
      </c>
      <c r="Z13" s="41">
        <v>0.61099999999999999</v>
      </c>
      <c r="AA13" s="63"/>
      <c r="AB13" s="18">
        <v>0.6</v>
      </c>
      <c r="AC13" s="18">
        <v>0.62</v>
      </c>
      <c r="AD13" s="41">
        <v>0.623</v>
      </c>
      <c r="AE13" s="18">
        <v>0.624</v>
      </c>
      <c r="AF13" s="18">
        <v>0.626</v>
      </c>
      <c r="AG13" s="41">
        <v>0.629</v>
      </c>
      <c r="AH13" s="18">
        <v>0.629</v>
      </c>
      <c r="AI13" s="18">
        <v>0.63100000000000001</v>
      </c>
      <c r="AJ13" s="255">
        <v>0.63400000000000001</v>
      </c>
      <c r="AK13" s="18">
        <v>0.63600000000000001</v>
      </c>
      <c r="AL13" s="18">
        <v>0.63800000000000001</v>
      </c>
      <c r="AM13" s="255">
        <v>0.64400000000000002</v>
      </c>
      <c r="AN13" s="63"/>
      <c r="AO13" s="18">
        <v>0.64700000000000002</v>
      </c>
      <c r="AP13" s="18">
        <v>0.65900000000000003</v>
      </c>
      <c r="AQ13" s="255">
        <v>0.66200000000000003</v>
      </c>
      <c r="AR13" s="18">
        <v>0.65800000000000003</v>
      </c>
      <c r="AS13" s="18">
        <v>0.66400000000000003</v>
      </c>
      <c r="AT13" s="255">
        <v>0.67</v>
      </c>
      <c r="AU13" s="18">
        <v>0.66800000000000004</v>
      </c>
      <c r="AV13" s="18">
        <v>0.66900000000000004</v>
      </c>
      <c r="AW13" s="255">
        <v>0.67200000000000004</v>
      </c>
      <c r="AX13" s="18">
        <v>0.67500000000000004</v>
      </c>
      <c r="AY13" s="18">
        <v>0.67800000000000005</v>
      </c>
      <c r="AZ13" s="255">
        <v>0.68200000000000005</v>
      </c>
      <c r="BA13" s="192"/>
      <c r="BB13" s="270">
        <v>0.67800000000000005</v>
      </c>
      <c r="BC13" s="18">
        <v>0.68200000000000005</v>
      </c>
      <c r="BD13" s="255">
        <v>0.68899999999999995</v>
      </c>
      <c r="BE13" s="18">
        <v>0.68100000000000005</v>
      </c>
      <c r="BF13" s="18">
        <v>0.68600000000000005</v>
      </c>
      <c r="BG13" s="255">
        <v>0.68799999999999994</v>
      </c>
      <c r="BH13" s="18">
        <v>0.68600000000000005</v>
      </c>
      <c r="BI13" s="18">
        <v>0.68899999999999995</v>
      </c>
      <c r="BJ13" s="288">
        <v>0.69399999999999995</v>
      </c>
      <c r="BK13" s="18">
        <v>0.69699999999999995</v>
      </c>
      <c r="BL13" s="18">
        <v>0.70099999999999996</v>
      </c>
      <c r="BM13" s="255">
        <v>0.70699999999999996</v>
      </c>
      <c r="BN13" s="192"/>
      <c r="BO13" s="294">
        <v>0.65800000000000003</v>
      </c>
      <c r="BP13" s="18">
        <v>0.68500000000000005</v>
      </c>
      <c r="BQ13" s="255">
        <v>0.69599999999999995</v>
      </c>
      <c r="BR13" s="18">
        <v>0.69</v>
      </c>
      <c r="BS13" s="18">
        <v>0.69599999999999995</v>
      </c>
      <c r="BT13" s="255">
        <v>0.7</v>
      </c>
      <c r="BU13" s="18">
        <v>0.69799999999999995</v>
      </c>
      <c r="BV13" s="18">
        <v>0.7</v>
      </c>
      <c r="BW13" s="288">
        <v>0.70199999999999996</v>
      </c>
      <c r="BX13" s="18">
        <v>0.70299999999999996</v>
      </c>
      <c r="BY13" s="18">
        <v>0.70499999999999996</v>
      </c>
      <c r="BZ13" s="255">
        <v>0.70699999999999996</v>
      </c>
      <c r="CA13" s="249"/>
      <c r="CB13" s="294">
        <v>0.68400000000000005</v>
      </c>
      <c r="CC13" s="18">
        <v>0.69399999999999995</v>
      </c>
      <c r="CD13" s="255">
        <v>0.69199999999999995</v>
      </c>
      <c r="CE13" s="18">
        <v>0.69199999999999995</v>
      </c>
      <c r="CF13" s="18">
        <v>0.69599999999999995</v>
      </c>
      <c r="CG13" s="255">
        <v>0.7</v>
      </c>
      <c r="CH13" s="18">
        <v>0.69899999999999995</v>
      </c>
      <c r="CI13" s="18">
        <v>0.70199999999999996</v>
      </c>
      <c r="CJ13" s="288">
        <v>0.70499999999999996</v>
      </c>
      <c r="CK13" s="18">
        <v>0.70399999999999996</v>
      </c>
      <c r="CL13" s="18">
        <v>0.70399999999999996</v>
      </c>
      <c r="CM13" s="255">
        <v>0.70699999999999996</v>
      </c>
      <c r="CN13" s="249"/>
      <c r="CO13" s="294">
        <v>0.6781232951445717</v>
      </c>
      <c r="CP13" s="18">
        <v>0.6843457590788552</v>
      </c>
      <c r="CQ13" s="255">
        <v>0.68537685284441652</v>
      </c>
      <c r="CR13" s="18">
        <v>0.68174388048583667</v>
      </c>
      <c r="CS13" s="18">
        <v>0.68682853341250727</v>
      </c>
      <c r="CT13" s="255">
        <v>0.68899999999999995</v>
      </c>
      <c r="CU13" s="18">
        <v>0.70099999999999996</v>
      </c>
      <c r="CV13" s="18">
        <v>0.70099999999999996</v>
      </c>
      <c r="CW13" s="288">
        <v>0.69599999999999995</v>
      </c>
      <c r="CX13" s="18">
        <v>0.69799999999999995</v>
      </c>
      <c r="CY13" s="18">
        <v>0.7</v>
      </c>
      <c r="CZ13" s="255">
        <v>0.70299999999999996</v>
      </c>
      <c r="DA13" s="249"/>
      <c r="DB13" s="294">
        <v>0.67300000000000004</v>
      </c>
      <c r="DC13" s="18">
        <v>0.68700000000000006</v>
      </c>
      <c r="DD13" s="255">
        <v>0.68899999999999995</v>
      </c>
      <c r="DE13" s="18">
        <v>0.68799999999999994</v>
      </c>
      <c r="DF13" s="18">
        <v>0.69499999999999995</v>
      </c>
      <c r="DG13" s="255">
        <v>0.69799999999999995</v>
      </c>
      <c r="DH13" s="18">
        <v>0.7</v>
      </c>
      <c r="DI13" s="18">
        <v>0.70399999999999996</v>
      </c>
      <c r="DJ13" s="288">
        <v>0.70899999999999996</v>
      </c>
      <c r="DK13" s="18">
        <v>0.71099999999999997</v>
      </c>
      <c r="DL13" s="18">
        <v>0.71399999999999997</v>
      </c>
      <c r="DM13" s="255">
        <v>0.71899999999999997</v>
      </c>
      <c r="DN13" s="249"/>
      <c r="DO13" s="294">
        <v>0.71499999999999997</v>
      </c>
      <c r="DP13" s="18">
        <v>0.71699999999999997</v>
      </c>
      <c r="DQ13" s="255">
        <v>0.71499999999999997</v>
      </c>
      <c r="DR13" s="18">
        <v>0.71099999999999997</v>
      </c>
      <c r="DS13" s="18">
        <v>0.71499999999999997</v>
      </c>
      <c r="DT13" s="255">
        <v>0.72</v>
      </c>
      <c r="DU13" s="18">
        <v>0.71899999999999997</v>
      </c>
      <c r="DV13" s="18">
        <v>0.72060000000000002</v>
      </c>
      <c r="DW13" s="288">
        <v>0.72599999999999998</v>
      </c>
      <c r="DX13" s="18">
        <v>0.72599999999999998</v>
      </c>
      <c r="DY13" s="18">
        <v>0.72799999999999998</v>
      </c>
      <c r="DZ13" s="255">
        <v>0.73499999999999999</v>
      </c>
      <c r="EA13" s="249"/>
      <c r="EB13" s="294">
        <v>0.73499999999999999</v>
      </c>
      <c r="EC13" s="18">
        <v>0.73599999999999999</v>
      </c>
      <c r="ED13" s="255">
        <v>0.75800000000000001</v>
      </c>
      <c r="EE13" s="18">
        <v>0.75870000000000004</v>
      </c>
      <c r="EF13" s="18">
        <v>0.752</v>
      </c>
      <c r="EG13" s="255">
        <v>0.75700000000000001</v>
      </c>
      <c r="EH13" s="18">
        <v>0.75900000000000001</v>
      </c>
      <c r="EI13" s="18">
        <v>0.755</v>
      </c>
      <c r="EJ13" s="288">
        <v>0.76500000000000001</v>
      </c>
      <c r="EK13" s="18">
        <v>0.76839999999999997</v>
      </c>
      <c r="EL13" s="18">
        <v>0.76300000000000001</v>
      </c>
      <c r="EM13" s="255">
        <v>0.77</v>
      </c>
      <c r="EN13" s="249"/>
      <c r="EO13" s="294">
        <v>0.77149999999999996</v>
      </c>
      <c r="EP13" s="18">
        <v>0.77159999999999995</v>
      </c>
      <c r="EQ13" s="255">
        <v>0.77300000000000002</v>
      </c>
      <c r="ER13" s="18">
        <v>0.77300000000000002</v>
      </c>
      <c r="ES13" s="18">
        <v>0.77300000000000002</v>
      </c>
      <c r="ET13" s="255">
        <v>0.77339999999999998</v>
      </c>
      <c r="EU13" s="18">
        <v>0.78300000000000003</v>
      </c>
      <c r="EV13" s="18">
        <v>0.78900000000000003</v>
      </c>
      <c r="EW13" s="288">
        <v>0.78900000000000003</v>
      </c>
      <c r="EX13" s="18">
        <v>0.78800000000000003</v>
      </c>
      <c r="EY13" s="18">
        <v>0.78500000000000003</v>
      </c>
      <c r="EZ13" s="255">
        <v>0.7843</v>
      </c>
      <c r="FE13" s="294">
        <v>0.78100000000000003</v>
      </c>
      <c r="FF13" s="18">
        <v>0.74070000000000003</v>
      </c>
      <c r="FG13" s="255">
        <v>0.74680000000000002</v>
      </c>
      <c r="FH13" s="18">
        <v>0.74929999999999997</v>
      </c>
      <c r="FI13" s="18">
        <v>0.753</v>
      </c>
      <c r="FJ13" s="255">
        <v>0.75760000000000005</v>
      </c>
      <c r="FK13" s="18">
        <v>0.75949999999999995</v>
      </c>
      <c r="FL13" s="18">
        <v>0.76229999999999998</v>
      </c>
      <c r="FM13" s="288">
        <v>0.76639999999999997</v>
      </c>
      <c r="FN13" s="18">
        <v>0.77068063399999998</v>
      </c>
      <c r="FO13" s="18">
        <v>0.77449999999999997</v>
      </c>
      <c r="FP13" s="255">
        <v>0.77959999999999996</v>
      </c>
      <c r="FQ13" s="313"/>
      <c r="FR13" s="294">
        <v>0.78369999999999995</v>
      </c>
      <c r="FS13" s="18">
        <v>0.79800000000000004</v>
      </c>
      <c r="FT13" s="255">
        <v>0.80030000000000001</v>
      </c>
      <c r="FU13" s="18">
        <v>0.80400000000000005</v>
      </c>
      <c r="FV13" s="18">
        <v>0.80796999999999997</v>
      </c>
      <c r="FW13" s="255">
        <v>0.80979999999999996</v>
      </c>
      <c r="FX13" s="18">
        <v>0.80900000000000005</v>
      </c>
      <c r="FY13" s="18">
        <v>0.81</v>
      </c>
      <c r="FZ13" s="288">
        <v>0.81299999999999994</v>
      </c>
      <c r="GA13" s="18">
        <v>0.8125</v>
      </c>
      <c r="GB13" s="18">
        <v>0.81299999999999994</v>
      </c>
      <c r="GC13" s="255">
        <v>0.81399999999999995</v>
      </c>
      <c r="GE13" s="294">
        <v>0.78949999999999998</v>
      </c>
      <c r="GF13" s="18">
        <v>0.79400000000000004</v>
      </c>
      <c r="GG13" s="255">
        <v>0.79100000000000004</v>
      </c>
      <c r="GH13" s="18">
        <v>0.79700000000000004</v>
      </c>
      <c r="GI13" s="18">
        <v>0.80300000000000005</v>
      </c>
      <c r="GJ13" s="255">
        <v>0.80500000000000005</v>
      </c>
      <c r="GK13" s="18">
        <v>0.80600000000000005</v>
      </c>
      <c r="GL13" s="18">
        <v>0.81799999999999995</v>
      </c>
      <c r="GM13" s="288">
        <v>0.82099999999999995</v>
      </c>
      <c r="GN13" s="18">
        <v>0.82279999999999998</v>
      </c>
      <c r="GO13" s="18">
        <v>0.82399999999999995</v>
      </c>
      <c r="GP13" s="255">
        <v>0.82499999999999996</v>
      </c>
      <c r="GQ13" s="294">
        <v>0.77800000000000002</v>
      </c>
      <c r="GR13" s="18">
        <v>0.80210000000000004</v>
      </c>
      <c r="GS13" s="255">
        <v>0.80100000000000005</v>
      </c>
      <c r="GT13" s="18">
        <v>0.80549999999999999</v>
      </c>
      <c r="GU13" s="18">
        <v>0.80900000000000005</v>
      </c>
      <c r="GV13" s="255">
        <v>0.81799999999999995</v>
      </c>
      <c r="GW13" s="18">
        <v>0.80600000000000005</v>
      </c>
      <c r="GX13" s="18">
        <v>0.80552699999999999</v>
      </c>
      <c r="GY13" s="288">
        <v>0.80632999999999999</v>
      </c>
      <c r="GZ13" s="18">
        <v>0.80100000000000005</v>
      </c>
      <c r="HA13" s="18">
        <v>0.80800000000000005</v>
      </c>
      <c r="HB13" s="255">
        <v>0.80800000000000005</v>
      </c>
      <c r="HC13" s="294">
        <v>0.77900000000000003</v>
      </c>
      <c r="HD13" s="18"/>
      <c r="HE13" s="255"/>
      <c r="HF13" s="18"/>
      <c r="HG13" s="18"/>
      <c r="HH13" s="255"/>
      <c r="HI13" s="18"/>
      <c r="HJ13" s="18"/>
      <c r="HK13" s="288"/>
      <c r="HL13" s="18"/>
      <c r="HM13" s="18"/>
      <c r="HN13" s="255"/>
    </row>
    <row r="14" spans="1:222" customFormat="1" ht="14.25" customHeight="1" x14ac:dyDescent="0.25">
      <c r="A14" s="79" t="s">
        <v>37</v>
      </c>
      <c r="B14" s="77">
        <f>79227/29317</f>
        <v>2.7024252140396356</v>
      </c>
      <c r="C14" s="77">
        <f>169797/60914</f>
        <v>2.7874872771448271</v>
      </c>
      <c r="D14" s="78">
        <f>275295/96491</f>
        <v>2.8530640163331293</v>
      </c>
      <c r="E14" s="77">
        <f>398251/137197</f>
        <v>2.9027675532263824</v>
      </c>
      <c r="F14" s="77">
        <f>492696/169510</f>
        <v>2.9065895817355907</v>
      </c>
      <c r="G14" s="78">
        <f>610864/209975</f>
        <v>2.909222526491249</v>
      </c>
      <c r="H14" s="77">
        <f>706844/244745</f>
        <v>2.8880835154957198</v>
      </c>
      <c r="I14" s="77">
        <f>806368/282224</f>
        <v>2.8571914507625147</v>
      </c>
      <c r="J14" s="78">
        <f>914721/322548</f>
        <v>2.8359220953160458</v>
      </c>
      <c r="K14" s="77">
        <f>1048949/375084</f>
        <v>2.7965709014514082</v>
      </c>
      <c r="L14" s="77">
        <f>1143151/413063</f>
        <v>2.7674979361501757</v>
      </c>
      <c r="M14" s="228">
        <f>1257872/461365</f>
        <v>2.7264140105989836</v>
      </c>
      <c r="N14" s="80"/>
      <c r="O14" s="238">
        <f>77514/35532</f>
        <v>2.1815265113137454</v>
      </c>
      <c r="P14" s="77">
        <f>177630/78093</f>
        <v>2.2745956743882294</v>
      </c>
      <c r="Q14" s="78">
        <f>284810/124367</f>
        <v>2.290076949673145</v>
      </c>
      <c r="R14" s="77">
        <f>411513/180240</f>
        <v>2.2831391478029293</v>
      </c>
      <c r="S14" s="90">
        <v>2.27</v>
      </c>
      <c r="T14" s="78">
        <v>2.34</v>
      </c>
      <c r="U14" s="117">
        <v>2.35</v>
      </c>
      <c r="V14" s="117">
        <v>2.37</v>
      </c>
      <c r="W14" s="78">
        <v>2.38</v>
      </c>
      <c r="X14" s="117">
        <v>2.39</v>
      </c>
      <c r="Y14" s="117">
        <v>2.4</v>
      </c>
      <c r="Z14" s="78">
        <v>2.42</v>
      </c>
      <c r="AA14" s="80"/>
      <c r="AB14" s="117">
        <v>2.34</v>
      </c>
      <c r="AC14" s="117">
        <v>2.39</v>
      </c>
      <c r="AD14" s="78">
        <v>2.42</v>
      </c>
      <c r="AE14" s="117">
        <v>2.41</v>
      </c>
      <c r="AF14" s="117">
        <v>2.41</v>
      </c>
      <c r="AG14" s="212">
        <v>2.4300000000000002</v>
      </c>
      <c r="AH14" s="213">
        <v>2.44</v>
      </c>
      <c r="AI14" s="213">
        <v>2.46</v>
      </c>
      <c r="AJ14" s="258">
        <v>2.4900000000000002</v>
      </c>
      <c r="AK14" s="213">
        <v>2.4900000000000002</v>
      </c>
      <c r="AL14" s="213">
        <v>2.5</v>
      </c>
      <c r="AM14" s="258">
        <v>2.5099999999999998</v>
      </c>
      <c r="AN14" s="80"/>
      <c r="AO14" s="213">
        <v>2.4900000000000002</v>
      </c>
      <c r="AP14" s="213">
        <v>2.5299999999999998</v>
      </c>
      <c r="AQ14" s="258">
        <v>2.57</v>
      </c>
      <c r="AR14" s="213">
        <v>2.5299999999999998</v>
      </c>
      <c r="AS14" s="213">
        <v>2.5099999999999998</v>
      </c>
      <c r="AT14" s="258">
        <v>2.5099999999999998</v>
      </c>
      <c r="AU14" s="213">
        <v>2.4900000000000002</v>
      </c>
      <c r="AV14" s="213">
        <v>2.4900000000000002</v>
      </c>
      <c r="AW14" s="258">
        <v>2.5</v>
      </c>
      <c r="AX14" s="213">
        <v>2.4900000000000002</v>
      </c>
      <c r="AY14" s="213">
        <v>2.5</v>
      </c>
      <c r="AZ14" s="258">
        <v>2.52</v>
      </c>
      <c r="BA14" s="192"/>
      <c r="BB14" s="213">
        <v>2.4300000000000002</v>
      </c>
      <c r="BC14" s="213">
        <v>2.48</v>
      </c>
      <c r="BD14" s="258">
        <v>2.54</v>
      </c>
      <c r="BE14" s="213">
        <v>2.52</v>
      </c>
      <c r="BF14" s="213">
        <v>2.52</v>
      </c>
      <c r="BG14" s="258">
        <v>2.54</v>
      </c>
      <c r="BH14" s="213">
        <v>2.54</v>
      </c>
      <c r="BI14" s="213">
        <v>2.54</v>
      </c>
      <c r="BJ14" s="258">
        <v>2.5499999999999998</v>
      </c>
      <c r="BK14" s="213">
        <v>2.5299999999999998</v>
      </c>
      <c r="BL14" s="213">
        <v>2.5299999999999998</v>
      </c>
      <c r="BM14" s="258">
        <v>2.54</v>
      </c>
      <c r="BN14" s="249"/>
      <c r="BO14" s="213">
        <v>2.2999999999999998</v>
      </c>
      <c r="BP14" s="213">
        <v>2.35</v>
      </c>
      <c r="BQ14" s="258">
        <v>2.4</v>
      </c>
      <c r="BR14" s="213">
        <v>2.37</v>
      </c>
      <c r="BS14" s="213">
        <v>2.36</v>
      </c>
      <c r="BT14" s="258">
        <v>2.36</v>
      </c>
      <c r="BU14" s="213">
        <v>2.35</v>
      </c>
      <c r="BV14" s="213">
        <v>2.35</v>
      </c>
      <c r="BW14" s="258">
        <v>2.38</v>
      </c>
      <c r="BX14" s="213">
        <v>2.38</v>
      </c>
      <c r="BY14" s="213">
        <v>2.4</v>
      </c>
      <c r="BZ14" s="258">
        <v>2.42</v>
      </c>
      <c r="CA14" s="249"/>
      <c r="CB14" s="213">
        <v>2.37</v>
      </c>
      <c r="CC14" s="213">
        <v>2.4500000000000002</v>
      </c>
      <c r="CD14" s="258">
        <v>2.46</v>
      </c>
      <c r="CE14" s="213">
        <v>2.48</v>
      </c>
      <c r="CF14" s="213">
        <v>2.4900000000000002</v>
      </c>
      <c r="CG14" s="258">
        <v>2.5</v>
      </c>
      <c r="CH14" s="213">
        <v>2.5099999999999998</v>
      </c>
      <c r="CI14" s="213">
        <v>2.5099999999999998</v>
      </c>
      <c r="CJ14" s="258">
        <v>2.5299999999999998</v>
      </c>
      <c r="CK14" s="213">
        <v>2.5299999999999998</v>
      </c>
      <c r="CL14" s="213">
        <v>2.5299999999999998</v>
      </c>
      <c r="CM14" s="258">
        <v>2.5499999999999998</v>
      </c>
      <c r="CN14" s="249"/>
      <c r="CO14" s="213">
        <v>2.3199999999999998</v>
      </c>
      <c r="CP14" s="213">
        <v>2.35</v>
      </c>
      <c r="CQ14" s="258">
        <v>2.37</v>
      </c>
      <c r="CR14" s="213">
        <v>2.39</v>
      </c>
      <c r="CS14" s="213">
        <v>2.39</v>
      </c>
      <c r="CT14" s="258">
        <v>2.4</v>
      </c>
      <c r="CU14" s="213">
        <v>2.4</v>
      </c>
      <c r="CV14" s="213">
        <v>2.41</v>
      </c>
      <c r="CW14" s="258">
        <v>2.4300000000000002</v>
      </c>
      <c r="CX14" s="213">
        <v>2.4300000000000002</v>
      </c>
      <c r="CY14" s="213">
        <v>2.4300000000000002</v>
      </c>
      <c r="CZ14" s="258">
        <v>2.4500000000000002</v>
      </c>
      <c r="DA14" s="249"/>
      <c r="DB14" s="213">
        <v>2.27</v>
      </c>
      <c r="DC14" s="213">
        <v>2.35</v>
      </c>
      <c r="DD14" s="258">
        <v>2.42</v>
      </c>
      <c r="DE14" s="213">
        <v>2.39</v>
      </c>
      <c r="DF14" s="213">
        <v>2.38</v>
      </c>
      <c r="DG14" s="258">
        <v>2.39</v>
      </c>
      <c r="DH14" s="213">
        <v>2.4</v>
      </c>
      <c r="DI14" s="213">
        <v>2.4</v>
      </c>
      <c r="DJ14" s="258">
        <v>2.4</v>
      </c>
      <c r="DK14" s="213">
        <v>2.41</v>
      </c>
      <c r="DL14" s="213">
        <v>2.41</v>
      </c>
      <c r="DM14" s="258">
        <v>2.4300000000000002</v>
      </c>
      <c r="DN14" s="249"/>
      <c r="DO14" s="213">
        <v>2.2599999999999998</v>
      </c>
      <c r="DP14" s="213">
        <v>2.3199999999999998</v>
      </c>
      <c r="DQ14" s="258">
        <v>2.35</v>
      </c>
      <c r="DR14" s="213">
        <v>2.39</v>
      </c>
      <c r="DS14" s="213">
        <v>2.3951600000000002</v>
      </c>
      <c r="DT14" s="258">
        <v>2.41</v>
      </c>
      <c r="DU14" s="213">
        <v>2.4</v>
      </c>
      <c r="DV14" s="213">
        <v>2.39</v>
      </c>
      <c r="DW14" s="258">
        <v>2.41</v>
      </c>
      <c r="DX14" s="213">
        <v>2.4</v>
      </c>
      <c r="DY14" s="213">
        <v>2.4</v>
      </c>
      <c r="DZ14" s="258">
        <v>2.4</v>
      </c>
      <c r="EA14" s="249"/>
      <c r="EB14" s="213">
        <v>2.2000000000000002</v>
      </c>
      <c r="EC14" s="213">
        <v>2.25</v>
      </c>
      <c r="ED14" s="258">
        <v>2.2999999999999998</v>
      </c>
      <c r="EE14" s="213">
        <v>2.2799999999999998</v>
      </c>
      <c r="EF14" s="213">
        <v>2.2999999999999998</v>
      </c>
      <c r="EG14" s="258">
        <v>2.31</v>
      </c>
      <c r="EH14" s="213">
        <v>2.2999999999999998</v>
      </c>
      <c r="EI14" s="213">
        <v>2.2999999999999998</v>
      </c>
      <c r="EJ14" s="258">
        <v>2.2999999999999998</v>
      </c>
      <c r="EK14" s="213">
        <v>2.2999999999999998</v>
      </c>
      <c r="EL14" s="213">
        <v>2.31</v>
      </c>
      <c r="EM14" s="258">
        <v>2.33</v>
      </c>
      <c r="EN14" s="249"/>
      <c r="EO14" s="213">
        <v>2.21</v>
      </c>
      <c r="EP14" s="213">
        <v>2.2400000000000002</v>
      </c>
      <c r="EQ14" s="258">
        <v>2.39</v>
      </c>
      <c r="ER14" s="213">
        <v>2.2599999999999998</v>
      </c>
      <c r="ES14" s="213">
        <v>2.27</v>
      </c>
      <c r="ET14" s="258">
        <v>2.2989999999999999</v>
      </c>
      <c r="EU14" s="213">
        <v>2.33</v>
      </c>
      <c r="EV14" s="213">
        <v>2.4</v>
      </c>
      <c r="EW14" s="258">
        <v>2.3759999999999999</v>
      </c>
      <c r="EX14" s="213">
        <v>2.39</v>
      </c>
      <c r="EY14" s="213">
        <v>2.34</v>
      </c>
      <c r="EZ14" s="258">
        <v>2.34</v>
      </c>
      <c r="FD14" s="307"/>
      <c r="FE14" s="213">
        <v>2.09</v>
      </c>
      <c r="FF14" s="213">
        <v>2.11</v>
      </c>
      <c r="FG14" s="258">
        <v>2.14</v>
      </c>
      <c r="FH14" s="213">
        <v>2.12</v>
      </c>
      <c r="FI14" s="213">
        <v>2.13</v>
      </c>
      <c r="FJ14" s="258">
        <v>2.15</v>
      </c>
      <c r="FK14" s="213">
        <v>2.17</v>
      </c>
      <c r="FL14" s="213">
        <v>2.1779999999999999</v>
      </c>
      <c r="FM14" s="258">
        <v>2.1970000000000001</v>
      </c>
      <c r="FN14" s="213">
        <v>2.2040000000000002</v>
      </c>
      <c r="FO14" s="213">
        <v>2.21</v>
      </c>
      <c r="FP14" s="258">
        <v>2.2000000000000002</v>
      </c>
      <c r="FQ14" s="313"/>
      <c r="FR14" s="213">
        <v>2.2000000000000002</v>
      </c>
      <c r="FS14" s="213">
        <v>2.2000000000000002</v>
      </c>
      <c r="FT14" s="258">
        <v>2.278</v>
      </c>
      <c r="FU14" s="213">
        <v>2.2999999999999998</v>
      </c>
      <c r="FV14" s="213">
        <v>2.2999999999999998</v>
      </c>
      <c r="FW14" s="258">
        <v>2.4</v>
      </c>
      <c r="FX14" s="213">
        <v>2.4</v>
      </c>
      <c r="FY14" s="213">
        <v>2.4</v>
      </c>
      <c r="FZ14" s="258">
        <v>2.4</v>
      </c>
      <c r="GA14" s="213">
        <v>2.4</v>
      </c>
      <c r="GB14" s="213">
        <v>2.4</v>
      </c>
      <c r="GC14" s="258">
        <v>2.4</v>
      </c>
      <c r="GD14" s="320"/>
      <c r="GE14" s="213">
        <v>2.2999999999999998</v>
      </c>
      <c r="GF14" s="213">
        <v>2.2999999999999998</v>
      </c>
      <c r="GG14" s="258">
        <v>2.2999999999999998</v>
      </c>
      <c r="GH14" s="213">
        <v>2.2999999999999998</v>
      </c>
      <c r="GI14" s="213">
        <v>2.2999999999999998</v>
      </c>
      <c r="GJ14" s="258">
        <v>2.4</v>
      </c>
      <c r="GK14" s="213">
        <v>2.4</v>
      </c>
      <c r="GL14" s="213">
        <v>2.4</v>
      </c>
      <c r="GM14" s="258">
        <v>2.4</v>
      </c>
      <c r="GN14" s="213">
        <v>2.4</v>
      </c>
      <c r="GO14" s="213">
        <v>2.4</v>
      </c>
      <c r="GP14" s="258">
        <v>2.4</v>
      </c>
      <c r="GQ14" s="213">
        <v>2.2000000000000002</v>
      </c>
      <c r="GR14" s="213">
        <v>2.2999999999999998</v>
      </c>
      <c r="GS14" s="258">
        <v>2.2999999999999998</v>
      </c>
      <c r="GT14" s="213">
        <v>2.2999999999999998</v>
      </c>
      <c r="GU14" s="213">
        <v>2.2999999999999998</v>
      </c>
      <c r="GV14" s="258">
        <v>2.2999999999999998</v>
      </c>
      <c r="GW14" s="213">
        <v>2.2999999999999998</v>
      </c>
      <c r="GX14" s="213">
        <v>2.4</v>
      </c>
      <c r="GY14" s="258">
        <v>2.4</v>
      </c>
      <c r="GZ14" s="213">
        <v>2.4</v>
      </c>
      <c r="HA14" s="213">
        <v>2.2999999999999998</v>
      </c>
      <c r="HB14" s="258">
        <v>2.4</v>
      </c>
      <c r="HC14" s="213">
        <v>2.2000000000000002</v>
      </c>
      <c r="HD14" s="213"/>
      <c r="HE14" s="258"/>
      <c r="HF14" s="213"/>
      <c r="HG14" s="213"/>
      <c r="HH14" s="258"/>
      <c r="HI14" s="213"/>
      <c r="HJ14" s="213"/>
      <c r="HK14" s="258"/>
      <c r="HL14" s="213"/>
      <c r="HM14" s="213"/>
      <c r="HN14" s="328"/>
    </row>
    <row r="15" spans="1:222" customFormat="1" ht="15" customHeight="1" x14ac:dyDescent="0.25">
      <c r="A15" s="4" t="s">
        <v>5</v>
      </c>
      <c r="B15" s="1">
        <v>10960</v>
      </c>
      <c r="C15" s="1">
        <v>24450</v>
      </c>
      <c r="D15" s="42">
        <v>40378</v>
      </c>
      <c r="E15" s="1">
        <v>56063</v>
      </c>
      <c r="F15" s="1">
        <v>68200</v>
      </c>
      <c r="G15" s="42">
        <v>84341</v>
      </c>
      <c r="H15" s="1">
        <v>97839</v>
      </c>
      <c r="I15" s="1">
        <v>112736</v>
      </c>
      <c r="J15" s="42">
        <v>130091</v>
      </c>
      <c r="K15" s="1">
        <v>150230</v>
      </c>
      <c r="L15" s="1">
        <v>165602</v>
      </c>
      <c r="M15" s="229">
        <v>189120</v>
      </c>
      <c r="N15" s="69"/>
      <c r="O15" s="239">
        <v>13484</v>
      </c>
      <c r="P15" s="19">
        <v>33418</v>
      </c>
      <c r="Q15" s="49">
        <v>55183</v>
      </c>
      <c r="R15" s="19">
        <v>79056</v>
      </c>
      <c r="S15" s="93">
        <v>95601</v>
      </c>
      <c r="T15" s="49">
        <v>115322</v>
      </c>
      <c r="U15" s="120">
        <v>131255</v>
      </c>
      <c r="V15" s="120">
        <v>149288</v>
      </c>
      <c r="W15" s="49">
        <v>169805</v>
      </c>
      <c r="X15" s="30">
        <v>195931</v>
      </c>
      <c r="Y15" s="30">
        <v>214434</v>
      </c>
      <c r="Z15" s="37">
        <v>240438</v>
      </c>
      <c r="AA15" s="69"/>
      <c r="AB15" s="30">
        <v>12940</v>
      </c>
      <c r="AC15" s="30">
        <v>30609</v>
      </c>
      <c r="AD15" s="37">
        <v>50712</v>
      </c>
      <c r="AE15" s="30">
        <v>74038</v>
      </c>
      <c r="AF15" s="30">
        <v>92839</v>
      </c>
      <c r="AG15" s="37">
        <v>115831</v>
      </c>
      <c r="AH15" s="30">
        <v>132878</v>
      </c>
      <c r="AI15" s="30">
        <v>150671</v>
      </c>
      <c r="AJ15" s="257">
        <v>171171</v>
      </c>
      <c r="AK15" s="30">
        <v>195787</v>
      </c>
      <c r="AL15" s="30">
        <v>214277</v>
      </c>
      <c r="AM15" s="257">
        <v>243897</v>
      </c>
      <c r="AN15" s="69"/>
      <c r="AO15" s="30">
        <v>14826</v>
      </c>
      <c r="AP15" s="30">
        <v>34655</v>
      </c>
      <c r="AQ15" s="257">
        <v>56598</v>
      </c>
      <c r="AR15" s="30">
        <v>82859</v>
      </c>
      <c r="AS15" s="30">
        <v>103970</v>
      </c>
      <c r="AT15" s="257">
        <v>129973</v>
      </c>
      <c r="AU15" s="30">
        <v>161309</v>
      </c>
      <c r="AV15" s="30">
        <v>172414</v>
      </c>
      <c r="AW15" s="257">
        <v>196414</v>
      </c>
      <c r="AX15" s="30">
        <v>227288</v>
      </c>
      <c r="AY15" s="30">
        <v>249692</v>
      </c>
      <c r="AZ15" s="257">
        <v>281609</v>
      </c>
      <c r="BA15" s="192"/>
      <c r="BB15" s="30">
        <v>14639</v>
      </c>
      <c r="BC15" s="30">
        <v>35173</v>
      </c>
      <c r="BD15" s="257">
        <v>59420</v>
      </c>
      <c r="BE15" s="30">
        <v>86792</v>
      </c>
      <c r="BF15" s="30">
        <v>110298</v>
      </c>
      <c r="BG15" s="257">
        <v>136317</v>
      </c>
      <c r="BH15" s="30">
        <v>158214</v>
      </c>
      <c r="BI15" s="30">
        <v>182217</v>
      </c>
      <c r="BJ15" s="257">
        <v>209088</v>
      </c>
      <c r="BK15" s="30">
        <v>244891</v>
      </c>
      <c r="BL15" s="30">
        <v>270792</v>
      </c>
      <c r="BM15" s="257">
        <v>309593</v>
      </c>
      <c r="BN15" s="249"/>
      <c r="BO15" s="30">
        <v>16113</v>
      </c>
      <c r="BP15" s="30">
        <v>40655</v>
      </c>
      <c r="BQ15" s="257">
        <v>66617</v>
      </c>
      <c r="BR15" s="30">
        <v>97229</v>
      </c>
      <c r="BS15" s="30">
        <v>122713</v>
      </c>
      <c r="BT15" s="257">
        <v>150869</v>
      </c>
      <c r="BU15" s="30">
        <v>187751</v>
      </c>
      <c r="BV15" s="30">
        <v>200574</v>
      </c>
      <c r="BW15" s="257">
        <v>227558</v>
      </c>
      <c r="BX15" s="30">
        <v>261205</v>
      </c>
      <c r="BY15" s="30">
        <v>285194</v>
      </c>
      <c r="BZ15" s="257">
        <v>322214</v>
      </c>
      <c r="CA15" s="249"/>
      <c r="CB15" s="30">
        <v>25424</v>
      </c>
      <c r="CC15" s="30">
        <v>47715</v>
      </c>
      <c r="CD15" s="257">
        <v>70754</v>
      </c>
      <c r="CE15" s="30">
        <v>94568</v>
      </c>
      <c r="CF15" s="30">
        <v>119248</v>
      </c>
      <c r="CG15" s="257">
        <v>160462</v>
      </c>
      <c r="CH15" s="30">
        <v>185062</v>
      </c>
      <c r="CI15" s="30">
        <v>209156</v>
      </c>
      <c r="CJ15" s="257">
        <v>236916</v>
      </c>
      <c r="CK15" s="30">
        <v>260208</v>
      </c>
      <c r="CL15" s="30">
        <v>285002</v>
      </c>
      <c r="CM15" s="257">
        <v>325037</v>
      </c>
      <c r="CN15" s="249"/>
      <c r="CO15" s="30">
        <v>26037</v>
      </c>
      <c r="CP15" s="30">
        <v>49244</v>
      </c>
      <c r="CQ15" s="257">
        <v>71514</v>
      </c>
      <c r="CR15" s="30">
        <v>95331</v>
      </c>
      <c r="CS15" s="30">
        <v>119487</v>
      </c>
      <c r="CT15" s="257">
        <v>160480</v>
      </c>
      <c r="CU15" s="30">
        <v>184882</v>
      </c>
      <c r="CV15" s="30">
        <v>210067</v>
      </c>
      <c r="CW15" s="257">
        <v>238656</v>
      </c>
      <c r="CX15" s="30">
        <v>262457</v>
      </c>
      <c r="CY15" s="30">
        <v>288192</v>
      </c>
      <c r="CZ15" s="257">
        <v>332281</v>
      </c>
      <c r="DA15" s="249"/>
      <c r="DB15" s="30">
        <v>24231</v>
      </c>
      <c r="DC15" s="30">
        <v>48069</v>
      </c>
      <c r="DD15" s="257">
        <v>84581</v>
      </c>
      <c r="DE15" s="30">
        <v>109369</v>
      </c>
      <c r="DF15" s="30">
        <v>136515</v>
      </c>
      <c r="DG15" s="257">
        <v>166048</v>
      </c>
      <c r="DH15" s="30">
        <v>191860</v>
      </c>
      <c r="DI15" s="30">
        <v>218854</v>
      </c>
      <c r="DJ15" s="257">
        <v>246530</v>
      </c>
      <c r="DK15" s="30">
        <v>269921</v>
      </c>
      <c r="DL15" s="30">
        <v>296120</v>
      </c>
      <c r="DM15" s="257">
        <v>340388</v>
      </c>
      <c r="DN15" s="249"/>
      <c r="DO15" s="30">
        <v>24111</v>
      </c>
      <c r="DP15" s="30">
        <v>53037</v>
      </c>
      <c r="DQ15" s="257">
        <v>72233</v>
      </c>
      <c r="DR15" s="30">
        <v>94039</v>
      </c>
      <c r="DS15" s="223">
        <v>134820</v>
      </c>
      <c r="DT15" s="257">
        <v>159815</v>
      </c>
      <c r="DU15" s="30">
        <v>185062</v>
      </c>
      <c r="DV15" s="30">
        <v>211021</v>
      </c>
      <c r="DW15" s="257">
        <v>240739</v>
      </c>
      <c r="DX15" s="30">
        <v>277201</v>
      </c>
      <c r="DY15" s="30">
        <v>299028</v>
      </c>
      <c r="DZ15" s="257">
        <v>334799</v>
      </c>
      <c r="EA15" s="249"/>
      <c r="EB15" s="30">
        <v>25346</v>
      </c>
      <c r="EC15" s="30">
        <v>65444</v>
      </c>
      <c r="ED15" s="257">
        <v>92311</v>
      </c>
      <c r="EE15" s="30">
        <v>119820</v>
      </c>
      <c r="EF15" s="223">
        <v>149789</v>
      </c>
      <c r="EG15" s="257">
        <v>182348</v>
      </c>
      <c r="EH15" s="30">
        <v>209326</v>
      </c>
      <c r="EI15" s="30">
        <v>237699</v>
      </c>
      <c r="EJ15" s="257">
        <v>280005</v>
      </c>
      <c r="EK15" s="30">
        <v>308378</v>
      </c>
      <c r="EL15" s="30">
        <v>337446</v>
      </c>
      <c r="EM15" s="257">
        <v>371228</v>
      </c>
      <c r="EN15" s="249"/>
      <c r="EO15" s="30">
        <v>25617</v>
      </c>
      <c r="EP15" s="30">
        <v>53699</v>
      </c>
      <c r="EQ15" s="257">
        <v>93071</v>
      </c>
      <c r="ER15" s="30">
        <v>121712</v>
      </c>
      <c r="ES15" s="223">
        <v>149659</v>
      </c>
      <c r="ET15" s="257">
        <v>182503</v>
      </c>
      <c r="EU15" s="30">
        <v>210028</v>
      </c>
      <c r="EV15" s="30">
        <v>237203</v>
      </c>
      <c r="EW15" s="257">
        <v>278917</v>
      </c>
      <c r="EX15" s="30">
        <v>306939</v>
      </c>
      <c r="EY15" s="30">
        <v>331723</v>
      </c>
      <c r="EZ15" s="257">
        <v>369534</v>
      </c>
      <c r="FD15" s="307"/>
      <c r="FE15" s="30">
        <v>21935</v>
      </c>
      <c r="FF15" s="30">
        <v>61076</v>
      </c>
      <c r="FG15" s="257">
        <v>85595</v>
      </c>
      <c r="FH15" s="30">
        <v>113175</v>
      </c>
      <c r="FI15" s="223">
        <v>140656</v>
      </c>
      <c r="FJ15" s="257">
        <v>170500</v>
      </c>
      <c r="FK15" s="30">
        <v>195939</v>
      </c>
      <c r="FL15" s="30">
        <v>222348</v>
      </c>
      <c r="FM15" s="257">
        <v>249797</v>
      </c>
      <c r="FN15" s="30">
        <v>288233</v>
      </c>
      <c r="FO15" s="30">
        <v>314686</v>
      </c>
      <c r="FP15" s="257">
        <v>349917</v>
      </c>
      <c r="FQ15" s="313"/>
      <c r="FR15" s="30">
        <v>19843</v>
      </c>
      <c r="FS15" s="30">
        <v>45421</v>
      </c>
      <c r="FT15" s="257">
        <v>72950</v>
      </c>
      <c r="FU15" s="30">
        <v>95780</v>
      </c>
      <c r="FV15" s="223">
        <v>123095</v>
      </c>
      <c r="FW15" s="257">
        <v>167236</v>
      </c>
      <c r="FX15" s="30">
        <v>192652</v>
      </c>
      <c r="FY15" s="30">
        <v>219481</v>
      </c>
      <c r="FZ15" s="257">
        <v>247824</v>
      </c>
      <c r="GA15" s="30">
        <v>271802</v>
      </c>
      <c r="GB15" s="30">
        <v>298095</v>
      </c>
      <c r="GC15" s="257">
        <v>324244</v>
      </c>
      <c r="GD15" s="320"/>
      <c r="GE15" s="30">
        <v>18558</v>
      </c>
      <c r="GF15" s="30">
        <v>43591</v>
      </c>
      <c r="GG15" s="257">
        <v>70341</v>
      </c>
      <c r="GH15" s="30">
        <v>105614</v>
      </c>
      <c r="GI15" s="223">
        <v>131973</v>
      </c>
      <c r="GJ15" s="257">
        <v>175201</v>
      </c>
      <c r="GK15" s="30">
        <v>199668</v>
      </c>
      <c r="GL15" s="30">
        <v>225693</v>
      </c>
      <c r="GM15" s="257">
        <v>252865</v>
      </c>
      <c r="GN15" s="30">
        <v>278961</v>
      </c>
      <c r="GO15" s="30">
        <v>306436</v>
      </c>
      <c r="GP15" s="257">
        <v>343417</v>
      </c>
      <c r="GQ15" s="30">
        <v>18031</v>
      </c>
      <c r="GR15" s="30">
        <v>43435</v>
      </c>
      <c r="GS15" s="257">
        <v>70421</v>
      </c>
      <c r="GT15" s="30">
        <v>104337</v>
      </c>
      <c r="GU15" s="223">
        <v>130072</v>
      </c>
      <c r="GV15" s="257">
        <v>159450</v>
      </c>
      <c r="GW15" s="30">
        <v>184104</v>
      </c>
      <c r="GX15" s="30">
        <v>209053</v>
      </c>
      <c r="GY15" s="257">
        <v>235682</v>
      </c>
      <c r="GZ15" s="30">
        <v>258672</v>
      </c>
      <c r="HA15" s="30">
        <v>283121</v>
      </c>
      <c r="HB15" s="297">
        <v>332746</v>
      </c>
      <c r="HC15" s="30">
        <v>16572</v>
      </c>
      <c r="HD15" s="30"/>
      <c r="HE15" s="257"/>
      <c r="HF15" s="30"/>
      <c r="HG15" s="223"/>
      <c r="HH15" s="257"/>
      <c r="HI15" s="30"/>
      <c r="HJ15" s="30"/>
      <c r="HK15" s="257"/>
      <c r="HL15" s="30"/>
      <c r="HM15" s="30"/>
      <c r="HN15" s="326"/>
    </row>
    <row r="16" spans="1:222" customFormat="1" ht="15" customHeight="1" x14ac:dyDescent="0.25">
      <c r="A16" s="4" t="s">
        <v>68</v>
      </c>
      <c r="B16" s="1">
        <v>17072</v>
      </c>
      <c r="C16" s="1">
        <v>36391</v>
      </c>
      <c r="D16" s="42">
        <v>58943</v>
      </c>
      <c r="E16" s="1">
        <v>86896</v>
      </c>
      <c r="F16" s="1">
        <v>103885</v>
      </c>
      <c r="G16" s="42">
        <v>123308</v>
      </c>
      <c r="H16" s="1">
        <v>142563</v>
      </c>
      <c r="I16" s="1">
        <v>161781</v>
      </c>
      <c r="J16" s="42">
        <v>180926</v>
      </c>
      <c r="K16" s="1">
        <v>206462</v>
      </c>
      <c r="L16" s="1">
        <v>223277</v>
      </c>
      <c r="M16" s="229">
        <v>238497</v>
      </c>
      <c r="N16" s="69"/>
      <c r="O16" s="239">
        <v>15877</v>
      </c>
      <c r="P16" s="19">
        <v>40370</v>
      </c>
      <c r="Q16" s="49">
        <v>63946</v>
      </c>
      <c r="R16" s="19">
        <v>91552</v>
      </c>
      <c r="S16" s="93">
        <v>109309</v>
      </c>
      <c r="T16" s="49">
        <v>133566</v>
      </c>
      <c r="U16" s="120">
        <v>151322</v>
      </c>
      <c r="V16" s="120">
        <v>171488</v>
      </c>
      <c r="W16" s="49">
        <v>192860</v>
      </c>
      <c r="X16" s="30">
        <v>221970</v>
      </c>
      <c r="Y16" s="30">
        <v>239174</v>
      </c>
      <c r="Z16" s="37">
        <v>258436</v>
      </c>
      <c r="AA16" s="69"/>
      <c r="AB16" s="30">
        <v>15692</v>
      </c>
      <c r="AC16" s="30">
        <v>33196</v>
      </c>
      <c r="AD16" s="37">
        <v>51490</v>
      </c>
      <c r="AE16" s="30">
        <v>76054</v>
      </c>
      <c r="AF16" s="30">
        <v>94433</v>
      </c>
      <c r="AG16" s="37">
        <v>116338</v>
      </c>
      <c r="AH16" s="30">
        <v>134385</v>
      </c>
      <c r="AI16" s="30">
        <v>152282</v>
      </c>
      <c r="AJ16" s="257">
        <v>170064</v>
      </c>
      <c r="AK16" s="30">
        <v>193783</v>
      </c>
      <c r="AL16" s="30">
        <v>210524</v>
      </c>
      <c r="AM16" s="257">
        <v>230911</v>
      </c>
      <c r="AN16" s="69"/>
      <c r="AO16" s="30">
        <v>19711</v>
      </c>
      <c r="AP16" s="30">
        <v>39944</v>
      </c>
      <c r="AQ16" s="257">
        <v>59097</v>
      </c>
      <c r="AR16" s="30">
        <v>85261</v>
      </c>
      <c r="AS16" s="30">
        <v>104116</v>
      </c>
      <c r="AT16" s="257">
        <v>124661</v>
      </c>
      <c r="AU16" s="30">
        <v>153088</v>
      </c>
      <c r="AV16" s="30">
        <v>162440</v>
      </c>
      <c r="AW16" s="257">
        <v>180779</v>
      </c>
      <c r="AX16" s="30">
        <v>207779</v>
      </c>
      <c r="AY16" s="30">
        <v>226720</v>
      </c>
      <c r="AZ16" s="257">
        <v>250293</v>
      </c>
      <c r="BA16" s="192"/>
      <c r="BB16" s="30">
        <v>14330</v>
      </c>
      <c r="BC16" s="30">
        <v>32342</v>
      </c>
      <c r="BD16" s="257">
        <v>52278</v>
      </c>
      <c r="BE16" s="30">
        <v>78958</v>
      </c>
      <c r="BF16" s="30">
        <v>99091</v>
      </c>
      <c r="BG16" s="257">
        <v>120776</v>
      </c>
      <c r="BH16" s="30">
        <v>141184</v>
      </c>
      <c r="BI16" s="30">
        <v>162955</v>
      </c>
      <c r="BJ16" s="257">
        <v>184743</v>
      </c>
      <c r="BK16" s="30">
        <v>215957</v>
      </c>
      <c r="BL16" s="30">
        <v>237906</v>
      </c>
      <c r="BM16" s="257">
        <v>266425</v>
      </c>
      <c r="BN16" s="249"/>
      <c r="BO16" s="30">
        <v>17402</v>
      </c>
      <c r="BP16" s="30">
        <v>39242</v>
      </c>
      <c r="BQ16" s="257">
        <v>60942</v>
      </c>
      <c r="BR16" s="30">
        <v>89974</v>
      </c>
      <c r="BS16" s="30">
        <v>111094</v>
      </c>
      <c r="BT16" s="257">
        <v>133140</v>
      </c>
      <c r="BU16" s="30">
        <v>164940</v>
      </c>
      <c r="BV16" s="30">
        <v>175673</v>
      </c>
      <c r="BW16" s="257">
        <v>196890</v>
      </c>
      <c r="BX16" s="30">
        <v>225115</v>
      </c>
      <c r="BY16" s="30">
        <v>243858</v>
      </c>
      <c r="BZ16" s="297">
        <v>268003</v>
      </c>
      <c r="CA16" s="249"/>
      <c r="CB16" s="30">
        <v>23125</v>
      </c>
      <c r="CC16" s="30">
        <v>42420</v>
      </c>
      <c r="CD16" s="257">
        <v>62540</v>
      </c>
      <c r="CE16" s="30">
        <v>83574</v>
      </c>
      <c r="CF16" s="30">
        <v>105904</v>
      </c>
      <c r="CG16" s="257">
        <v>140622</v>
      </c>
      <c r="CH16" s="30">
        <v>163625</v>
      </c>
      <c r="CI16" s="30">
        <v>186116</v>
      </c>
      <c r="CJ16" s="257">
        <v>209609</v>
      </c>
      <c r="CK16" s="30">
        <v>232188</v>
      </c>
      <c r="CL16" s="30">
        <v>255360</v>
      </c>
      <c r="CM16" s="297">
        <v>287996</v>
      </c>
      <c r="CN16" s="249"/>
      <c r="CO16" s="30">
        <v>28171</v>
      </c>
      <c r="CP16" s="30">
        <v>49986</v>
      </c>
      <c r="CQ16" s="257">
        <v>70724</v>
      </c>
      <c r="CR16" s="30">
        <v>93433</v>
      </c>
      <c r="CS16" s="30">
        <v>115028</v>
      </c>
      <c r="CT16" s="257">
        <v>148358</v>
      </c>
      <c r="CU16" s="30">
        <v>172159</v>
      </c>
      <c r="CV16" s="30">
        <v>196076</v>
      </c>
      <c r="CW16" s="257">
        <v>219311</v>
      </c>
      <c r="CX16" s="30">
        <v>241336</v>
      </c>
      <c r="CY16" s="30">
        <v>263701</v>
      </c>
      <c r="CZ16" s="297">
        <v>298444</v>
      </c>
      <c r="DA16" s="249"/>
      <c r="DB16" s="30">
        <v>22385</v>
      </c>
      <c r="DC16" s="30">
        <v>42962</v>
      </c>
      <c r="DD16" s="257">
        <v>73033</v>
      </c>
      <c r="DE16" s="30">
        <v>94072</v>
      </c>
      <c r="DF16" s="30">
        <v>114557</v>
      </c>
      <c r="DG16" s="257">
        <v>135016</v>
      </c>
      <c r="DH16" s="30">
        <v>159526</v>
      </c>
      <c r="DI16" s="30">
        <v>195975</v>
      </c>
      <c r="DJ16" s="257">
        <v>207025</v>
      </c>
      <c r="DK16" s="30">
        <v>228032</v>
      </c>
      <c r="DL16" s="30">
        <v>248458</v>
      </c>
      <c r="DM16" s="297">
        <v>279479</v>
      </c>
      <c r="DN16" s="249"/>
      <c r="DO16" s="30">
        <v>22344</v>
      </c>
      <c r="DP16" s="30">
        <v>42523</v>
      </c>
      <c r="DQ16" s="257">
        <v>63112</v>
      </c>
      <c r="DR16" s="30">
        <v>81754</v>
      </c>
      <c r="DS16" s="223">
        <v>109075</v>
      </c>
      <c r="DT16" s="257">
        <v>129354</v>
      </c>
      <c r="DU16" s="30">
        <v>149228</v>
      </c>
      <c r="DV16" s="30">
        <v>170728</v>
      </c>
      <c r="DW16" s="257">
        <v>192228</v>
      </c>
      <c r="DX16" s="30">
        <v>221727</v>
      </c>
      <c r="DY16" s="30">
        <v>244158</v>
      </c>
      <c r="DZ16" s="297">
        <v>259113</v>
      </c>
      <c r="EA16" s="249"/>
      <c r="EB16" s="30">
        <v>19397</v>
      </c>
      <c r="EC16" s="30">
        <v>49039</v>
      </c>
      <c r="ED16" s="257">
        <v>68533</v>
      </c>
      <c r="EE16" s="30">
        <v>91427</v>
      </c>
      <c r="EF16" s="223">
        <v>112666</v>
      </c>
      <c r="EG16" s="257">
        <v>133072</v>
      </c>
      <c r="EH16" s="30">
        <v>153828</v>
      </c>
      <c r="EI16" s="30">
        <v>174166</v>
      </c>
      <c r="EJ16" s="257">
        <v>201833</v>
      </c>
      <c r="EK16" s="30">
        <v>220960</v>
      </c>
      <c r="EL16" s="30">
        <v>239050</v>
      </c>
      <c r="EM16" s="297">
        <v>258092</v>
      </c>
      <c r="EN16" s="249"/>
      <c r="EO16" s="30">
        <v>19151</v>
      </c>
      <c r="EP16" s="30">
        <v>37817</v>
      </c>
      <c r="EQ16" s="257">
        <v>64237</v>
      </c>
      <c r="ER16" s="30">
        <v>84343</v>
      </c>
      <c r="ES16" s="223">
        <v>102835</v>
      </c>
      <c r="ET16" s="257">
        <v>122244</v>
      </c>
      <c r="EU16" s="30">
        <v>141827</v>
      </c>
      <c r="EV16" s="30">
        <v>159763</v>
      </c>
      <c r="EW16" s="257">
        <v>185581</v>
      </c>
      <c r="EX16" s="30">
        <v>203522</v>
      </c>
      <c r="EY16" s="30">
        <v>220581</v>
      </c>
      <c r="EZ16" s="297">
        <v>240912</v>
      </c>
      <c r="FD16" s="307"/>
      <c r="FE16" s="30">
        <v>16040</v>
      </c>
      <c r="FF16" s="30">
        <v>41592</v>
      </c>
      <c r="FG16" s="257">
        <v>57306</v>
      </c>
      <c r="FH16" s="30">
        <v>74408</v>
      </c>
      <c r="FI16" s="223">
        <v>91576</v>
      </c>
      <c r="FJ16" s="257">
        <v>109150</v>
      </c>
      <c r="FK16" s="30">
        <v>125569</v>
      </c>
      <c r="FL16" s="30">
        <v>141047</v>
      </c>
      <c r="FM16" s="257">
        <v>155606</v>
      </c>
      <c r="FN16" s="30">
        <v>177598</v>
      </c>
      <c r="FO16" s="30">
        <v>191995</v>
      </c>
      <c r="FP16" s="297">
        <v>209903</v>
      </c>
      <c r="FQ16" s="313"/>
      <c r="FR16" s="30">
        <v>12661</v>
      </c>
      <c r="FS16" s="30">
        <v>27432</v>
      </c>
      <c r="FT16" s="257">
        <v>42565</v>
      </c>
      <c r="FU16" s="30">
        <v>55842</v>
      </c>
      <c r="FV16" s="223">
        <v>71845</v>
      </c>
      <c r="FW16" s="257">
        <v>96212</v>
      </c>
      <c r="FX16" s="30">
        <v>112586</v>
      </c>
      <c r="FY16" s="30">
        <v>128303</v>
      </c>
      <c r="FZ16" s="257">
        <v>143846</v>
      </c>
      <c r="GA16" s="30">
        <v>158028</v>
      </c>
      <c r="GB16" s="30">
        <v>172828</v>
      </c>
      <c r="GC16" s="297">
        <v>187220</v>
      </c>
      <c r="GD16" s="320"/>
      <c r="GE16" s="30">
        <v>12005</v>
      </c>
      <c r="GF16" s="30">
        <v>27056</v>
      </c>
      <c r="GG16" s="257">
        <v>41825</v>
      </c>
      <c r="GH16" s="30">
        <v>63129</v>
      </c>
      <c r="GI16" s="223">
        <v>78919</v>
      </c>
      <c r="GJ16" s="257">
        <v>103863</v>
      </c>
      <c r="GK16" s="30">
        <v>118681</v>
      </c>
      <c r="GL16" s="30">
        <v>133082</v>
      </c>
      <c r="GM16" s="257">
        <v>148062</v>
      </c>
      <c r="GN16" s="30">
        <v>162277</v>
      </c>
      <c r="GO16" s="30">
        <v>177668</v>
      </c>
      <c r="GP16" s="297">
        <v>197500</v>
      </c>
      <c r="GQ16" s="30">
        <v>11841</v>
      </c>
      <c r="GR16" s="30">
        <v>27209</v>
      </c>
      <c r="GS16" s="257">
        <v>42386</v>
      </c>
      <c r="GT16" s="30">
        <v>63176</v>
      </c>
      <c r="GU16" s="223">
        <v>78691</v>
      </c>
      <c r="GV16" s="257">
        <v>94899</v>
      </c>
      <c r="GW16" s="30">
        <v>110797</v>
      </c>
      <c r="GX16" s="30">
        <v>125786</v>
      </c>
      <c r="GY16" s="257">
        <v>140352</v>
      </c>
      <c r="GZ16" s="30">
        <v>154633</v>
      </c>
      <c r="HA16" s="30">
        <v>167774</v>
      </c>
      <c r="HB16" s="297">
        <v>194925</v>
      </c>
      <c r="HC16" s="30">
        <v>12676</v>
      </c>
      <c r="HD16" s="30"/>
      <c r="HE16" s="257"/>
      <c r="HF16" s="30"/>
      <c r="HG16" s="223"/>
      <c r="HH16" s="257"/>
      <c r="HI16" s="30"/>
      <c r="HJ16" s="30"/>
      <c r="HK16" s="257"/>
      <c r="HL16" s="30"/>
      <c r="HM16" s="30"/>
      <c r="HN16" s="326"/>
    </row>
    <row r="17" spans="1:222" ht="15" customHeight="1" x14ac:dyDescent="0.25">
      <c r="A17" s="4" t="s">
        <v>84</v>
      </c>
      <c r="B17" s="1">
        <v>7308</v>
      </c>
      <c r="C17" s="1">
        <v>15477</v>
      </c>
      <c r="D17" s="42">
        <v>20874</v>
      </c>
      <c r="E17" s="1">
        <v>27947</v>
      </c>
      <c r="F17" s="1">
        <v>34762</v>
      </c>
      <c r="G17" s="42">
        <v>45270</v>
      </c>
      <c r="H17" s="1">
        <v>51957</v>
      </c>
      <c r="I17" s="1">
        <v>58645</v>
      </c>
      <c r="J17" s="42">
        <v>67647</v>
      </c>
      <c r="K17" s="1">
        <v>74192</v>
      </c>
      <c r="L17" s="1">
        <v>80989</v>
      </c>
      <c r="M17" s="229">
        <v>90272</v>
      </c>
      <c r="N17" s="69"/>
      <c r="O17" s="239">
        <v>6751</v>
      </c>
      <c r="P17" s="19">
        <v>12245</v>
      </c>
      <c r="Q17" s="49">
        <v>19086</v>
      </c>
      <c r="R17" s="19">
        <v>25711</v>
      </c>
      <c r="S17" s="93">
        <v>33106</v>
      </c>
      <c r="T17" s="49">
        <v>45458</v>
      </c>
      <c r="U17" s="120">
        <v>52789</v>
      </c>
      <c r="V17" s="120">
        <v>60058</v>
      </c>
      <c r="W17" s="49">
        <v>68954</v>
      </c>
      <c r="X17" s="30">
        <v>76352</v>
      </c>
      <c r="Y17" s="30">
        <v>84736</v>
      </c>
      <c r="Z17" s="37">
        <v>93404</v>
      </c>
      <c r="AA17" s="69"/>
      <c r="AB17" s="30">
        <v>6786</v>
      </c>
      <c r="AC17" s="30">
        <v>13007</v>
      </c>
      <c r="AD17" s="37">
        <v>19782</v>
      </c>
      <c r="AE17" s="30">
        <v>26126</v>
      </c>
      <c r="AF17" s="30">
        <v>32067</v>
      </c>
      <c r="AG17" s="37">
        <v>42426</v>
      </c>
      <c r="AH17" s="30">
        <v>48484</v>
      </c>
      <c r="AI17" s="30">
        <v>54158</v>
      </c>
      <c r="AJ17" s="257">
        <v>61115</v>
      </c>
      <c r="AK17" s="30">
        <v>67574</v>
      </c>
      <c r="AL17" s="30">
        <v>76410</v>
      </c>
      <c r="AM17" s="257">
        <v>86333</v>
      </c>
      <c r="AN17" s="69"/>
      <c r="AO17" s="30">
        <v>6504</v>
      </c>
      <c r="AP17" s="30">
        <v>12104</v>
      </c>
      <c r="AQ17" s="257">
        <v>18135</v>
      </c>
      <c r="AR17" s="30">
        <v>24914</v>
      </c>
      <c r="AS17" s="30">
        <v>31288</v>
      </c>
      <c r="AT17" s="257">
        <v>39755</v>
      </c>
      <c r="AU17" s="30">
        <v>47030</v>
      </c>
      <c r="AV17" s="30">
        <v>54793</v>
      </c>
      <c r="AW17" s="257">
        <v>63426</v>
      </c>
      <c r="AX17" s="30">
        <v>71232</v>
      </c>
      <c r="AY17" s="30">
        <v>80350</v>
      </c>
      <c r="AZ17" s="257">
        <v>90406</v>
      </c>
      <c r="BA17" s="192"/>
      <c r="BB17" s="30">
        <v>8191</v>
      </c>
      <c r="BC17" s="30">
        <v>15986</v>
      </c>
      <c r="BD17" s="257">
        <v>25279</v>
      </c>
      <c r="BE17" s="30">
        <v>33945</v>
      </c>
      <c r="BF17" s="30">
        <v>42250</v>
      </c>
      <c r="BG17" s="257">
        <v>52306</v>
      </c>
      <c r="BH17" s="30">
        <v>60094</v>
      </c>
      <c r="BI17" s="30">
        <v>68857</v>
      </c>
      <c r="BJ17" s="257">
        <v>78467</v>
      </c>
      <c r="BK17" s="30">
        <v>87649</v>
      </c>
      <c r="BL17" s="30">
        <v>97689</v>
      </c>
      <c r="BM17" s="257">
        <v>108686</v>
      </c>
      <c r="BN17" s="249"/>
      <c r="BO17" s="30">
        <v>8782</v>
      </c>
      <c r="BP17" s="30">
        <v>17112</v>
      </c>
      <c r="BQ17" s="257">
        <v>25991</v>
      </c>
      <c r="BR17" s="30">
        <v>35292</v>
      </c>
      <c r="BS17" s="30">
        <v>43775</v>
      </c>
      <c r="BT17" s="257">
        <v>53782</v>
      </c>
      <c r="BU17" s="30">
        <v>61930</v>
      </c>
      <c r="BV17" s="30">
        <v>70108</v>
      </c>
      <c r="BW17" s="257">
        <v>78262</v>
      </c>
      <c r="BX17" s="30">
        <v>85952</v>
      </c>
      <c r="BY17" s="30">
        <v>93511</v>
      </c>
      <c r="BZ17" s="297">
        <v>101930</v>
      </c>
      <c r="CA17" s="249"/>
      <c r="CB17" s="30">
        <v>7251</v>
      </c>
      <c r="CC17" s="30">
        <v>13321</v>
      </c>
      <c r="CD17" s="257">
        <v>20085</v>
      </c>
      <c r="CE17" s="30">
        <v>26293</v>
      </c>
      <c r="CF17" s="30">
        <v>32210</v>
      </c>
      <c r="CG17" s="257">
        <v>39100</v>
      </c>
      <c r="CH17" s="30">
        <v>45576</v>
      </c>
      <c r="CI17" s="30">
        <v>52624</v>
      </c>
      <c r="CJ17" s="257">
        <v>60664</v>
      </c>
      <c r="CK17" s="30">
        <v>68056</v>
      </c>
      <c r="CL17" s="30">
        <v>75566</v>
      </c>
      <c r="CM17" s="297">
        <v>84464</v>
      </c>
      <c r="CN17" s="249"/>
      <c r="CO17" s="30">
        <v>6806</v>
      </c>
      <c r="CP17" s="30">
        <v>13608</v>
      </c>
      <c r="CQ17" s="257">
        <v>21470</v>
      </c>
      <c r="CR17" s="30">
        <v>29094</v>
      </c>
      <c r="CS17" s="30">
        <v>36085</v>
      </c>
      <c r="CT17" s="257">
        <v>44706</v>
      </c>
      <c r="CU17" s="30">
        <v>53003</v>
      </c>
      <c r="CV17" s="30">
        <v>60562</v>
      </c>
      <c r="CW17" s="257">
        <v>69587</v>
      </c>
      <c r="CX17" s="30">
        <v>77280</v>
      </c>
      <c r="CY17" s="30">
        <v>85121</v>
      </c>
      <c r="CZ17" s="297">
        <v>95418</v>
      </c>
      <c r="DA17" s="249"/>
      <c r="DB17" s="30">
        <v>6576</v>
      </c>
      <c r="DC17" s="30">
        <v>13250</v>
      </c>
      <c r="DD17" s="257">
        <v>19924</v>
      </c>
      <c r="DE17" s="30">
        <v>27121</v>
      </c>
      <c r="DF17" s="30">
        <v>34130</v>
      </c>
      <c r="DG17" s="257">
        <v>42718</v>
      </c>
      <c r="DH17" s="30">
        <v>50728</v>
      </c>
      <c r="DI17" s="30">
        <v>58404</v>
      </c>
      <c r="DJ17" s="257">
        <v>67307</v>
      </c>
      <c r="DK17" s="30">
        <v>74154</v>
      </c>
      <c r="DL17" s="30">
        <v>81838</v>
      </c>
      <c r="DM17" s="297">
        <v>90925</v>
      </c>
      <c r="DN17" s="249"/>
      <c r="DO17" s="30">
        <v>5293</v>
      </c>
      <c r="DP17" s="30">
        <v>10603</v>
      </c>
      <c r="DQ17" s="257">
        <v>16822</v>
      </c>
      <c r="DR17" s="30">
        <v>22940</v>
      </c>
      <c r="DS17" s="223">
        <v>32564</v>
      </c>
      <c r="DT17" s="257">
        <v>39877</v>
      </c>
      <c r="DU17" s="30">
        <v>46181</v>
      </c>
      <c r="DV17" s="30">
        <v>52268</v>
      </c>
      <c r="DW17" s="257">
        <v>59330</v>
      </c>
      <c r="DX17" s="30">
        <v>68198</v>
      </c>
      <c r="DY17" s="30">
        <v>74079</v>
      </c>
      <c r="DZ17" s="297">
        <v>82479</v>
      </c>
      <c r="EA17" s="249"/>
      <c r="EB17" s="30">
        <v>5174</v>
      </c>
      <c r="EC17" s="30">
        <v>13157</v>
      </c>
      <c r="ED17" s="257">
        <v>19234</v>
      </c>
      <c r="EE17" s="30">
        <v>24894</v>
      </c>
      <c r="EF17" s="223">
        <v>30982</v>
      </c>
      <c r="EG17" s="257">
        <v>38726</v>
      </c>
      <c r="EH17" s="30">
        <v>44750</v>
      </c>
      <c r="EI17" s="30">
        <v>50970</v>
      </c>
      <c r="EJ17" s="257">
        <v>60879</v>
      </c>
      <c r="EK17" s="30">
        <v>66707</v>
      </c>
      <c r="EL17" s="30">
        <v>72753</v>
      </c>
      <c r="EM17" s="297">
        <v>80418</v>
      </c>
      <c r="EN17" s="249"/>
      <c r="EO17" s="30">
        <v>4896</v>
      </c>
      <c r="EP17" s="30">
        <v>10393</v>
      </c>
      <c r="EQ17" s="257">
        <v>18433</v>
      </c>
      <c r="ER17" s="30">
        <v>23501</v>
      </c>
      <c r="ES17" s="223">
        <v>29093</v>
      </c>
      <c r="ET17" s="257">
        <v>36254</v>
      </c>
      <c r="EU17" s="30">
        <v>42487</v>
      </c>
      <c r="EV17" s="30">
        <v>49163</v>
      </c>
      <c r="EW17" s="257">
        <v>58452</v>
      </c>
      <c r="EX17" s="30">
        <v>63843</v>
      </c>
      <c r="EY17" s="30">
        <v>69342</v>
      </c>
      <c r="EZ17" s="297">
        <v>76981</v>
      </c>
      <c r="FA17"/>
      <c r="FB17"/>
      <c r="FC17"/>
      <c r="FE17" s="30">
        <v>3917</v>
      </c>
      <c r="FF17" s="30">
        <v>11158</v>
      </c>
      <c r="FG17" s="257">
        <v>15853</v>
      </c>
      <c r="FH17" s="30">
        <v>20422</v>
      </c>
      <c r="FI17" s="223">
        <v>25408</v>
      </c>
      <c r="FJ17" s="257">
        <v>30711</v>
      </c>
      <c r="FK17" s="30">
        <v>36044</v>
      </c>
      <c r="FL17" s="30">
        <v>41505</v>
      </c>
      <c r="FM17" s="257">
        <v>46872</v>
      </c>
      <c r="FN17" s="30">
        <v>54189</v>
      </c>
      <c r="FO17" s="30">
        <v>59305</v>
      </c>
      <c r="FP17" s="297">
        <v>66395</v>
      </c>
      <c r="FQ17" s="313"/>
      <c r="FR17" s="30">
        <v>4049</v>
      </c>
      <c r="FS17" s="30">
        <v>9310</v>
      </c>
      <c r="FT17" s="257">
        <v>14607</v>
      </c>
      <c r="FU17" s="30">
        <v>18804</v>
      </c>
      <c r="FV17" s="223">
        <v>23919</v>
      </c>
      <c r="FW17" s="257">
        <v>32416</v>
      </c>
      <c r="FX17" s="30">
        <v>37757</v>
      </c>
      <c r="FY17" s="30">
        <v>42951</v>
      </c>
      <c r="FZ17" s="257">
        <v>48512</v>
      </c>
      <c r="GA17" s="30">
        <v>53524</v>
      </c>
      <c r="GB17" s="30">
        <v>59007</v>
      </c>
      <c r="GC17" s="297">
        <v>64937</v>
      </c>
      <c r="GE17" s="30">
        <v>3765</v>
      </c>
      <c r="GF17" s="30">
        <v>8654</v>
      </c>
      <c r="GG17" s="257">
        <v>13722</v>
      </c>
      <c r="GH17" s="30">
        <v>20070</v>
      </c>
      <c r="GI17" s="223">
        <v>25195</v>
      </c>
      <c r="GJ17" s="257">
        <v>33623</v>
      </c>
      <c r="GK17" s="30">
        <v>38869</v>
      </c>
      <c r="GL17" s="30">
        <v>44209</v>
      </c>
      <c r="GM17" s="257">
        <v>49367</v>
      </c>
      <c r="GN17" s="30">
        <v>54061</v>
      </c>
      <c r="GO17" s="30">
        <v>59070</v>
      </c>
      <c r="GP17" s="297">
        <v>66864</v>
      </c>
      <c r="GQ17" s="30">
        <v>3329</v>
      </c>
      <c r="GR17" s="30">
        <v>8228</v>
      </c>
      <c r="GS17" s="257">
        <v>13344</v>
      </c>
      <c r="GT17" s="30">
        <v>19930</v>
      </c>
      <c r="GU17" s="223">
        <v>25347</v>
      </c>
      <c r="GV17" s="257">
        <v>31543</v>
      </c>
      <c r="GW17" s="30">
        <v>36635</v>
      </c>
      <c r="GX17" s="30">
        <v>42356</v>
      </c>
      <c r="GY17" s="257">
        <v>48286</v>
      </c>
      <c r="GZ17" s="30">
        <v>53117</v>
      </c>
      <c r="HA17" s="30">
        <v>58125</v>
      </c>
      <c r="HB17" s="297">
        <v>71944</v>
      </c>
      <c r="HC17" s="30">
        <v>3428</v>
      </c>
      <c r="HD17" s="30"/>
      <c r="HE17" s="257"/>
      <c r="HF17" s="30"/>
      <c r="HG17" s="223"/>
      <c r="HH17" s="257"/>
      <c r="HI17" s="30"/>
      <c r="HJ17" s="30"/>
      <c r="HK17" s="257"/>
      <c r="HL17" s="30"/>
      <c r="HM17" s="30"/>
      <c r="HN17" s="326"/>
    </row>
    <row r="18" spans="1:222" s="171" customFormat="1" x14ac:dyDescent="0.25">
      <c r="A18" s="8" t="s">
        <v>69</v>
      </c>
      <c r="B18" s="1">
        <v>27123</v>
      </c>
      <c r="C18" s="1">
        <v>58546.5</v>
      </c>
      <c r="D18" s="42">
        <v>96202.5</v>
      </c>
      <c r="E18" s="1">
        <v>136588.5</v>
      </c>
      <c r="F18" s="1">
        <v>170037</v>
      </c>
      <c r="G18" s="42">
        <v>213618</v>
      </c>
      <c r="H18" s="1">
        <v>248090</v>
      </c>
      <c r="I18" s="1">
        <v>285083.5</v>
      </c>
      <c r="J18" s="42">
        <v>327351</v>
      </c>
      <c r="K18" s="1">
        <v>360400.5</v>
      </c>
      <c r="L18" s="1">
        <v>414528</v>
      </c>
      <c r="M18" s="229">
        <v>463921.5</v>
      </c>
      <c r="N18" s="65"/>
      <c r="O18" s="239">
        <v>29985</v>
      </c>
      <c r="P18" s="1">
        <v>66646</v>
      </c>
      <c r="Q18" s="42">
        <v>108881</v>
      </c>
      <c r="R18" s="1">
        <v>157260</v>
      </c>
      <c r="S18" s="1">
        <v>190444</v>
      </c>
      <c r="T18" s="42">
        <v>231877</v>
      </c>
      <c r="U18" s="1">
        <v>266142</v>
      </c>
      <c r="V18" s="1">
        <v>301912</v>
      </c>
      <c r="W18" s="42">
        <v>343354</v>
      </c>
      <c r="X18" s="1">
        <v>395191</v>
      </c>
      <c r="Y18" s="1">
        <v>432971</v>
      </c>
      <c r="Z18" s="42">
        <v>487126</v>
      </c>
      <c r="AA18" s="65"/>
      <c r="AB18" s="1">
        <v>27952</v>
      </c>
      <c r="AC18" s="1">
        <v>63819</v>
      </c>
      <c r="AD18" s="42">
        <v>105900</v>
      </c>
      <c r="AE18" s="12">
        <v>153997</v>
      </c>
      <c r="AF18" s="12">
        <v>192411.5</v>
      </c>
      <c r="AG18" s="36">
        <v>240299</v>
      </c>
      <c r="AH18" s="29">
        <v>275843</v>
      </c>
      <c r="AI18" s="29">
        <v>312690</v>
      </c>
      <c r="AJ18" s="259">
        <v>356656</v>
      </c>
      <c r="AK18" s="29">
        <v>408690.5</v>
      </c>
      <c r="AL18" s="29">
        <v>446889</v>
      </c>
      <c r="AM18" s="259">
        <v>507105</v>
      </c>
      <c r="AN18" s="65"/>
      <c r="AO18" s="29">
        <v>28209</v>
      </c>
      <c r="AP18" s="29">
        <v>66647</v>
      </c>
      <c r="AQ18" s="259">
        <v>112073</v>
      </c>
      <c r="AR18" s="29">
        <v>163799</v>
      </c>
      <c r="AS18" s="29">
        <v>204619</v>
      </c>
      <c r="AT18" s="259">
        <v>255629</v>
      </c>
      <c r="AU18" s="29">
        <v>294444.5</v>
      </c>
      <c r="AV18" s="29">
        <v>335992</v>
      </c>
      <c r="AW18" s="259">
        <v>383273</v>
      </c>
      <c r="AX18" s="29">
        <v>440962</v>
      </c>
      <c r="AY18" s="29">
        <v>483139</v>
      </c>
      <c r="AZ18" s="259">
        <v>545069</v>
      </c>
      <c r="BA18" s="192"/>
      <c r="BB18" s="29">
        <v>29431</v>
      </c>
      <c r="BC18" s="29">
        <v>68616</v>
      </c>
      <c r="BD18" s="259">
        <v>117255</v>
      </c>
      <c r="BE18" s="29">
        <v>171799</v>
      </c>
      <c r="BF18" s="29">
        <v>216434</v>
      </c>
      <c r="BG18" s="259">
        <v>269409</v>
      </c>
      <c r="BH18" s="29">
        <v>312472</v>
      </c>
      <c r="BI18" s="29">
        <v>357610</v>
      </c>
      <c r="BJ18" s="259">
        <v>408202</v>
      </c>
      <c r="BK18" s="29">
        <v>471775</v>
      </c>
      <c r="BL18" s="29">
        <v>517685</v>
      </c>
      <c r="BM18" s="259">
        <v>586716</v>
      </c>
      <c r="BN18" s="249"/>
      <c r="BO18" s="29">
        <v>31452</v>
      </c>
      <c r="BP18" s="29">
        <v>75616</v>
      </c>
      <c r="BQ18" s="259">
        <v>123829</v>
      </c>
      <c r="BR18" s="29">
        <v>179822</v>
      </c>
      <c r="BS18" s="29">
        <v>224493</v>
      </c>
      <c r="BT18" s="259">
        <v>275947</v>
      </c>
      <c r="BU18" s="29">
        <v>319751</v>
      </c>
      <c r="BV18" s="29">
        <v>364754</v>
      </c>
      <c r="BW18" s="259">
        <v>415046</v>
      </c>
      <c r="BX18" s="29">
        <v>478217</v>
      </c>
      <c r="BY18" s="29">
        <v>523855</v>
      </c>
      <c r="BZ18" s="259">
        <v>594046</v>
      </c>
      <c r="CA18" s="249"/>
      <c r="CB18" s="29">
        <v>48763</v>
      </c>
      <c r="CC18" s="29">
        <v>91152</v>
      </c>
      <c r="CD18" s="259">
        <v>135236</v>
      </c>
      <c r="CE18" s="29">
        <v>182078</v>
      </c>
      <c r="CF18" s="29">
        <v>228173</v>
      </c>
      <c r="CG18" s="259">
        <v>307792</v>
      </c>
      <c r="CH18" s="29">
        <v>354312</v>
      </c>
      <c r="CI18" s="29">
        <v>400183</v>
      </c>
      <c r="CJ18" s="259">
        <v>454666</v>
      </c>
      <c r="CK18" s="29">
        <v>497824</v>
      </c>
      <c r="CL18" s="29">
        <v>544827</v>
      </c>
      <c r="CM18" s="259">
        <v>620807</v>
      </c>
      <c r="CN18" s="249"/>
      <c r="CO18" s="29">
        <v>50432</v>
      </c>
      <c r="CP18" s="29">
        <v>94251</v>
      </c>
      <c r="CQ18" s="259">
        <v>136260</v>
      </c>
      <c r="CR18" s="29">
        <v>184974</v>
      </c>
      <c r="CS18" s="29">
        <v>230210</v>
      </c>
      <c r="CT18" s="259">
        <v>310277</v>
      </c>
      <c r="CU18" s="29">
        <v>357299</v>
      </c>
      <c r="CV18" s="29">
        <v>404601</v>
      </c>
      <c r="CW18" s="259">
        <v>457732</v>
      </c>
      <c r="CX18" s="29">
        <v>500482</v>
      </c>
      <c r="CY18" s="29">
        <v>547035</v>
      </c>
      <c r="CZ18" s="259">
        <v>627760</v>
      </c>
      <c r="DA18" s="249"/>
      <c r="DB18" s="29">
        <v>44820</v>
      </c>
      <c r="DC18" s="29">
        <v>86901</v>
      </c>
      <c r="DD18" s="259">
        <v>157496</v>
      </c>
      <c r="DE18" s="29">
        <v>203454</v>
      </c>
      <c r="DF18" s="29">
        <v>251309</v>
      </c>
      <c r="DG18" s="259">
        <v>306576</v>
      </c>
      <c r="DH18" s="29">
        <v>351089</v>
      </c>
      <c r="DI18" s="29">
        <v>397879</v>
      </c>
      <c r="DJ18" s="259">
        <v>453482</v>
      </c>
      <c r="DK18" s="29">
        <v>495774</v>
      </c>
      <c r="DL18" s="29">
        <v>541842</v>
      </c>
      <c r="DM18" s="259">
        <v>620828</v>
      </c>
      <c r="DN18" s="249"/>
      <c r="DO18" s="29">
        <v>44444</v>
      </c>
      <c r="DP18" s="29">
        <v>85236</v>
      </c>
      <c r="DQ18" s="259">
        <v>132694.74</v>
      </c>
      <c r="DR18" s="29">
        <v>174808</v>
      </c>
      <c r="DS18" s="302">
        <v>248992</v>
      </c>
      <c r="DT18" s="259">
        <v>302765</v>
      </c>
      <c r="DU18" s="29">
        <v>348989</v>
      </c>
      <c r="DV18" s="29">
        <v>395476</v>
      </c>
      <c r="DW18" s="259">
        <v>446958</v>
      </c>
      <c r="DX18" s="29">
        <v>512308</v>
      </c>
      <c r="DY18" s="29">
        <v>561669</v>
      </c>
      <c r="DZ18" s="259">
        <v>601011</v>
      </c>
      <c r="EA18" s="249"/>
      <c r="EB18" s="29">
        <v>44551</v>
      </c>
      <c r="EC18" s="29">
        <v>109298</v>
      </c>
      <c r="ED18" s="259">
        <v>153752</v>
      </c>
      <c r="EE18" s="29">
        <v>200029</v>
      </c>
      <c r="EF18" s="302">
        <v>245782</v>
      </c>
      <c r="EG18" s="259">
        <v>300576</v>
      </c>
      <c r="EH18" s="29">
        <v>346793</v>
      </c>
      <c r="EI18" s="29">
        <v>393877</v>
      </c>
      <c r="EJ18" s="259">
        <v>466178</v>
      </c>
      <c r="EK18" s="29">
        <v>512742</v>
      </c>
      <c r="EL18" s="29">
        <v>561730</v>
      </c>
      <c r="EM18" s="259">
        <v>620307</v>
      </c>
      <c r="EN18" s="249"/>
      <c r="EO18" s="29">
        <v>42326</v>
      </c>
      <c r="EP18" s="29">
        <v>88003</v>
      </c>
      <c r="EQ18" s="259">
        <v>153122</v>
      </c>
      <c r="ER18" s="29">
        <v>198418</v>
      </c>
      <c r="ES18" s="302">
        <v>244639</v>
      </c>
      <c r="ET18" s="259">
        <v>300871</v>
      </c>
      <c r="EU18" s="29">
        <v>345693</v>
      </c>
      <c r="EV18" s="29">
        <v>390348</v>
      </c>
      <c r="EW18" s="259">
        <v>459855</v>
      </c>
      <c r="EX18" s="29">
        <v>505199</v>
      </c>
      <c r="EY18" s="29">
        <v>550319</v>
      </c>
      <c r="EZ18" s="259">
        <v>606135</v>
      </c>
      <c r="FD18" s="308"/>
      <c r="FE18" s="29">
        <v>34953</v>
      </c>
      <c r="FF18" s="29">
        <v>96742</v>
      </c>
      <c r="FG18" s="259">
        <v>135940</v>
      </c>
      <c r="FH18" s="29">
        <v>179410</v>
      </c>
      <c r="FI18" s="302">
        <v>222940</v>
      </c>
      <c r="FJ18" s="259">
        <v>271971</v>
      </c>
      <c r="FK18" s="29">
        <v>307361</v>
      </c>
      <c r="FL18" s="29">
        <v>356317</v>
      </c>
      <c r="FM18" s="259">
        <v>401062</v>
      </c>
      <c r="FN18" s="29">
        <v>461511</v>
      </c>
      <c r="FO18" s="29">
        <v>503785</v>
      </c>
      <c r="FP18" s="259">
        <v>560790</v>
      </c>
      <c r="FQ18" s="314"/>
      <c r="FR18" s="29">
        <v>32655</v>
      </c>
      <c r="FS18" s="29">
        <v>73242</v>
      </c>
      <c r="FT18" s="259">
        <v>117189</v>
      </c>
      <c r="FU18" s="29">
        <v>144067</v>
      </c>
      <c r="FV18" s="302">
        <v>184446</v>
      </c>
      <c r="FW18" s="259">
        <v>252825</v>
      </c>
      <c r="FX18" s="29">
        <v>291494</v>
      </c>
      <c r="FY18" s="29">
        <v>331294</v>
      </c>
      <c r="FZ18" s="259">
        <v>375122</v>
      </c>
      <c r="GA18" s="29">
        <v>410321</v>
      </c>
      <c r="GB18" s="29">
        <v>448913</v>
      </c>
      <c r="GC18" s="259">
        <v>480210</v>
      </c>
      <c r="GD18" s="321"/>
      <c r="GE18" s="29">
        <v>29168</v>
      </c>
      <c r="GF18" s="29">
        <v>67300</v>
      </c>
      <c r="GG18" s="259">
        <v>109506</v>
      </c>
      <c r="GH18" s="29">
        <v>161655</v>
      </c>
      <c r="GI18" s="302">
        <v>202098</v>
      </c>
      <c r="GJ18" s="259">
        <v>270062</v>
      </c>
      <c r="GK18" s="29">
        <v>309795</v>
      </c>
      <c r="GL18" s="29">
        <v>349320</v>
      </c>
      <c r="GM18" s="259">
        <v>391247</v>
      </c>
      <c r="GN18" s="29">
        <v>428687</v>
      </c>
      <c r="GO18" s="29">
        <v>469163</v>
      </c>
      <c r="GP18" s="259">
        <v>527182</v>
      </c>
      <c r="GQ18" s="29">
        <v>27392</v>
      </c>
      <c r="GR18" s="29">
        <v>66130</v>
      </c>
      <c r="GS18" s="259">
        <v>108928</v>
      </c>
      <c r="GT18" s="29">
        <v>159871</v>
      </c>
      <c r="GU18" s="302">
        <v>199977</v>
      </c>
      <c r="GV18" s="259">
        <v>248937</v>
      </c>
      <c r="GW18" s="29">
        <v>287587</v>
      </c>
      <c r="GX18" s="29">
        <v>327677</v>
      </c>
      <c r="GY18" s="259">
        <v>371478</v>
      </c>
      <c r="GZ18" s="29">
        <v>405976</v>
      </c>
      <c r="HA18" s="29">
        <v>442658</v>
      </c>
      <c r="HB18" s="256">
        <v>523239</v>
      </c>
      <c r="HC18" s="29">
        <v>25395</v>
      </c>
      <c r="HD18" s="29"/>
      <c r="HE18" s="259"/>
      <c r="HF18" s="29"/>
      <c r="HG18" s="302"/>
      <c r="HH18" s="259"/>
      <c r="HI18" s="29"/>
      <c r="HJ18" s="29"/>
      <c r="HK18" s="259"/>
      <c r="HL18" s="29"/>
      <c r="HM18" s="29"/>
      <c r="HN18" s="327"/>
    </row>
    <row r="19" spans="1:222" s="171" customFormat="1" x14ac:dyDescent="0.25">
      <c r="A19" s="8" t="s">
        <v>70</v>
      </c>
      <c r="B19" s="1">
        <v>25415</v>
      </c>
      <c r="C19" s="1">
        <v>56920</v>
      </c>
      <c r="D19" s="42">
        <v>96882</v>
      </c>
      <c r="E19" s="1">
        <v>137174</v>
      </c>
      <c r="F19" s="1">
        <v>172024</v>
      </c>
      <c r="G19" s="42">
        <v>219085</v>
      </c>
      <c r="H19" s="1">
        <v>253382</v>
      </c>
      <c r="I19" s="1">
        <v>290147</v>
      </c>
      <c r="J19" s="42">
        <v>334591</v>
      </c>
      <c r="K19" s="1">
        <v>365963</v>
      </c>
      <c r="L19" s="1">
        <v>419151</v>
      </c>
      <c r="M19" s="229">
        <v>469946</v>
      </c>
      <c r="N19" s="65"/>
      <c r="O19" s="239">
        <v>24533</v>
      </c>
      <c r="P19" s="1">
        <v>55468</v>
      </c>
      <c r="Q19" s="42">
        <v>93814</v>
      </c>
      <c r="R19" s="1">
        <v>134914</v>
      </c>
      <c r="S19" s="1">
        <v>162164</v>
      </c>
      <c r="T19" s="42">
        <v>202752</v>
      </c>
      <c r="U19" s="1">
        <v>233774</v>
      </c>
      <c r="V19" s="1">
        <v>266482</v>
      </c>
      <c r="W19" s="42">
        <v>306371</v>
      </c>
      <c r="X19" s="1">
        <v>352196</v>
      </c>
      <c r="Y19" s="1">
        <v>389292</v>
      </c>
      <c r="Z19" s="42">
        <v>447485</v>
      </c>
      <c r="AA19" s="65"/>
      <c r="AB19" s="1">
        <v>23973</v>
      </c>
      <c r="AC19" s="1">
        <v>57733</v>
      </c>
      <c r="AD19" s="42">
        <v>100565</v>
      </c>
      <c r="AE19" s="12">
        <v>144308</v>
      </c>
      <c r="AF19" s="12">
        <v>180692</v>
      </c>
      <c r="AG19" s="42">
        <v>229936</v>
      </c>
      <c r="AH19" s="12">
        <v>264721</v>
      </c>
      <c r="AI19" s="12">
        <v>301247</v>
      </c>
      <c r="AJ19" s="256">
        <v>349351</v>
      </c>
      <c r="AK19" s="12">
        <v>400914</v>
      </c>
      <c r="AL19" s="12">
        <v>439059</v>
      </c>
      <c r="AM19" s="256">
        <v>505651</v>
      </c>
      <c r="AN19" s="65"/>
      <c r="AO19" s="12">
        <v>24643</v>
      </c>
      <c r="AP19" s="12">
        <v>62320</v>
      </c>
      <c r="AQ19" s="256">
        <v>111068</v>
      </c>
      <c r="AR19" s="12">
        <v>158619</v>
      </c>
      <c r="AS19" s="12">
        <v>197597</v>
      </c>
      <c r="AT19" s="256">
        <v>250322</v>
      </c>
      <c r="AU19" s="12">
        <v>267614</v>
      </c>
      <c r="AV19" s="12">
        <v>326355</v>
      </c>
      <c r="AW19" s="256">
        <v>376742</v>
      </c>
      <c r="AX19" s="12">
        <v>431069</v>
      </c>
      <c r="AY19" s="12">
        <v>473446</v>
      </c>
      <c r="AZ19" s="256">
        <v>542081</v>
      </c>
      <c r="BA19" s="192"/>
      <c r="BB19" s="12">
        <v>27477</v>
      </c>
      <c r="BC19" s="12">
        <v>65990</v>
      </c>
      <c r="BD19" s="256">
        <v>117977</v>
      </c>
      <c r="BE19" s="12">
        <v>170700</v>
      </c>
      <c r="BF19" s="12">
        <v>215118</v>
      </c>
      <c r="BG19" s="256">
        <v>272090</v>
      </c>
      <c r="BH19" s="12">
        <v>315083</v>
      </c>
      <c r="BI19" s="12">
        <v>360523</v>
      </c>
      <c r="BJ19" s="256">
        <v>414727</v>
      </c>
      <c r="BK19" s="12">
        <v>475337</v>
      </c>
      <c r="BL19" s="12">
        <v>520473</v>
      </c>
      <c r="BM19" s="256">
        <v>595110</v>
      </c>
      <c r="BN19" s="249"/>
      <c r="BO19" s="12">
        <v>27192</v>
      </c>
      <c r="BP19" s="12">
        <v>68561</v>
      </c>
      <c r="BQ19" s="256">
        <v>117051</v>
      </c>
      <c r="BR19" s="12">
        <v>166991</v>
      </c>
      <c r="BS19" s="12">
        <v>207739</v>
      </c>
      <c r="BT19" s="256">
        <v>258081</v>
      </c>
      <c r="BU19" s="12">
        <v>298061</v>
      </c>
      <c r="BV19" s="12">
        <v>341069</v>
      </c>
      <c r="BW19" s="256">
        <v>393660</v>
      </c>
      <c r="BX19" s="12">
        <v>454622</v>
      </c>
      <c r="BY19" s="12">
        <v>501309</v>
      </c>
      <c r="BZ19" s="256">
        <v>578352</v>
      </c>
      <c r="CA19" s="249"/>
      <c r="CB19" s="12">
        <v>45110</v>
      </c>
      <c r="CC19" s="12">
        <v>88147</v>
      </c>
      <c r="CD19" s="256">
        <v>132422</v>
      </c>
      <c r="CE19" s="12">
        <v>181200</v>
      </c>
      <c r="CF19" s="12">
        <v>227179</v>
      </c>
      <c r="CG19" s="256">
        <v>310590</v>
      </c>
      <c r="CH19" s="12">
        <v>356566</v>
      </c>
      <c r="CI19" s="12">
        <v>402483</v>
      </c>
      <c r="CJ19" s="256">
        <v>461249</v>
      </c>
      <c r="CK19" s="12">
        <v>502758</v>
      </c>
      <c r="CL19" s="12">
        <v>549330</v>
      </c>
      <c r="CM19" s="256">
        <v>632337</v>
      </c>
      <c r="CN19" s="249"/>
      <c r="CO19" s="12">
        <v>43713</v>
      </c>
      <c r="CP19" s="12">
        <v>84974</v>
      </c>
      <c r="CQ19" s="256">
        <v>125478</v>
      </c>
      <c r="CR19" s="12">
        <v>173155</v>
      </c>
      <c r="CS19" s="12">
        <v>215719</v>
      </c>
      <c r="CT19" s="256">
        <v>297130</v>
      </c>
      <c r="CU19" s="12">
        <v>340733</v>
      </c>
      <c r="CV19" s="12">
        <v>386389</v>
      </c>
      <c r="CW19" s="256">
        <v>441618</v>
      </c>
      <c r="CX19" s="12">
        <v>480818</v>
      </c>
      <c r="CY19" s="12">
        <v>525201</v>
      </c>
      <c r="CZ19" s="256">
        <v>609612</v>
      </c>
      <c r="DA19" s="249"/>
      <c r="DB19" s="12">
        <v>39248</v>
      </c>
      <c r="DC19" s="12">
        <v>78923</v>
      </c>
      <c r="DD19" s="256">
        <v>150703</v>
      </c>
      <c r="DE19" s="12">
        <v>192659</v>
      </c>
      <c r="DF19" s="12">
        <v>237169</v>
      </c>
      <c r="DG19" s="256">
        <v>293818</v>
      </c>
      <c r="DH19" s="12">
        <v>335063</v>
      </c>
      <c r="DI19" s="12">
        <v>380054</v>
      </c>
      <c r="DJ19" s="256">
        <v>436628</v>
      </c>
      <c r="DK19" s="12">
        <v>476948</v>
      </c>
      <c r="DL19" s="12">
        <v>520365</v>
      </c>
      <c r="DM19" s="256">
        <v>604710</v>
      </c>
      <c r="DN19" s="249"/>
      <c r="DO19" s="12">
        <v>38461</v>
      </c>
      <c r="DP19" s="12">
        <v>77068</v>
      </c>
      <c r="DQ19" s="256">
        <v>124874.5</v>
      </c>
      <c r="DR19" s="12">
        <v>166815</v>
      </c>
      <c r="DS19" s="301">
        <v>234979</v>
      </c>
      <c r="DT19" s="256">
        <v>295320</v>
      </c>
      <c r="DU19" s="12">
        <v>345203.5</v>
      </c>
      <c r="DV19" s="12">
        <v>390105.5</v>
      </c>
      <c r="DW19" s="256">
        <v>445249.5</v>
      </c>
      <c r="DX19" s="12">
        <v>506620.5</v>
      </c>
      <c r="DY19" s="12">
        <v>535040</v>
      </c>
      <c r="DZ19" s="256">
        <v>588060</v>
      </c>
      <c r="EA19" s="249"/>
      <c r="EB19" s="12">
        <v>39510</v>
      </c>
      <c r="EC19" s="12">
        <v>99917</v>
      </c>
      <c r="ED19" s="256">
        <v>145342</v>
      </c>
      <c r="EE19" s="12">
        <v>185280</v>
      </c>
      <c r="EF19" s="301">
        <v>227795</v>
      </c>
      <c r="EG19" s="256">
        <v>284984</v>
      </c>
      <c r="EH19" s="12">
        <v>326263</v>
      </c>
      <c r="EI19" s="12">
        <v>370605</v>
      </c>
      <c r="EJ19" s="256">
        <v>443977</v>
      </c>
      <c r="EK19" s="12">
        <v>487811</v>
      </c>
      <c r="EL19" s="12">
        <v>536143</v>
      </c>
      <c r="EM19" s="256">
        <v>600453</v>
      </c>
      <c r="EN19" s="249"/>
      <c r="EO19" s="12">
        <v>37551</v>
      </c>
      <c r="EP19" s="12">
        <v>81054</v>
      </c>
      <c r="EQ19" s="256">
        <v>144946</v>
      </c>
      <c r="ER19" s="12">
        <v>186589</v>
      </c>
      <c r="ES19" s="301">
        <v>231609</v>
      </c>
      <c r="ET19" s="256">
        <v>278878</v>
      </c>
      <c r="EU19" s="12">
        <v>336130</v>
      </c>
      <c r="EV19" s="12">
        <v>383872</v>
      </c>
      <c r="EW19" s="256">
        <v>454788</v>
      </c>
      <c r="EX19" s="12">
        <v>496343</v>
      </c>
      <c r="EY19" s="12">
        <v>539280</v>
      </c>
      <c r="EZ19" s="256">
        <v>596856</v>
      </c>
      <c r="FD19" s="308"/>
      <c r="FE19" s="12">
        <v>29660.5</v>
      </c>
      <c r="FF19" s="12">
        <v>85075.5</v>
      </c>
      <c r="FG19" s="256">
        <v>122009.5</v>
      </c>
      <c r="FH19" s="12">
        <v>159779.5</v>
      </c>
      <c r="FI19" s="301">
        <v>200484.5</v>
      </c>
      <c r="FJ19" s="256">
        <v>248978.5</v>
      </c>
      <c r="FK19" s="12">
        <v>288823.5</v>
      </c>
      <c r="FL19" s="12">
        <v>330521.5</v>
      </c>
      <c r="FM19" s="256">
        <v>376570.5</v>
      </c>
      <c r="FN19" s="12">
        <v>135370</v>
      </c>
      <c r="FO19" s="12">
        <v>477376.5</v>
      </c>
      <c r="FP19" s="256">
        <v>540135</v>
      </c>
      <c r="FQ19" s="314"/>
      <c r="FR19" s="12">
        <v>30712</v>
      </c>
      <c r="FS19" s="12">
        <v>70674</v>
      </c>
      <c r="FT19" s="256">
        <v>115752</v>
      </c>
      <c r="FU19" s="12">
        <v>140768</v>
      </c>
      <c r="FV19" s="301">
        <v>180621</v>
      </c>
      <c r="FW19" s="256">
        <v>250678</v>
      </c>
      <c r="FX19" s="12">
        <v>288868</v>
      </c>
      <c r="FY19" s="12">
        <v>327858</v>
      </c>
      <c r="FZ19" s="256">
        <v>372976</v>
      </c>
      <c r="GA19" s="12">
        <v>407334</v>
      </c>
      <c r="GB19" s="12">
        <v>445406</v>
      </c>
      <c r="GC19" s="256">
        <v>487227</v>
      </c>
      <c r="GD19" s="321"/>
      <c r="GE19" s="12">
        <v>27929</v>
      </c>
      <c r="GF19" s="12">
        <v>65736</v>
      </c>
      <c r="GG19" s="256">
        <v>109380</v>
      </c>
      <c r="GH19" s="12">
        <v>159357</v>
      </c>
      <c r="GI19" s="301">
        <v>200109</v>
      </c>
      <c r="GJ19" s="256">
        <v>269891</v>
      </c>
      <c r="GK19" s="12">
        <v>310930</v>
      </c>
      <c r="GL19" s="12">
        <v>350535</v>
      </c>
      <c r="GM19" s="256">
        <v>393083</v>
      </c>
      <c r="GN19" s="12">
        <v>429274</v>
      </c>
      <c r="GO19" s="12">
        <v>469242</v>
      </c>
      <c r="GP19" s="256">
        <v>530307</v>
      </c>
      <c r="GQ19" s="12">
        <v>25698</v>
      </c>
      <c r="GR19" s="12">
        <v>64042</v>
      </c>
      <c r="GS19" s="256">
        <v>107946</v>
      </c>
      <c r="GT19" s="12">
        <v>156939</v>
      </c>
      <c r="GU19" s="301">
        <v>197324</v>
      </c>
      <c r="GV19" s="256">
        <v>248566</v>
      </c>
      <c r="GW19" s="12">
        <v>286349</v>
      </c>
      <c r="GX19" s="12">
        <v>326877</v>
      </c>
      <c r="GY19" s="256">
        <v>372634</v>
      </c>
      <c r="GZ19" s="12">
        <v>405301</v>
      </c>
      <c r="HA19" s="12">
        <v>441016</v>
      </c>
      <c r="HB19" s="256">
        <v>525416</v>
      </c>
      <c r="HC19" s="12">
        <v>23992</v>
      </c>
      <c r="HD19" s="12"/>
      <c r="HE19" s="256"/>
      <c r="HF19" s="12"/>
      <c r="HG19" s="301"/>
      <c r="HH19" s="256"/>
      <c r="HI19" s="12"/>
      <c r="HJ19" s="12"/>
      <c r="HK19" s="256"/>
      <c r="HL19" s="12"/>
      <c r="HM19" s="12"/>
      <c r="HN19" s="327"/>
    </row>
    <row r="20" spans="1:222" s="171" customFormat="1" x14ac:dyDescent="0.25">
      <c r="A20" s="8" t="s">
        <v>71</v>
      </c>
      <c r="B20" s="1">
        <v>28831</v>
      </c>
      <c r="C20" s="1">
        <v>60183</v>
      </c>
      <c r="D20" s="42">
        <v>95523</v>
      </c>
      <c r="E20" s="1">
        <v>136003</v>
      </c>
      <c r="F20" s="1">
        <v>168050</v>
      </c>
      <c r="G20" s="42">
        <v>208151</v>
      </c>
      <c r="H20" s="1">
        <v>242798</v>
      </c>
      <c r="I20" s="1">
        <v>280020</v>
      </c>
      <c r="J20" s="42">
        <v>320111</v>
      </c>
      <c r="K20" s="1">
        <v>372336</v>
      </c>
      <c r="L20" s="1">
        <v>409905</v>
      </c>
      <c r="M20" s="229">
        <v>457897</v>
      </c>
      <c r="N20" s="65"/>
      <c r="O20" s="239">
        <v>35436</v>
      </c>
      <c r="P20" s="1">
        <v>77822</v>
      </c>
      <c r="Q20" s="42">
        <v>123945</v>
      </c>
      <c r="R20" s="1">
        <v>179602</v>
      </c>
      <c r="S20" s="1">
        <v>218720</v>
      </c>
      <c r="T20" s="42">
        <v>260998</v>
      </c>
      <c r="U20" s="1">
        <v>298506</v>
      </c>
      <c r="V20" s="1">
        <v>337338</v>
      </c>
      <c r="W20" s="42">
        <v>380336</v>
      </c>
      <c r="X20" s="1">
        <v>438186</v>
      </c>
      <c r="Y20" s="1">
        <v>476650</v>
      </c>
      <c r="Z20" s="42">
        <v>526767</v>
      </c>
      <c r="AA20" s="65"/>
      <c r="AB20" s="1">
        <v>31931</v>
      </c>
      <c r="AC20" s="1">
        <v>69904</v>
      </c>
      <c r="AD20" s="42">
        <v>111234</v>
      </c>
      <c r="AE20" s="12">
        <v>163686</v>
      </c>
      <c r="AF20" s="12">
        <v>204131</v>
      </c>
      <c r="AG20" s="42">
        <v>250662</v>
      </c>
      <c r="AH20" s="12">
        <v>286964</v>
      </c>
      <c r="AI20" s="12">
        <v>324133</v>
      </c>
      <c r="AJ20" s="256">
        <v>363960</v>
      </c>
      <c r="AK20" s="12">
        <v>416467</v>
      </c>
      <c r="AL20" s="12">
        <v>454719</v>
      </c>
      <c r="AM20" s="256">
        <v>508559</v>
      </c>
      <c r="AN20" s="65"/>
      <c r="AO20" s="12">
        <v>31775</v>
      </c>
      <c r="AP20" s="12">
        <v>70974</v>
      </c>
      <c r="AQ20" s="256">
        <v>113077</v>
      </c>
      <c r="AR20" s="12">
        <v>168979</v>
      </c>
      <c r="AS20" s="12">
        <v>211641</v>
      </c>
      <c r="AT20" s="256">
        <v>260935</v>
      </c>
      <c r="AU20" s="12">
        <v>280378</v>
      </c>
      <c r="AV20" s="12">
        <v>345629</v>
      </c>
      <c r="AW20" s="256">
        <v>389804</v>
      </c>
      <c r="AX20" s="12">
        <v>450854</v>
      </c>
      <c r="AY20" s="12">
        <v>492831</v>
      </c>
      <c r="AZ20" s="256">
        <v>548056</v>
      </c>
      <c r="BA20" s="192"/>
      <c r="BB20" s="12">
        <v>31365</v>
      </c>
      <c r="BC20" s="12">
        <v>71241</v>
      </c>
      <c r="BD20" s="256">
        <v>116532</v>
      </c>
      <c r="BE20" s="12">
        <v>172897</v>
      </c>
      <c r="BF20" s="12">
        <v>217750</v>
      </c>
      <c r="BG20" s="256">
        <v>266727</v>
      </c>
      <c r="BH20" s="12">
        <v>309861</v>
      </c>
      <c r="BI20" s="12">
        <v>354697</v>
      </c>
      <c r="BJ20" s="256">
        <v>401677</v>
      </c>
      <c r="BK20" s="12">
        <v>468213</v>
      </c>
      <c r="BL20" s="12">
        <v>514896</v>
      </c>
      <c r="BM20" s="256">
        <v>578322</v>
      </c>
      <c r="BN20" s="249"/>
      <c r="BO20" s="12">
        <v>35711</v>
      </c>
      <c r="BP20" s="12">
        <v>82670</v>
      </c>
      <c r="BQ20" s="256">
        <v>130606</v>
      </c>
      <c r="BR20" s="12">
        <v>192653</v>
      </c>
      <c r="BS20" s="12">
        <v>241247</v>
      </c>
      <c r="BT20" s="256">
        <v>293812</v>
      </c>
      <c r="BU20" s="12">
        <v>341441</v>
      </c>
      <c r="BV20" s="12">
        <v>388438</v>
      </c>
      <c r="BW20" s="256">
        <v>437499</v>
      </c>
      <c r="BX20" s="12">
        <v>501811</v>
      </c>
      <c r="BY20" s="12">
        <v>546400</v>
      </c>
      <c r="BZ20" s="256">
        <v>609740</v>
      </c>
      <c r="CA20" s="249"/>
      <c r="CB20" s="12">
        <v>52415</v>
      </c>
      <c r="CC20" s="12">
        <v>94156</v>
      </c>
      <c r="CD20" s="256">
        <v>138050</v>
      </c>
      <c r="CE20" s="12">
        <v>182955</v>
      </c>
      <c r="CF20" s="12">
        <v>229166</v>
      </c>
      <c r="CG20" s="256">
        <v>304994</v>
      </c>
      <c r="CH20" s="12">
        <v>352057</v>
      </c>
      <c r="CI20" s="12">
        <v>397883</v>
      </c>
      <c r="CJ20" s="256">
        <v>448082</v>
      </c>
      <c r="CK20" s="12">
        <v>492890</v>
      </c>
      <c r="CL20" s="12">
        <v>540323</v>
      </c>
      <c r="CM20" s="256">
        <v>609277</v>
      </c>
      <c r="CN20" s="249"/>
      <c r="CO20" s="12">
        <v>57151</v>
      </c>
      <c r="CP20" s="12">
        <v>103527</v>
      </c>
      <c r="CQ20" s="256">
        <v>147041</v>
      </c>
      <c r="CR20" s="12">
        <v>196792</v>
      </c>
      <c r="CS20" s="12">
        <v>244700</v>
      </c>
      <c r="CT20" s="256">
        <v>323424</v>
      </c>
      <c r="CU20" s="12">
        <v>373865</v>
      </c>
      <c r="CV20" s="12">
        <v>422813</v>
      </c>
      <c r="CW20" s="256">
        <v>473845</v>
      </c>
      <c r="CX20" s="12">
        <v>520146</v>
      </c>
      <c r="CY20" s="12">
        <v>568868</v>
      </c>
      <c r="CZ20" s="256">
        <v>645907</v>
      </c>
      <c r="DA20" s="249"/>
      <c r="DB20" s="12">
        <v>50392</v>
      </c>
      <c r="DC20" s="12">
        <v>94879</v>
      </c>
      <c r="DD20" s="256">
        <v>164289</v>
      </c>
      <c r="DE20" s="12">
        <v>214248</v>
      </c>
      <c r="DF20" s="12">
        <v>265448</v>
      </c>
      <c r="DG20" s="256">
        <v>319333</v>
      </c>
      <c r="DH20" s="12">
        <v>367114</v>
      </c>
      <c r="DI20" s="12">
        <v>415703</v>
      </c>
      <c r="DJ20" s="256">
        <v>470335</v>
      </c>
      <c r="DK20" s="12">
        <v>514600</v>
      </c>
      <c r="DL20" s="12">
        <v>563319</v>
      </c>
      <c r="DM20" s="256">
        <v>636946</v>
      </c>
      <c r="DN20" s="249"/>
      <c r="DO20" s="12">
        <v>50427</v>
      </c>
      <c r="DP20" s="12">
        <v>93404</v>
      </c>
      <c r="DQ20" s="256">
        <v>140515</v>
      </c>
      <c r="DR20" s="12">
        <v>182801</v>
      </c>
      <c r="DS20" s="301">
        <v>253610</v>
      </c>
      <c r="DT20" s="256">
        <v>309288</v>
      </c>
      <c r="DU20" s="12">
        <v>352775</v>
      </c>
      <c r="DV20" s="12">
        <v>400847</v>
      </c>
      <c r="DW20" s="256">
        <v>448667</v>
      </c>
      <c r="DX20" s="12">
        <v>517996</v>
      </c>
      <c r="DY20" s="12">
        <v>556873</v>
      </c>
      <c r="DZ20" s="256">
        <v>612012</v>
      </c>
      <c r="EA20" s="249"/>
      <c r="EB20" s="12">
        <v>49533</v>
      </c>
      <c r="EC20" s="12">
        <v>118679</v>
      </c>
      <c r="ED20" s="256">
        <v>162768</v>
      </c>
      <c r="EE20" s="12">
        <v>214778</v>
      </c>
      <c r="EF20" s="301">
        <v>263768</v>
      </c>
      <c r="EG20" s="256">
        <v>316167</v>
      </c>
      <c r="EH20" s="12">
        <v>367322</v>
      </c>
      <c r="EI20" s="12">
        <v>417149</v>
      </c>
      <c r="EJ20" s="256">
        <v>488378</v>
      </c>
      <c r="EK20" s="12">
        <v>537673</v>
      </c>
      <c r="EL20" s="12">
        <v>587316</v>
      </c>
      <c r="EM20" s="256">
        <v>640160</v>
      </c>
      <c r="EN20" s="249"/>
      <c r="EO20" s="12">
        <v>47102</v>
      </c>
      <c r="EP20" s="12">
        <v>94952</v>
      </c>
      <c r="EQ20" s="256">
        <v>161297</v>
      </c>
      <c r="ER20" s="12">
        <v>210247</v>
      </c>
      <c r="ES20" s="301">
        <v>257669</v>
      </c>
      <c r="ET20" s="256">
        <v>311530</v>
      </c>
      <c r="EU20" s="12">
        <v>355255</v>
      </c>
      <c r="EV20" s="12">
        <v>396010</v>
      </c>
      <c r="EW20" s="256">
        <v>464533</v>
      </c>
      <c r="EX20" s="12">
        <v>514344</v>
      </c>
      <c r="EY20" s="12">
        <v>561358</v>
      </c>
      <c r="EZ20" s="256">
        <v>615413</v>
      </c>
      <c r="FD20" s="308"/>
      <c r="FE20" s="12">
        <v>40252</v>
      </c>
      <c r="FF20" s="12">
        <v>108409</v>
      </c>
      <c r="FG20" s="256">
        <v>149871</v>
      </c>
      <c r="FH20" s="12">
        <v>199041</v>
      </c>
      <c r="FI20" s="301">
        <v>245395</v>
      </c>
      <c r="FJ20" s="256">
        <v>294964</v>
      </c>
      <c r="FK20" s="12">
        <v>338536</v>
      </c>
      <c r="FL20" s="12">
        <v>382466</v>
      </c>
      <c r="FM20" s="256">
        <v>425553</v>
      </c>
      <c r="FN20" s="12">
        <v>488207</v>
      </c>
      <c r="FO20" s="12">
        <v>530194</v>
      </c>
      <c r="FP20" s="256">
        <v>581445</v>
      </c>
      <c r="FQ20" s="314"/>
      <c r="FR20" s="12">
        <v>34598</v>
      </c>
      <c r="FS20" s="12">
        <v>75809</v>
      </c>
      <c r="FT20" s="256">
        <v>118626</v>
      </c>
      <c r="FU20" s="12">
        <v>150117</v>
      </c>
      <c r="FV20" s="301">
        <v>191400</v>
      </c>
      <c r="FW20" s="256">
        <v>258174</v>
      </c>
      <c r="FX20" s="12">
        <v>297301</v>
      </c>
      <c r="FY20" s="12">
        <v>339048</v>
      </c>
      <c r="FZ20" s="256">
        <v>381261</v>
      </c>
      <c r="GA20" s="12">
        <v>418048</v>
      </c>
      <c r="GB20" s="12">
        <v>458202</v>
      </c>
      <c r="GC20" s="256">
        <v>498677</v>
      </c>
      <c r="GD20" s="321"/>
      <c r="GE20" s="12">
        <v>32125</v>
      </c>
      <c r="GF20" s="12">
        <v>71139</v>
      </c>
      <c r="GG20" s="256">
        <v>112334</v>
      </c>
      <c r="GH20" s="12">
        <v>168439</v>
      </c>
      <c r="GI20" s="301">
        <v>209236</v>
      </c>
      <c r="GJ20" s="256">
        <v>270062</v>
      </c>
      <c r="GK20" s="12">
        <v>313556</v>
      </c>
      <c r="GL20" s="12">
        <v>353646</v>
      </c>
      <c r="GM20" s="256">
        <v>395371</v>
      </c>
      <c r="GN20" s="12">
        <v>435988</v>
      </c>
      <c r="GO20" s="12">
        <v>478049</v>
      </c>
      <c r="GP20" s="256">
        <v>531596</v>
      </c>
      <c r="GQ20" s="12">
        <v>30492</v>
      </c>
      <c r="GR20" s="12">
        <v>70352</v>
      </c>
      <c r="GS20" s="256">
        <v>112234</v>
      </c>
      <c r="GT20" s="12">
        <v>167187</v>
      </c>
      <c r="GU20" s="301">
        <v>207372</v>
      </c>
      <c r="GV20" s="256">
        <v>253816</v>
      </c>
      <c r="GW20" s="12">
        <v>293927</v>
      </c>
      <c r="GX20" s="12">
        <v>334119</v>
      </c>
      <c r="GY20" s="256">
        <v>375542</v>
      </c>
      <c r="GZ20" s="12">
        <v>413381</v>
      </c>
      <c r="HA20" s="12">
        <v>442658</v>
      </c>
      <c r="HB20" s="256">
        <v>527350</v>
      </c>
      <c r="HC20" s="12">
        <v>29238</v>
      </c>
      <c r="HD20" s="12"/>
      <c r="HE20" s="256"/>
      <c r="HF20" s="12"/>
      <c r="HG20" s="301"/>
      <c r="HH20" s="256"/>
      <c r="HI20" s="12"/>
      <c r="HJ20" s="12"/>
      <c r="HK20" s="256"/>
      <c r="HL20" s="12"/>
      <c r="HM20" s="12"/>
      <c r="HN20" s="327"/>
    </row>
    <row r="21" spans="1:222" x14ac:dyDescent="0.25">
      <c r="A21" s="4" t="s">
        <v>81</v>
      </c>
      <c r="B21" s="29">
        <v>753469</v>
      </c>
      <c r="C21" s="29">
        <v>758584</v>
      </c>
      <c r="D21" s="36">
        <v>760775</v>
      </c>
      <c r="E21" s="29">
        <v>764352</v>
      </c>
      <c r="F21" s="29">
        <v>762693</v>
      </c>
      <c r="G21" s="36">
        <v>744227</v>
      </c>
      <c r="H21" s="29">
        <v>743912</v>
      </c>
      <c r="I21" s="29">
        <v>741716</v>
      </c>
      <c r="J21" s="36">
        <v>733339</v>
      </c>
      <c r="K21" s="30">
        <v>733273</v>
      </c>
      <c r="L21" s="21">
        <v>725833</v>
      </c>
      <c r="M21" s="230">
        <v>718835</v>
      </c>
      <c r="N21" s="70"/>
      <c r="O21" s="240">
        <v>722835</v>
      </c>
      <c r="P21" s="21">
        <v>724458</v>
      </c>
      <c r="Q21" s="37">
        <v>731399</v>
      </c>
      <c r="R21" s="21">
        <v>735691</v>
      </c>
      <c r="S21" s="21">
        <v>739243</v>
      </c>
      <c r="T21" s="37">
        <v>728323</v>
      </c>
      <c r="U21" s="30">
        <v>733625</v>
      </c>
      <c r="V21" s="30">
        <v>735669</v>
      </c>
      <c r="W21" s="37">
        <v>735429</v>
      </c>
      <c r="X21" s="30">
        <v>737420</v>
      </c>
      <c r="Y21" s="30">
        <v>728055</v>
      </c>
      <c r="Z21" s="37">
        <v>708535</v>
      </c>
      <c r="AA21" s="70"/>
      <c r="AB21" s="30">
        <v>716428</v>
      </c>
      <c r="AC21" s="30">
        <v>719176</v>
      </c>
      <c r="AD21" s="37">
        <v>721831</v>
      </c>
      <c r="AE21" s="30">
        <v>718857</v>
      </c>
      <c r="AF21" s="30">
        <v>715461</v>
      </c>
      <c r="AG21" s="37">
        <v>708912</v>
      </c>
      <c r="AH21" s="30">
        <v>706778</v>
      </c>
      <c r="AI21" s="30">
        <v>703175</v>
      </c>
      <c r="AJ21" s="257">
        <v>695086</v>
      </c>
      <c r="AK21" s="30">
        <v>689226</v>
      </c>
      <c r="AL21" s="30">
        <v>683991</v>
      </c>
      <c r="AM21" s="257">
        <v>669625</v>
      </c>
      <c r="AN21" s="70"/>
      <c r="AO21" s="30">
        <v>671709</v>
      </c>
      <c r="AP21" s="30">
        <v>668466</v>
      </c>
      <c r="AQ21" s="257">
        <v>662457</v>
      </c>
      <c r="AR21" s="30">
        <v>657378</v>
      </c>
      <c r="AS21" s="30">
        <v>653218</v>
      </c>
      <c r="AT21" s="257">
        <v>644775</v>
      </c>
      <c r="AU21" s="30">
        <v>644387</v>
      </c>
      <c r="AV21" s="30">
        <v>641142</v>
      </c>
      <c r="AW21" s="257">
        <v>632981</v>
      </c>
      <c r="AX21" s="30">
        <v>627367</v>
      </c>
      <c r="AY21" s="30">
        <v>623168</v>
      </c>
      <c r="AZ21" s="257">
        <v>608283</v>
      </c>
      <c r="BA21" s="192"/>
      <c r="BB21" s="30">
        <v>608456</v>
      </c>
      <c r="BC21" s="30">
        <v>606522</v>
      </c>
      <c r="BD21" s="257">
        <v>603898</v>
      </c>
      <c r="BE21" s="30">
        <v>597579</v>
      </c>
      <c r="BF21" s="30">
        <v>593339</v>
      </c>
      <c r="BG21" s="257">
        <v>607482</v>
      </c>
      <c r="BH21" s="30">
        <v>600149</v>
      </c>
      <c r="BI21" s="30">
        <v>596159</v>
      </c>
      <c r="BJ21" s="257">
        <v>591785</v>
      </c>
      <c r="BK21" s="30">
        <v>591173</v>
      </c>
      <c r="BL21" s="30">
        <v>591665</v>
      </c>
      <c r="BM21" s="257">
        <v>584998</v>
      </c>
      <c r="BN21" s="249"/>
      <c r="BO21" s="30">
        <v>587637</v>
      </c>
      <c r="BP21" s="30">
        <v>590070</v>
      </c>
      <c r="BQ21" s="257">
        <v>595361</v>
      </c>
      <c r="BR21" s="30">
        <v>600053</v>
      </c>
      <c r="BS21" s="30">
        <v>604692</v>
      </c>
      <c r="BT21" s="257">
        <v>616021</v>
      </c>
      <c r="BU21" s="30">
        <v>619204</v>
      </c>
      <c r="BV21" s="30">
        <v>619912</v>
      </c>
      <c r="BW21" s="257">
        <v>616019</v>
      </c>
      <c r="BX21" s="30">
        <v>617704</v>
      </c>
      <c r="BY21" s="30">
        <v>615533</v>
      </c>
      <c r="BZ21" s="257">
        <v>605646</v>
      </c>
      <c r="CA21" s="249"/>
      <c r="CB21" s="30">
        <v>609923</v>
      </c>
      <c r="CC21" s="30">
        <v>606710</v>
      </c>
      <c r="CD21" s="257">
        <v>610227</v>
      </c>
      <c r="CE21" s="30">
        <v>602265</v>
      </c>
      <c r="CF21" s="30">
        <v>598284</v>
      </c>
      <c r="CG21" s="257">
        <v>594861</v>
      </c>
      <c r="CH21" s="30">
        <v>585811</v>
      </c>
      <c r="CI21" s="30">
        <v>579221</v>
      </c>
      <c r="CJ21" s="257">
        <v>569906</v>
      </c>
      <c r="CK21" s="30">
        <v>569624</v>
      </c>
      <c r="CL21" s="30">
        <v>566100</v>
      </c>
      <c r="CM21" s="257">
        <v>553221</v>
      </c>
      <c r="CN21" s="249"/>
      <c r="CO21" s="30">
        <v>558091</v>
      </c>
      <c r="CP21" s="30">
        <v>557163</v>
      </c>
      <c r="CQ21" s="257">
        <v>565811</v>
      </c>
      <c r="CR21" s="30">
        <v>561585</v>
      </c>
      <c r="CS21" s="30">
        <v>562191</v>
      </c>
      <c r="CT21" s="257">
        <v>560090</v>
      </c>
      <c r="CU21" s="30">
        <v>554363</v>
      </c>
      <c r="CV21" s="30">
        <v>549896</v>
      </c>
      <c r="CW21" s="257">
        <v>548252</v>
      </c>
      <c r="CX21" s="30">
        <v>549368</v>
      </c>
      <c r="CY21" s="30">
        <v>551040</v>
      </c>
      <c r="CZ21" s="257">
        <v>537655</v>
      </c>
      <c r="DA21" s="249"/>
      <c r="DB21" s="30">
        <v>539201</v>
      </c>
      <c r="DC21" s="30">
        <v>543415</v>
      </c>
      <c r="DD21" s="257">
        <v>549741</v>
      </c>
      <c r="DE21" s="30">
        <v>546702</v>
      </c>
      <c r="DF21" s="30">
        <v>547418</v>
      </c>
      <c r="DG21" s="257">
        <v>546766</v>
      </c>
      <c r="DH21" s="30">
        <v>543230</v>
      </c>
      <c r="DI21" s="30">
        <v>542840</v>
      </c>
      <c r="DJ21" s="257">
        <v>539555</v>
      </c>
      <c r="DK21" s="30">
        <v>539520</v>
      </c>
      <c r="DL21" s="30">
        <v>539791</v>
      </c>
      <c r="DM21" s="257">
        <v>526579</v>
      </c>
      <c r="DN21" s="249"/>
      <c r="DO21" s="30">
        <v>530209</v>
      </c>
      <c r="DP21" s="30">
        <v>537793</v>
      </c>
      <c r="DQ21" s="257">
        <v>546286</v>
      </c>
      <c r="DR21" s="30">
        <v>543507</v>
      </c>
      <c r="DS21" s="30">
        <v>540677</v>
      </c>
      <c r="DT21" s="257">
        <v>532317</v>
      </c>
      <c r="DU21" s="30">
        <v>529288</v>
      </c>
      <c r="DV21" s="30">
        <v>531003</v>
      </c>
      <c r="DW21" s="257">
        <v>527794</v>
      </c>
      <c r="DX21" s="30">
        <v>530140</v>
      </c>
      <c r="DY21" s="30">
        <v>534595</v>
      </c>
      <c r="DZ21" s="257">
        <v>522149</v>
      </c>
      <c r="EA21" s="249"/>
      <c r="EB21" s="30">
        <v>527550</v>
      </c>
      <c r="EC21" s="30">
        <v>537988</v>
      </c>
      <c r="ED21" s="257">
        <v>546792</v>
      </c>
      <c r="EE21" s="30">
        <v>546104</v>
      </c>
      <c r="EF21" s="30">
        <v>550193</v>
      </c>
      <c r="EG21" s="257">
        <v>546733</v>
      </c>
      <c r="EH21" s="30">
        <v>548533</v>
      </c>
      <c r="EI21" s="30">
        <v>553756</v>
      </c>
      <c r="EJ21" s="257">
        <v>552349</v>
      </c>
      <c r="EK21" s="30">
        <v>556350</v>
      </c>
      <c r="EL21" s="30">
        <v>560841</v>
      </c>
      <c r="EM21" s="257">
        <v>550781</v>
      </c>
      <c r="EN21" s="249"/>
      <c r="EO21" s="30">
        <v>558211</v>
      </c>
      <c r="EP21" s="30">
        <v>566598</v>
      </c>
      <c r="EQ21" s="257">
        <v>578138</v>
      </c>
      <c r="ER21" s="30">
        <v>579503</v>
      </c>
      <c r="ES21" s="30">
        <v>581902</v>
      </c>
      <c r="ET21" s="257">
        <v>575797</v>
      </c>
      <c r="EU21" s="30">
        <v>573205</v>
      </c>
      <c r="EV21" s="30">
        <v>571629</v>
      </c>
      <c r="EW21" s="257">
        <v>570329</v>
      </c>
      <c r="EX21" s="30">
        <v>574212</v>
      </c>
      <c r="EY21" s="30">
        <v>572688</v>
      </c>
      <c r="EZ21" s="257">
        <v>576103</v>
      </c>
      <c r="FE21" s="30">
        <v>582150</v>
      </c>
      <c r="FF21" s="30">
        <v>590224</v>
      </c>
      <c r="FG21" s="257">
        <v>602777</v>
      </c>
      <c r="FH21" s="30">
        <v>606241</v>
      </c>
      <c r="FI21" s="30">
        <v>611545</v>
      </c>
      <c r="FJ21" s="257">
        <v>619219</v>
      </c>
      <c r="FK21" s="30">
        <v>625108</v>
      </c>
      <c r="FL21" s="30">
        <v>625168</v>
      </c>
      <c r="FM21" s="257">
        <v>632279</v>
      </c>
      <c r="FN21" s="30">
        <v>636895</v>
      </c>
      <c r="FO21" s="30">
        <v>647415</v>
      </c>
      <c r="FP21" s="257">
        <v>642781</v>
      </c>
      <c r="FQ21" s="313"/>
      <c r="FR21" s="30">
        <v>652194</v>
      </c>
      <c r="FS21" s="30">
        <v>658532</v>
      </c>
      <c r="FT21" s="257">
        <v>666206</v>
      </c>
      <c r="FU21" s="30">
        <v>668859</v>
      </c>
      <c r="FV21" s="30">
        <v>671421</v>
      </c>
      <c r="FW21" s="257">
        <v>672514</v>
      </c>
      <c r="FX21" s="30">
        <v>676937</v>
      </c>
      <c r="FY21" s="30">
        <v>683947</v>
      </c>
      <c r="FZ21" s="257">
        <v>688633</v>
      </c>
      <c r="GA21" s="30">
        <v>692855</v>
      </c>
      <c r="GB21" s="30">
        <v>697990</v>
      </c>
      <c r="GC21" s="257">
        <v>689100</v>
      </c>
      <c r="GE21" s="30">
        <v>700889</v>
      </c>
      <c r="GF21" s="30">
        <v>708697</v>
      </c>
      <c r="GG21" s="257">
        <v>715979</v>
      </c>
      <c r="GH21" s="30">
        <v>719862</v>
      </c>
      <c r="GI21" s="30">
        <v>722775</v>
      </c>
      <c r="GJ21" s="257">
        <v>723166</v>
      </c>
      <c r="GK21" s="30">
        <v>727050</v>
      </c>
      <c r="GL21" s="30">
        <v>730468</v>
      </c>
      <c r="GM21" s="257">
        <v>735701</v>
      </c>
      <c r="GN21" s="30">
        <v>741180</v>
      </c>
      <c r="GO21" s="30">
        <v>746952</v>
      </c>
      <c r="GP21" s="257">
        <v>742919</v>
      </c>
      <c r="GQ21" s="30">
        <v>756788</v>
      </c>
      <c r="GR21" s="30">
        <v>765188</v>
      </c>
      <c r="GS21" s="257">
        <v>771398</v>
      </c>
      <c r="GT21" s="30">
        <v>775905</v>
      </c>
      <c r="GU21" s="30">
        <v>778433</v>
      </c>
      <c r="GV21" s="257">
        <v>778044</v>
      </c>
      <c r="GW21" s="30">
        <v>783134</v>
      </c>
      <c r="GX21" s="30">
        <v>785387</v>
      </c>
      <c r="GY21" s="257">
        <v>787320</v>
      </c>
      <c r="GZ21" s="30">
        <v>796958</v>
      </c>
      <c r="HA21" s="30">
        <v>802955</v>
      </c>
      <c r="HB21" s="257">
        <v>793824</v>
      </c>
      <c r="HC21" s="30">
        <v>804658</v>
      </c>
      <c r="HD21" s="30"/>
      <c r="HE21" s="257"/>
      <c r="HF21" s="30"/>
      <c r="HG21" s="30"/>
      <c r="HH21" s="257"/>
      <c r="HI21" s="30"/>
      <c r="HJ21" s="30"/>
      <c r="HK21" s="257"/>
      <c r="HL21" s="30"/>
      <c r="HM21" s="30"/>
      <c r="HN21" s="257"/>
    </row>
    <row r="22" spans="1:222" x14ac:dyDescent="0.25">
      <c r="A22" s="214" t="s">
        <v>80</v>
      </c>
      <c r="B22" s="215">
        <v>15507</v>
      </c>
      <c r="C22" s="215">
        <v>16241</v>
      </c>
      <c r="D22" s="216">
        <v>15131</v>
      </c>
      <c r="E22" s="215">
        <v>17209</v>
      </c>
      <c r="F22" s="215">
        <v>18359</v>
      </c>
      <c r="G22" s="216">
        <v>16671</v>
      </c>
      <c r="H22" s="215">
        <v>17964</v>
      </c>
      <c r="I22" s="217">
        <v>19022</v>
      </c>
      <c r="J22" s="218">
        <v>17209</v>
      </c>
      <c r="K22" s="215">
        <v>19666</v>
      </c>
      <c r="L22" s="215">
        <v>19555</v>
      </c>
      <c r="M22" s="231">
        <v>14620</v>
      </c>
      <c r="N22" s="290"/>
      <c r="O22" s="241">
        <v>17763</v>
      </c>
      <c r="P22" s="215">
        <v>18114</v>
      </c>
      <c r="Q22" s="216">
        <v>14226</v>
      </c>
      <c r="R22" s="215">
        <v>14378</v>
      </c>
      <c r="S22" s="215">
        <v>18480</v>
      </c>
      <c r="T22" s="219">
        <v>22009</v>
      </c>
      <c r="U22" s="220">
        <v>30280</v>
      </c>
      <c r="V22" s="220">
        <v>32150</v>
      </c>
      <c r="W22" s="221">
        <v>35569</v>
      </c>
      <c r="X22" s="220">
        <v>35569</v>
      </c>
      <c r="Y22" s="220">
        <v>42100</v>
      </c>
      <c r="Z22" s="219">
        <v>40939</v>
      </c>
      <c r="AA22" s="222"/>
      <c r="AB22" s="215">
        <v>48680</v>
      </c>
      <c r="AC22" s="215">
        <v>51782</v>
      </c>
      <c r="AD22" s="216">
        <v>52048</v>
      </c>
      <c r="AE22" s="215">
        <v>54766</v>
      </c>
      <c r="AF22" s="215">
        <v>56757</v>
      </c>
      <c r="AG22" s="216">
        <v>57435</v>
      </c>
      <c r="AH22" s="217">
        <v>60370</v>
      </c>
      <c r="AI22" s="217">
        <v>62854</v>
      </c>
      <c r="AJ22" s="221">
        <v>62352</v>
      </c>
      <c r="AK22" s="217">
        <v>65334</v>
      </c>
      <c r="AL22" s="217">
        <v>67824</v>
      </c>
      <c r="AM22" s="221">
        <v>63487</v>
      </c>
      <c r="AN22" s="222"/>
      <c r="AO22" s="217">
        <v>70435</v>
      </c>
      <c r="AP22" s="217">
        <v>73851</v>
      </c>
      <c r="AQ22" s="221">
        <v>73464</v>
      </c>
      <c r="AR22" s="217">
        <v>78872</v>
      </c>
      <c r="AS22" s="217">
        <v>83632</v>
      </c>
      <c r="AT22" s="221">
        <v>84998</v>
      </c>
      <c r="AU22" s="217">
        <v>88804</v>
      </c>
      <c r="AV22" s="217">
        <v>91700</v>
      </c>
      <c r="AW22" s="221">
        <v>92045</v>
      </c>
      <c r="AX22" s="217">
        <v>95884</v>
      </c>
      <c r="AY22" s="217">
        <v>99274</v>
      </c>
      <c r="AZ22" s="221">
        <v>95200</v>
      </c>
      <c r="BA22" s="192"/>
      <c r="BB22" s="217">
        <v>102022</v>
      </c>
      <c r="BC22" s="217">
        <v>104725</v>
      </c>
      <c r="BD22" s="221">
        <v>103784</v>
      </c>
      <c r="BE22" s="217">
        <v>109257</v>
      </c>
      <c r="BF22" s="217">
        <v>111924</v>
      </c>
      <c r="BG22" s="221">
        <v>111274</v>
      </c>
      <c r="BH22" s="217">
        <v>110863</v>
      </c>
      <c r="BI22" s="217">
        <v>107288</v>
      </c>
      <c r="BJ22" s="221">
        <v>100403</v>
      </c>
      <c r="BK22" s="217">
        <v>98045</v>
      </c>
      <c r="BL22" s="217">
        <v>94617</v>
      </c>
      <c r="BM22" s="221">
        <v>78272</v>
      </c>
      <c r="BN22" s="249"/>
      <c r="BO22" s="217">
        <v>84493</v>
      </c>
      <c r="BP22" s="217">
        <v>83393</v>
      </c>
      <c r="BQ22" s="221">
        <v>79120</v>
      </c>
      <c r="BR22" s="217">
        <v>81827</v>
      </c>
      <c r="BS22" s="217">
        <v>80020</v>
      </c>
      <c r="BT22" s="221">
        <v>74310</v>
      </c>
      <c r="BU22" s="217">
        <v>73418</v>
      </c>
      <c r="BV22" s="217">
        <v>68842</v>
      </c>
      <c r="BW22" s="221">
        <v>61037</v>
      </c>
      <c r="BX22" s="217">
        <v>60988</v>
      </c>
      <c r="BY22" s="217">
        <v>58435</v>
      </c>
      <c r="BZ22" s="221">
        <v>46441</v>
      </c>
      <c r="CA22" s="249"/>
      <c r="CB22" s="217">
        <v>50622</v>
      </c>
      <c r="CC22" s="30">
        <v>48099</v>
      </c>
      <c r="CD22" s="221">
        <v>44427</v>
      </c>
      <c r="CE22" s="217">
        <v>42162</v>
      </c>
      <c r="CF22" s="217">
        <v>41674</v>
      </c>
      <c r="CG22" s="221">
        <v>39222</v>
      </c>
      <c r="CH22" s="217">
        <v>38362</v>
      </c>
      <c r="CI22" s="30">
        <v>37364</v>
      </c>
      <c r="CJ22" s="221">
        <v>32741</v>
      </c>
      <c r="CK22" s="217">
        <v>35986</v>
      </c>
      <c r="CL22" s="217">
        <v>36753</v>
      </c>
      <c r="CM22" s="221">
        <v>26901</v>
      </c>
      <c r="CN22" s="249"/>
      <c r="CO22" s="217">
        <v>35621</v>
      </c>
      <c r="CP22" s="30">
        <v>35613</v>
      </c>
      <c r="CQ22" s="221">
        <v>34834</v>
      </c>
      <c r="CR22" s="217">
        <v>36384</v>
      </c>
      <c r="CS22" s="217">
        <v>39553</v>
      </c>
      <c r="CT22" s="221">
        <v>36461</v>
      </c>
      <c r="CU22" s="217">
        <v>37405</v>
      </c>
      <c r="CV22" s="30">
        <v>36009</v>
      </c>
      <c r="CW22" s="221">
        <v>33386</v>
      </c>
      <c r="CX22" s="217">
        <v>36105</v>
      </c>
      <c r="CY22" s="217">
        <v>37306</v>
      </c>
      <c r="CZ22" s="221">
        <v>27394</v>
      </c>
      <c r="DA22" s="249"/>
      <c r="DB22" s="217">
        <v>33087</v>
      </c>
      <c r="DC22" s="30">
        <v>34686</v>
      </c>
      <c r="DD22" s="221">
        <v>32829</v>
      </c>
      <c r="DE22" s="217">
        <v>35505</v>
      </c>
      <c r="DF22" s="217">
        <v>37003</v>
      </c>
      <c r="DG22" s="221">
        <v>33905</v>
      </c>
      <c r="DH22" s="217">
        <v>33401</v>
      </c>
      <c r="DI22" s="30">
        <v>32899</v>
      </c>
      <c r="DJ22" s="221">
        <v>28679</v>
      </c>
      <c r="DK22" s="217">
        <v>31524</v>
      </c>
      <c r="DL22" s="217">
        <v>33119</v>
      </c>
      <c r="DM22" s="221">
        <v>22473</v>
      </c>
      <c r="DN22" s="249"/>
      <c r="DO22" s="217">
        <v>24897</v>
      </c>
      <c r="DP22" s="30">
        <v>30362</v>
      </c>
      <c r="DQ22" s="221">
        <v>28670</v>
      </c>
      <c r="DR22" s="217">
        <v>29880</v>
      </c>
      <c r="DS22" s="217">
        <v>30394</v>
      </c>
      <c r="DT22" s="221">
        <v>24897</v>
      </c>
      <c r="DU22" s="217">
        <v>27596</v>
      </c>
      <c r="DV22" s="30">
        <v>28573</v>
      </c>
      <c r="DW22" s="221">
        <v>24860</v>
      </c>
      <c r="DX22" s="217">
        <v>29138</v>
      </c>
      <c r="DY22" s="217">
        <v>28739</v>
      </c>
      <c r="DZ22" s="221">
        <v>20297</v>
      </c>
      <c r="EA22" s="249"/>
      <c r="EB22" s="217">
        <v>27541</v>
      </c>
      <c r="EC22" s="30">
        <v>29160</v>
      </c>
      <c r="ED22" s="221">
        <v>26129</v>
      </c>
      <c r="EE22" s="217">
        <v>28538</v>
      </c>
      <c r="EF22" s="217">
        <v>29890</v>
      </c>
      <c r="EG22" s="221">
        <v>23475</v>
      </c>
      <c r="EH22" s="217">
        <v>28312</v>
      </c>
      <c r="EI22" s="30">
        <v>29366</v>
      </c>
      <c r="EJ22" s="221">
        <v>25743</v>
      </c>
      <c r="EK22" s="217">
        <v>29162</v>
      </c>
      <c r="EL22" s="217">
        <v>28802</v>
      </c>
      <c r="EM22" s="221">
        <v>19828</v>
      </c>
      <c r="EN22" s="249"/>
      <c r="EO22" s="217">
        <v>25760</v>
      </c>
      <c r="EP22" s="30">
        <v>26280</v>
      </c>
      <c r="EQ22" s="221">
        <v>25162</v>
      </c>
      <c r="ER22" s="217">
        <v>25319</v>
      </c>
      <c r="ES22" s="217">
        <v>25932</v>
      </c>
      <c r="ET22" s="221">
        <v>20511</v>
      </c>
      <c r="EU22" s="217">
        <v>22858</v>
      </c>
      <c r="EV22" s="30">
        <v>21317</v>
      </c>
      <c r="EW22" s="221">
        <v>20813</v>
      </c>
      <c r="EX22" s="217">
        <v>23419</v>
      </c>
      <c r="EY22" s="217">
        <v>21475</v>
      </c>
      <c r="EZ22" s="221">
        <v>16346</v>
      </c>
      <c r="FE22" s="217">
        <v>21690</v>
      </c>
      <c r="FF22" s="30">
        <v>23748</v>
      </c>
      <c r="FG22" s="221">
        <v>23619</v>
      </c>
      <c r="FH22" s="217">
        <v>25667</v>
      </c>
      <c r="FI22" s="217">
        <v>25942</v>
      </c>
      <c r="FJ22" s="221">
        <v>24231</v>
      </c>
      <c r="FK22" s="217">
        <v>24980</v>
      </c>
      <c r="FL22" s="30">
        <v>24157</v>
      </c>
      <c r="FM22" s="221">
        <v>21831</v>
      </c>
      <c r="FN22" s="217">
        <v>22162</v>
      </c>
      <c r="FO22" s="217">
        <v>19901</v>
      </c>
      <c r="FP22" s="221">
        <v>13641</v>
      </c>
      <c r="FQ22" s="313"/>
      <c r="FR22" s="217">
        <v>17790</v>
      </c>
      <c r="FS22" s="30">
        <v>17996</v>
      </c>
      <c r="FT22" s="221">
        <v>15959</v>
      </c>
      <c r="FU22" s="217">
        <v>17502</v>
      </c>
      <c r="FV22" s="217">
        <v>16971</v>
      </c>
      <c r="FW22" s="221">
        <v>15544</v>
      </c>
      <c r="FX22" s="217">
        <v>16593</v>
      </c>
      <c r="FY22" s="30">
        <v>16760</v>
      </c>
      <c r="FZ22" s="221">
        <v>15610</v>
      </c>
      <c r="GA22" s="217">
        <v>15835</v>
      </c>
      <c r="GB22" s="217">
        <v>16378</v>
      </c>
      <c r="GC22" s="221">
        <v>11406</v>
      </c>
      <c r="GE22" s="217">
        <v>16199</v>
      </c>
      <c r="GF22" s="30">
        <v>16722</v>
      </c>
      <c r="GG22" s="221">
        <v>15175</v>
      </c>
      <c r="GH22" s="217">
        <v>16749</v>
      </c>
      <c r="GI22" s="217">
        <v>17144</v>
      </c>
      <c r="GJ22" s="221">
        <v>15683</v>
      </c>
      <c r="GK22" s="217">
        <v>15786</v>
      </c>
      <c r="GL22" s="30">
        <v>16321</v>
      </c>
      <c r="GM22" s="221">
        <v>14956</v>
      </c>
      <c r="GN22" s="217">
        <v>16382</v>
      </c>
      <c r="GO22" s="217">
        <v>16457</v>
      </c>
      <c r="GP22" s="221">
        <v>12741</v>
      </c>
      <c r="GQ22" s="217">
        <v>16372</v>
      </c>
      <c r="GR22" s="30">
        <v>16324</v>
      </c>
      <c r="GS22" s="221">
        <v>15960</v>
      </c>
      <c r="GT22" s="217">
        <v>16679</v>
      </c>
      <c r="GU22" s="217">
        <v>17032</v>
      </c>
      <c r="GV22" s="221">
        <v>15651</v>
      </c>
      <c r="GW22" s="217">
        <v>17058</v>
      </c>
      <c r="GX22" s="30">
        <v>16200</v>
      </c>
      <c r="GY22" s="221">
        <v>15537</v>
      </c>
      <c r="GZ22" s="217">
        <v>17530</v>
      </c>
      <c r="HA22" s="217">
        <v>17870</v>
      </c>
      <c r="HB22" s="221">
        <v>13659</v>
      </c>
      <c r="HC22" s="217">
        <v>17616</v>
      </c>
      <c r="HD22" s="30"/>
      <c r="HE22" s="221"/>
      <c r="HF22" s="217"/>
      <c r="HG22" s="217"/>
      <c r="HH22" s="221"/>
      <c r="HI22" s="217"/>
      <c r="HJ22" s="30"/>
      <c r="HK22" s="221"/>
      <c r="HL22" s="217"/>
      <c r="HM22" s="217"/>
      <c r="HN22" s="221"/>
    </row>
    <row r="23" spans="1:222" x14ac:dyDescent="0.25">
      <c r="A23" s="4" t="s">
        <v>79</v>
      </c>
      <c r="B23" s="13">
        <v>21282</v>
      </c>
      <c r="C23" s="13">
        <v>21391</v>
      </c>
      <c r="D23" s="36">
        <v>20792</v>
      </c>
      <c r="E23" s="13">
        <v>20879</v>
      </c>
      <c r="F23" s="13">
        <v>20445</v>
      </c>
      <c r="G23" s="36">
        <v>19284</v>
      </c>
      <c r="H23" s="13">
        <v>19218</v>
      </c>
      <c r="I23" s="13">
        <v>19079</v>
      </c>
      <c r="J23" s="36">
        <v>18262</v>
      </c>
      <c r="K23" s="13">
        <v>18590</v>
      </c>
      <c r="L23" s="13">
        <v>17761</v>
      </c>
      <c r="M23" s="232">
        <v>17126</v>
      </c>
      <c r="N23" s="70"/>
      <c r="O23" s="242">
        <v>17409</v>
      </c>
      <c r="P23" s="21">
        <v>17297</v>
      </c>
      <c r="Q23" s="37">
        <v>17257</v>
      </c>
      <c r="R23" s="21">
        <v>17573</v>
      </c>
      <c r="S23" s="94">
        <v>17773</v>
      </c>
      <c r="T23" s="37">
        <v>17466</v>
      </c>
      <c r="U23" s="30">
        <v>18229</v>
      </c>
      <c r="V23" s="30">
        <v>18590</v>
      </c>
      <c r="W23" s="37">
        <v>18539</v>
      </c>
      <c r="X23" s="30">
        <v>18945</v>
      </c>
      <c r="Y23" s="30">
        <v>18754</v>
      </c>
      <c r="Z23" s="37">
        <v>17796</v>
      </c>
      <c r="AA23" s="70"/>
      <c r="AB23" s="30">
        <v>18699</v>
      </c>
      <c r="AC23" s="30">
        <v>19324</v>
      </c>
      <c r="AD23" s="37">
        <v>19438</v>
      </c>
      <c r="AE23" s="30">
        <v>19982</v>
      </c>
      <c r="AF23" s="30">
        <v>20291</v>
      </c>
      <c r="AG23" s="37">
        <v>20308</v>
      </c>
      <c r="AH23" s="30">
        <v>21007</v>
      </c>
      <c r="AI23" s="30">
        <v>21832</v>
      </c>
      <c r="AJ23" s="257">
        <v>21823</v>
      </c>
      <c r="AK23" s="30">
        <v>21987</v>
      </c>
      <c r="AL23" s="30">
        <v>22138</v>
      </c>
      <c r="AM23" s="257">
        <v>21342</v>
      </c>
      <c r="AN23" s="70"/>
      <c r="AO23" s="30">
        <v>22065</v>
      </c>
      <c r="AP23" s="30">
        <v>22733</v>
      </c>
      <c r="AQ23" s="257">
        <v>22884</v>
      </c>
      <c r="AR23" s="30">
        <v>23220</v>
      </c>
      <c r="AS23" s="30">
        <v>23673</v>
      </c>
      <c r="AT23" s="257">
        <v>23752</v>
      </c>
      <c r="AU23" s="30">
        <v>24547</v>
      </c>
      <c r="AV23" s="30">
        <v>25204</v>
      </c>
      <c r="AW23" s="257">
        <v>25435</v>
      </c>
      <c r="AX23" s="30">
        <v>25814</v>
      </c>
      <c r="AY23" s="30">
        <v>26240</v>
      </c>
      <c r="AZ23" s="257">
        <v>25529</v>
      </c>
      <c r="BA23" s="192"/>
      <c r="BB23" s="30">
        <v>26421</v>
      </c>
      <c r="BC23" s="30">
        <v>27107</v>
      </c>
      <c r="BD23" s="257">
        <v>27227</v>
      </c>
      <c r="BE23" s="30">
        <v>27661</v>
      </c>
      <c r="BF23" s="30">
        <v>28082</v>
      </c>
      <c r="BG23" s="257">
        <v>29543</v>
      </c>
      <c r="BH23" s="30">
        <v>29987</v>
      </c>
      <c r="BI23" s="30">
        <v>30777</v>
      </c>
      <c r="BJ23" s="257">
        <v>30994</v>
      </c>
      <c r="BK23" s="30">
        <v>31688</v>
      </c>
      <c r="BL23" s="30">
        <v>32048</v>
      </c>
      <c r="BM23" s="257">
        <v>31411</v>
      </c>
      <c r="BN23" s="249"/>
      <c r="BO23" s="30">
        <v>32348</v>
      </c>
      <c r="BP23" s="30">
        <v>33275</v>
      </c>
      <c r="BQ23" s="257">
        <v>33796</v>
      </c>
      <c r="BR23" s="30">
        <v>34613</v>
      </c>
      <c r="BS23" s="30">
        <v>35153</v>
      </c>
      <c r="BT23" s="257">
        <v>35158</v>
      </c>
      <c r="BU23" s="30">
        <v>36023</v>
      </c>
      <c r="BV23" s="30">
        <v>36857</v>
      </c>
      <c r="BW23" s="257">
        <v>36765</v>
      </c>
      <c r="BX23" s="30">
        <v>37492</v>
      </c>
      <c r="BY23" s="30">
        <v>38164</v>
      </c>
      <c r="BZ23" s="257">
        <v>37303</v>
      </c>
      <c r="CA23" s="249"/>
      <c r="CB23" s="30">
        <v>38094</v>
      </c>
      <c r="CC23" s="30">
        <v>38201</v>
      </c>
      <c r="CD23" s="257">
        <v>38449</v>
      </c>
      <c r="CE23" s="30">
        <v>38257</v>
      </c>
      <c r="CF23" s="30">
        <v>38413</v>
      </c>
      <c r="CG23" s="257">
        <v>39051</v>
      </c>
      <c r="CH23" s="30">
        <v>39300</v>
      </c>
      <c r="CI23" s="30">
        <v>39439</v>
      </c>
      <c r="CJ23" s="257">
        <v>39208</v>
      </c>
      <c r="CK23" s="30">
        <v>39635</v>
      </c>
      <c r="CL23" s="30">
        <v>40177</v>
      </c>
      <c r="CM23" s="257">
        <v>39196</v>
      </c>
      <c r="CN23" s="249"/>
      <c r="CO23" s="30">
        <v>40078</v>
      </c>
      <c r="CP23" s="30">
        <v>40078</v>
      </c>
      <c r="CQ23" s="257">
        <v>40768</v>
      </c>
      <c r="CR23" s="30">
        <v>40807</v>
      </c>
      <c r="CS23" s="30">
        <v>41058</v>
      </c>
      <c r="CT23" s="257">
        <v>41055</v>
      </c>
      <c r="CU23" s="30">
        <v>40884</v>
      </c>
      <c r="CV23" s="30">
        <v>41257</v>
      </c>
      <c r="CW23" s="257">
        <v>41230</v>
      </c>
      <c r="CX23" s="30">
        <v>41524</v>
      </c>
      <c r="CY23" s="30">
        <v>41803</v>
      </c>
      <c r="CZ23" s="257">
        <v>41419</v>
      </c>
      <c r="DA23" s="249"/>
      <c r="DB23" s="30">
        <v>41487</v>
      </c>
      <c r="DC23" s="30">
        <v>42106</v>
      </c>
      <c r="DD23" s="257">
        <v>42570</v>
      </c>
      <c r="DE23" s="30">
        <v>42658</v>
      </c>
      <c r="DF23" s="30">
        <v>42504</v>
      </c>
      <c r="DG23" s="257">
        <v>42668</v>
      </c>
      <c r="DH23" s="30">
        <v>42534</v>
      </c>
      <c r="DI23" s="30">
        <v>42883</v>
      </c>
      <c r="DJ23" s="257">
        <v>42712</v>
      </c>
      <c r="DK23" s="30">
        <v>42786</v>
      </c>
      <c r="DL23" s="30">
        <v>42931</v>
      </c>
      <c r="DM23" s="257">
        <v>42537</v>
      </c>
      <c r="DN23" s="249"/>
      <c r="DO23" s="30">
        <v>42889</v>
      </c>
      <c r="DP23" s="30">
        <v>43845</v>
      </c>
      <c r="DQ23" s="257">
        <v>44636</v>
      </c>
      <c r="DR23" s="30">
        <v>45087</v>
      </c>
      <c r="DS23" s="30">
        <v>45353</v>
      </c>
      <c r="DT23" s="257">
        <v>45104</v>
      </c>
      <c r="DU23" s="30">
        <v>44812</v>
      </c>
      <c r="DV23" s="30">
        <v>45354</v>
      </c>
      <c r="DW23" s="257">
        <v>45044</v>
      </c>
      <c r="DX23" s="30">
        <v>46215</v>
      </c>
      <c r="DY23" s="30">
        <v>46287</v>
      </c>
      <c r="DZ23" s="257">
        <v>45567</v>
      </c>
      <c r="EA23" s="249"/>
      <c r="EB23" s="30">
        <v>45951</v>
      </c>
      <c r="EC23" s="30">
        <v>46414</v>
      </c>
      <c r="ED23" s="257">
        <v>46768</v>
      </c>
      <c r="EE23" s="30">
        <v>47397</v>
      </c>
      <c r="EF23" s="30">
        <v>48256</v>
      </c>
      <c r="EG23" s="257">
        <v>47317</v>
      </c>
      <c r="EH23" s="30">
        <v>47765</v>
      </c>
      <c r="EI23" s="30">
        <v>47357</v>
      </c>
      <c r="EJ23" s="257">
        <v>49293</v>
      </c>
      <c r="EK23" s="30">
        <v>50038</v>
      </c>
      <c r="EL23" s="30">
        <v>50140</v>
      </c>
      <c r="EM23" s="257">
        <v>49947</v>
      </c>
      <c r="EN23" s="249"/>
      <c r="EO23" s="30">
        <v>50470</v>
      </c>
      <c r="EP23" s="30">
        <v>51258</v>
      </c>
      <c r="EQ23" s="257">
        <v>52598</v>
      </c>
      <c r="ER23" s="30">
        <v>52818</v>
      </c>
      <c r="ES23" s="30">
        <v>53612</v>
      </c>
      <c r="ET23" s="257">
        <v>52833</v>
      </c>
      <c r="EU23" s="30">
        <v>53088</v>
      </c>
      <c r="EV23" s="30">
        <v>53100</v>
      </c>
      <c r="EW23" s="257">
        <v>52666</v>
      </c>
      <c r="EX23" s="30">
        <v>53355</v>
      </c>
      <c r="EY23" s="30">
        <v>52909</v>
      </c>
      <c r="EZ23" s="257">
        <v>54770</v>
      </c>
      <c r="FE23" s="30">
        <v>62100</v>
      </c>
      <c r="FF23" s="30">
        <v>60036</v>
      </c>
      <c r="FG23" s="257">
        <v>61275</v>
      </c>
      <c r="FH23" s="30">
        <v>62210</v>
      </c>
      <c r="FI23" s="30">
        <v>62775</v>
      </c>
      <c r="FJ23" s="257">
        <v>67659</v>
      </c>
      <c r="FK23" s="30">
        <v>66126</v>
      </c>
      <c r="FL23" s="30">
        <v>70989</v>
      </c>
      <c r="FM23" s="257">
        <v>69448</v>
      </c>
      <c r="FN23" s="30">
        <v>70390</v>
      </c>
      <c r="FO23" s="30">
        <v>70800</v>
      </c>
      <c r="FP23" s="257">
        <v>72313</v>
      </c>
      <c r="FQ23" s="313"/>
      <c r="FR23" s="30">
        <v>73699</v>
      </c>
      <c r="FS23" s="30">
        <v>74963</v>
      </c>
      <c r="FT23" s="257">
        <v>73664</v>
      </c>
      <c r="FU23" s="30">
        <v>74388</v>
      </c>
      <c r="FV23" s="30">
        <v>78160</v>
      </c>
      <c r="FW23" s="257">
        <v>74962</v>
      </c>
      <c r="FX23" s="30">
        <v>76422</v>
      </c>
      <c r="FY23" s="30">
        <v>76939</v>
      </c>
      <c r="FZ23" s="257">
        <v>76881</v>
      </c>
      <c r="GA23" s="30">
        <v>76805</v>
      </c>
      <c r="GB23" s="30">
        <v>77094</v>
      </c>
      <c r="GC23" s="257">
        <v>74955</v>
      </c>
      <c r="GE23" s="30">
        <v>77693</v>
      </c>
      <c r="GF23" s="30">
        <v>78048</v>
      </c>
      <c r="GG23" s="257">
        <v>77675</v>
      </c>
      <c r="GH23" s="30">
        <v>76014</v>
      </c>
      <c r="GI23" s="30">
        <v>76671</v>
      </c>
      <c r="GJ23" s="257">
        <v>79232</v>
      </c>
      <c r="GK23" s="30">
        <v>79478</v>
      </c>
      <c r="GL23" s="30">
        <v>79632</v>
      </c>
      <c r="GM23" s="257">
        <v>79169</v>
      </c>
      <c r="GN23" s="30">
        <v>79435</v>
      </c>
      <c r="GO23" s="30">
        <v>80615</v>
      </c>
      <c r="GP23" s="257">
        <v>79696</v>
      </c>
      <c r="GQ23" s="30">
        <v>80170</v>
      </c>
      <c r="GR23" s="30">
        <v>80216</v>
      </c>
      <c r="GS23" s="257">
        <v>80483</v>
      </c>
      <c r="GT23" s="30">
        <v>81104</v>
      </c>
      <c r="GU23" s="30">
        <v>80196</v>
      </c>
      <c r="GV23" s="257">
        <v>79373</v>
      </c>
      <c r="GW23" s="30">
        <v>80223</v>
      </c>
      <c r="GX23" s="30">
        <v>80408</v>
      </c>
      <c r="GY23" s="257">
        <v>80610</v>
      </c>
      <c r="GZ23" s="30">
        <v>81688</v>
      </c>
      <c r="HA23" s="30">
        <v>82157</v>
      </c>
      <c r="HB23" s="257">
        <v>81839</v>
      </c>
      <c r="HC23" s="30">
        <v>82785</v>
      </c>
      <c r="HD23" s="30"/>
      <c r="HE23" s="257"/>
      <c r="HF23" s="30"/>
      <c r="HG23" s="30"/>
      <c r="HH23" s="257"/>
      <c r="HI23" s="30"/>
      <c r="HJ23" s="30"/>
      <c r="HK23" s="257"/>
      <c r="HL23" s="30"/>
      <c r="HM23" s="30"/>
      <c r="HN23" s="257"/>
    </row>
    <row r="24" spans="1:222" ht="6" customHeight="1" x14ac:dyDescent="0.25">
      <c r="A24" s="24"/>
      <c r="B24" s="51"/>
      <c r="C24" s="51"/>
      <c r="D24" s="51"/>
      <c r="E24" s="51"/>
      <c r="F24" s="51"/>
      <c r="G24" s="51"/>
      <c r="H24" s="51"/>
      <c r="I24" s="51"/>
      <c r="J24" s="52"/>
      <c r="K24" s="52"/>
      <c r="L24" s="52"/>
      <c r="M24" s="52"/>
      <c r="N24" s="52"/>
      <c r="O24" s="52"/>
      <c r="P24" s="52"/>
      <c r="Q24" s="52"/>
      <c r="R24" s="52"/>
      <c r="S24" s="91"/>
      <c r="T24" s="91"/>
      <c r="U24" s="91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2"/>
      <c r="BN24" s="249"/>
      <c r="BO24" s="192"/>
      <c r="BP24" s="192"/>
      <c r="BQ24" s="192"/>
      <c r="BR24" s="192"/>
      <c r="BS24" s="192"/>
      <c r="BT24" s="192"/>
      <c r="BU24" s="192"/>
      <c r="BV24" s="192"/>
      <c r="BW24" s="192"/>
      <c r="BX24" s="192"/>
      <c r="BY24" s="192"/>
      <c r="BZ24" s="192"/>
      <c r="CA24" s="249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  <c r="CN24" s="249"/>
      <c r="CO24" s="192"/>
      <c r="CP24" s="192"/>
      <c r="CQ24" s="192"/>
      <c r="CR24" s="192"/>
      <c r="CS24" s="192"/>
      <c r="CT24" s="192"/>
      <c r="CU24" s="192"/>
      <c r="CV24" s="192"/>
      <c r="CW24" s="192"/>
      <c r="CX24" s="192"/>
      <c r="CY24" s="192"/>
      <c r="CZ24" s="192"/>
      <c r="DA24" s="249"/>
      <c r="DB24" s="192"/>
      <c r="DC24" s="192"/>
      <c r="DD24" s="192"/>
      <c r="DE24" s="192"/>
      <c r="DF24" s="192"/>
      <c r="DG24" s="192"/>
      <c r="DH24" s="192"/>
      <c r="DI24" s="192"/>
      <c r="DJ24" s="192"/>
      <c r="DK24" s="192"/>
      <c r="DL24" s="192"/>
      <c r="DM24" s="192"/>
      <c r="DN24" s="249"/>
      <c r="DO24" s="192"/>
      <c r="DP24" s="192"/>
      <c r="DQ24" s="192"/>
      <c r="DR24" s="192"/>
      <c r="DS24" s="192"/>
      <c r="DT24" s="192"/>
      <c r="DU24" s="192"/>
      <c r="DV24" s="192"/>
      <c r="DW24" s="192"/>
      <c r="DX24" s="192"/>
      <c r="DY24" s="192"/>
      <c r="DZ24" s="192"/>
      <c r="EA24" s="249"/>
      <c r="EB24" s="192"/>
      <c r="EC24" s="192"/>
      <c r="ED24" s="192"/>
      <c r="EE24" s="192"/>
      <c r="EF24" s="192"/>
      <c r="EG24" s="192"/>
      <c r="EH24" s="192"/>
      <c r="EI24" s="192"/>
      <c r="EJ24" s="192"/>
      <c r="EK24" s="192"/>
      <c r="EL24" s="192"/>
      <c r="EM24" s="192"/>
      <c r="EN24" s="249"/>
      <c r="EO24" s="192"/>
      <c r="EP24" s="192"/>
      <c r="EQ24" s="192"/>
      <c r="ER24" s="192"/>
      <c r="ES24" s="192"/>
      <c r="ET24" s="192"/>
      <c r="EU24" s="192"/>
      <c r="EV24" s="192"/>
      <c r="EW24" s="192"/>
      <c r="EX24" s="192"/>
      <c r="EY24" s="192"/>
      <c r="EZ24" s="192"/>
      <c r="FE24" s="192"/>
      <c r="FF24" s="192"/>
      <c r="FG24" s="192"/>
      <c r="FH24" s="192"/>
      <c r="FI24" s="192"/>
      <c r="FJ24" s="192"/>
      <c r="FK24" s="192"/>
      <c r="FL24" s="192"/>
      <c r="FM24" s="192"/>
      <c r="FN24" s="192"/>
      <c r="FO24" s="192"/>
      <c r="FP24" s="192"/>
      <c r="FQ24" s="313"/>
      <c r="FR24" s="192"/>
      <c r="FS24" s="192"/>
      <c r="FT24" s="192"/>
      <c r="FU24" s="192"/>
      <c r="FV24" s="192"/>
      <c r="FW24" s="192"/>
      <c r="FX24" s="192"/>
      <c r="FY24" s="192"/>
      <c r="FZ24" s="192"/>
      <c r="GA24" s="192"/>
      <c r="GB24" s="192"/>
      <c r="GC24" s="192"/>
      <c r="GE24" s="192"/>
      <c r="GF24" s="192"/>
      <c r="GG24" s="192"/>
      <c r="GH24" s="192"/>
      <c r="GI24" s="192"/>
      <c r="GJ24" s="192"/>
      <c r="GK24" s="192"/>
      <c r="GL24" s="192"/>
      <c r="GM24" s="192"/>
      <c r="GN24" s="192"/>
      <c r="GO24" s="192"/>
      <c r="GP24" s="192"/>
      <c r="GQ24" s="192"/>
      <c r="GR24" s="192"/>
      <c r="GS24" s="192"/>
      <c r="GT24" s="192"/>
      <c r="GU24" s="192"/>
      <c r="GV24" s="192"/>
      <c r="GW24" s="192"/>
      <c r="GX24" s="192"/>
      <c r="GY24" s="192"/>
      <c r="GZ24" s="192"/>
      <c r="HA24" s="192"/>
      <c r="HB24" s="192"/>
      <c r="HC24" s="192"/>
      <c r="HD24" s="192"/>
      <c r="HE24" s="192"/>
      <c r="HF24" s="192"/>
      <c r="HG24" s="192"/>
      <c r="HH24" s="192"/>
      <c r="HI24" s="192"/>
      <c r="HJ24" s="192"/>
      <c r="HK24" s="192"/>
      <c r="HL24" s="192"/>
      <c r="HM24" s="192"/>
      <c r="HN24" s="192"/>
    </row>
    <row r="25" spans="1:222" ht="24.6" x14ac:dyDescent="0.4">
      <c r="A25" s="134" t="s">
        <v>48</v>
      </c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6"/>
      <c r="Q25" s="135"/>
      <c r="R25" s="135"/>
      <c r="S25" s="135"/>
      <c r="T25" s="137"/>
      <c r="U25" s="137"/>
      <c r="V25" s="135"/>
      <c r="W25" s="135"/>
      <c r="X25" s="135"/>
      <c r="Y25" s="135"/>
      <c r="Z25" s="135"/>
      <c r="AA25" s="248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244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  <c r="BA25" s="192"/>
      <c r="BB25" s="284"/>
      <c r="BC25" s="267"/>
      <c r="BD25" s="267"/>
      <c r="BE25" s="267"/>
      <c r="BF25" s="267"/>
      <c r="BG25" s="267"/>
      <c r="BH25" s="267"/>
      <c r="BI25" s="267"/>
      <c r="BJ25" s="267"/>
      <c r="BK25" s="267"/>
      <c r="BL25" s="267"/>
      <c r="BM25" s="267"/>
      <c r="BN25" s="249"/>
      <c r="BO25" s="284"/>
      <c r="BP25" s="267"/>
      <c r="BQ25" s="267"/>
      <c r="BR25" s="267"/>
      <c r="BS25" s="267"/>
      <c r="BT25" s="267"/>
      <c r="BU25" s="267"/>
      <c r="BV25" s="267"/>
      <c r="BW25" s="267"/>
      <c r="BX25" s="267"/>
      <c r="BY25" s="267"/>
      <c r="BZ25" s="267"/>
      <c r="CA25" s="249"/>
      <c r="CB25" s="284"/>
      <c r="CC25" s="267"/>
      <c r="CD25" s="267"/>
      <c r="CE25" s="267"/>
      <c r="CF25" s="267"/>
      <c r="CG25" s="267"/>
      <c r="CH25" s="267"/>
      <c r="CI25" s="267"/>
      <c r="CJ25" s="267"/>
      <c r="CK25" s="267"/>
      <c r="CL25" s="267"/>
      <c r="CM25" s="267"/>
      <c r="CN25" s="249"/>
      <c r="CO25" s="284"/>
      <c r="CP25" s="267"/>
      <c r="CQ25" s="267"/>
      <c r="CR25" s="267"/>
      <c r="CS25" s="267"/>
      <c r="CT25" s="267"/>
      <c r="CU25" s="267"/>
      <c r="CV25" s="267"/>
      <c r="CW25" s="267"/>
      <c r="CX25" s="267"/>
      <c r="CY25" s="267"/>
      <c r="CZ25" s="267"/>
      <c r="DA25" s="249"/>
      <c r="DB25" s="284"/>
      <c r="DC25" s="267"/>
      <c r="DD25" s="267"/>
      <c r="DE25" s="267"/>
      <c r="DF25" s="267"/>
      <c r="DG25" s="267"/>
      <c r="DH25" s="267"/>
      <c r="DI25" s="267"/>
      <c r="DJ25" s="267"/>
      <c r="DK25" s="267"/>
      <c r="DL25" s="267"/>
      <c r="DM25" s="267"/>
      <c r="DN25" s="249"/>
      <c r="DO25" s="284"/>
      <c r="DP25" s="267"/>
      <c r="DQ25" s="267"/>
      <c r="DR25" s="267"/>
      <c r="DS25" s="267"/>
      <c r="DT25" s="267"/>
      <c r="DU25" s="267"/>
      <c r="DV25" s="267"/>
      <c r="DW25" s="267"/>
      <c r="DX25" s="267"/>
      <c r="DY25" s="267"/>
      <c r="DZ25" s="267"/>
      <c r="EA25" s="249"/>
      <c r="EB25" s="284"/>
      <c r="EC25" s="267"/>
      <c r="ED25" s="267"/>
      <c r="EE25" s="267"/>
      <c r="EF25" s="267"/>
      <c r="EG25" s="267"/>
      <c r="EH25" s="267"/>
      <c r="EI25" s="267"/>
      <c r="EJ25" s="267"/>
      <c r="EK25" s="267"/>
      <c r="EL25" s="267"/>
      <c r="EM25" s="267"/>
      <c r="EN25" s="249"/>
      <c r="EO25" s="284"/>
      <c r="EP25" s="267"/>
      <c r="EQ25" s="267"/>
      <c r="ER25" s="267"/>
      <c r="ES25" s="267"/>
      <c r="ET25" s="267"/>
      <c r="EU25" s="267"/>
      <c r="EV25" s="267"/>
      <c r="EW25" s="267"/>
      <c r="EX25" s="267"/>
      <c r="EY25" s="267"/>
      <c r="EZ25" s="267"/>
      <c r="FE25" s="284"/>
      <c r="FF25" s="267"/>
      <c r="FG25" s="267"/>
      <c r="FH25" s="267"/>
      <c r="FI25" s="267"/>
      <c r="FJ25" s="267"/>
      <c r="FK25" s="267"/>
      <c r="FL25" s="267"/>
      <c r="FM25" s="267"/>
      <c r="FN25" s="267"/>
      <c r="FO25" s="267"/>
      <c r="FP25" s="267"/>
      <c r="FQ25" s="313"/>
      <c r="FR25" s="284"/>
      <c r="FS25" s="267"/>
      <c r="FT25" s="267"/>
      <c r="FU25" s="267"/>
      <c r="FV25" s="267"/>
      <c r="FW25" s="267"/>
      <c r="FX25" s="267"/>
      <c r="FY25" s="267"/>
      <c r="FZ25" s="267"/>
      <c r="GA25" s="267"/>
      <c r="GB25" s="267"/>
      <c r="GC25" s="267"/>
      <c r="GE25" s="284"/>
      <c r="GF25" s="267"/>
      <c r="GG25" s="267"/>
      <c r="GH25" s="267"/>
      <c r="GI25" s="267"/>
      <c r="GJ25" s="267"/>
      <c r="GK25" s="267"/>
      <c r="GL25" s="267"/>
      <c r="GM25" s="267"/>
      <c r="GN25" s="267"/>
      <c r="GO25" s="267"/>
      <c r="GP25" s="267"/>
      <c r="GQ25" s="284"/>
      <c r="GR25" s="267"/>
      <c r="GS25" s="267"/>
      <c r="GT25" s="267"/>
      <c r="GU25" s="267"/>
      <c r="GV25" s="267"/>
      <c r="GW25" s="267"/>
      <c r="GX25" s="267"/>
      <c r="GY25" s="267"/>
      <c r="GZ25" s="267"/>
      <c r="HA25" s="267"/>
      <c r="HB25" s="267"/>
      <c r="HC25" s="284"/>
      <c r="HD25" s="267"/>
      <c r="HE25" s="267"/>
      <c r="HF25" s="267"/>
      <c r="HG25" s="267"/>
      <c r="HH25" s="267"/>
      <c r="HI25" s="267"/>
      <c r="HJ25" s="267"/>
      <c r="HK25" s="267"/>
      <c r="HL25" s="267"/>
      <c r="HM25" s="267"/>
      <c r="HN25" s="267"/>
    </row>
    <row r="26" spans="1:222" ht="31.5" customHeight="1" x14ac:dyDescent="0.4">
      <c r="A26" s="134" t="s">
        <v>43</v>
      </c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6"/>
      <c r="Q26" s="135"/>
      <c r="R26" s="135"/>
      <c r="S26" s="135"/>
      <c r="T26" s="137"/>
      <c r="U26" s="137"/>
      <c r="V26" s="135"/>
      <c r="W26" s="135"/>
      <c r="X26" s="135"/>
      <c r="Y26" s="135"/>
      <c r="Z26" s="135"/>
      <c r="AA26" s="248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244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  <c r="BA26" s="192"/>
      <c r="BB26" s="284"/>
      <c r="BC26" s="267"/>
      <c r="BD26" s="267"/>
      <c r="BE26" s="267"/>
      <c r="BF26" s="267"/>
      <c r="BG26" s="267"/>
      <c r="BH26" s="267"/>
      <c r="BI26" s="267"/>
      <c r="BJ26" s="267"/>
      <c r="BK26" s="267"/>
      <c r="BL26" s="267"/>
      <c r="BM26" s="267"/>
      <c r="BN26" s="249"/>
      <c r="BO26" s="284"/>
      <c r="BP26" s="267"/>
      <c r="BQ26" s="267"/>
      <c r="BR26" s="267"/>
      <c r="BS26" s="267"/>
      <c r="BT26" s="267"/>
      <c r="BU26" s="267"/>
      <c r="BV26" s="267"/>
      <c r="BW26" s="267"/>
      <c r="BX26" s="267"/>
      <c r="BY26" s="267"/>
      <c r="BZ26" s="267"/>
      <c r="CA26" s="249"/>
      <c r="CB26" s="284"/>
      <c r="CC26" s="267"/>
      <c r="CD26" s="267"/>
      <c r="CE26" s="267"/>
      <c r="CF26" s="267"/>
      <c r="CG26" s="267"/>
      <c r="CH26" s="267"/>
      <c r="CI26" s="267"/>
      <c r="CJ26" s="267"/>
      <c r="CK26" s="267"/>
      <c r="CL26" s="267"/>
      <c r="CM26" s="267"/>
      <c r="CN26" s="249"/>
      <c r="CO26" s="284"/>
      <c r="CP26" s="267"/>
      <c r="CQ26" s="267"/>
      <c r="CR26" s="267"/>
      <c r="CS26" s="267"/>
      <c r="CT26" s="267"/>
      <c r="CU26" s="267"/>
      <c r="CV26" s="267"/>
      <c r="CW26" s="267"/>
      <c r="CX26" s="267"/>
      <c r="CY26" s="267"/>
      <c r="CZ26" s="267"/>
      <c r="DA26" s="249"/>
      <c r="DB26" s="284"/>
      <c r="DC26" s="267"/>
      <c r="DD26" s="267"/>
      <c r="DE26" s="267"/>
      <c r="DF26" s="267"/>
      <c r="DG26" s="267"/>
      <c r="DH26" s="267"/>
      <c r="DI26" s="267"/>
      <c r="DJ26" s="267"/>
      <c r="DK26" s="267"/>
      <c r="DL26" s="267"/>
      <c r="DM26" s="267"/>
      <c r="DN26" s="249"/>
      <c r="DO26" s="284"/>
      <c r="DP26" s="267"/>
      <c r="DQ26" s="267"/>
      <c r="DR26" s="267"/>
      <c r="DS26" s="267"/>
      <c r="DT26" s="267"/>
      <c r="DU26" s="267"/>
      <c r="DV26" s="267"/>
      <c r="DW26" s="267"/>
      <c r="DX26" s="267"/>
      <c r="DY26" s="267"/>
      <c r="DZ26" s="267"/>
      <c r="EA26" s="249"/>
      <c r="EB26" s="284"/>
      <c r="EC26" s="267"/>
      <c r="ED26" s="267"/>
      <c r="EE26" s="267"/>
      <c r="EF26" s="267"/>
      <c r="EG26" s="267"/>
      <c r="EH26" s="267"/>
      <c r="EI26" s="267"/>
      <c r="EJ26" s="267"/>
      <c r="EK26" s="267"/>
      <c r="EL26" s="267"/>
      <c r="EM26" s="267"/>
      <c r="EN26" s="249"/>
      <c r="EO26" s="284"/>
      <c r="EP26" s="267"/>
      <c r="EQ26" s="267"/>
      <c r="ER26" s="267"/>
      <c r="ES26" s="267"/>
      <c r="ET26" s="267"/>
      <c r="EU26" s="267"/>
      <c r="EV26" s="267"/>
      <c r="EW26" s="267"/>
      <c r="EX26" s="267"/>
      <c r="EY26" s="267"/>
      <c r="EZ26" s="267"/>
      <c r="FE26" s="284"/>
      <c r="FF26" s="267"/>
      <c r="FG26" s="267"/>
      <c r="FH26" s="267"/>
      <c r="FI26" s="267"/>
      <c r="FJ26" s="267"/>
      <c r="FK26" s="267"/>
      <c r="FL26" s="267"/>
      <c r="FM26" s="267"/>
      <c r="FN26" s="267"/>
      <c r="FO26" s="267"/>
      <c r="FP26" s="267"/>
      <c r="FQ26" s="313"/>
      <c r="FR26" s="284"/>
      <c r="FS26" s="267"/>
      <c r="FT26" s="267"/>
      <c r="FU26" s="267"/>
      <c r="FV26" s="267"/>
      <c r="FW26" s="267"/>
      <c r="FX26" s="267"/>
      <c r="FY26" s="267"/>
      <c r="FZ26" s="267"/>
      <c r="GA26" s="267"/>
      <c r="GB26" s="267"/>
      <c r="GC26" s="267"/>
      <c r="GE26" s="284"/>
      <c r="GF26" s="267"/>
      <c r="GG26" s="267"/>
      <c r="GH26" s="267"/>
      <c r="GI26" s="267"/>
      <c r="GJ26" s="267"/>
      <c r="GK26" s="267"/>
      <c r="GL26" s="267"/>
      <c r="GM26" s="267"/>
      <c r="GN26" s="267"/>
      <c r="GO26" s="267"/>
      <c r="GP26" s="267"/>
      <c r="GQ26" s="284"/>
      <c r="GR26" s="267"/>
      <c r="GS26" s="267"/>
      <c r="GT26" s="267"/>
      <c r="GU26" s="267"/>
      <c r="GV26" s="267"/>
      <c r="GW26" s="267"/>
      <c r="GX26" s="267"/>
      <c r="GY26" s="267"/>
      <c r="GZ26" s="267"/>
      <c r="HA26" s="267"/>
      <c r="HB26" s="267"/>
      <c r="HC26" s="284"/>
      <c r="HD26" s="267"/>
      <c r="HE26" s="267"/>
      <c r="HF26" s="267"/>
      <c r="HG26" s="267"/>
      <c r="HH26" s="267"/>
      <c r="HI26" s="267"/>
      <c r="HJ26" s="267"/>
      <c r="HK26" s="267"/>
      <c r="HL26" s="267"/>
      <c r="HM26" s="267"/>
      <c r="HN26" s="267"/>
    </row>
    <row r="27" spans="1:222" ht="27.6" x14ac:dyDescent="0.25">
      <c r="A27" s="135"/>
      <c r="B27" s="138"/>
      <c r="C27" s="138"/>
      <c r="D27" s="139" t="s">
        <v>27</v>
      </c>
      <c r="E27" s="138"/>
      <c r="F27" s="138"/>
      <c r="G27" s="139" t="s">
        <v>28</v>
      </c>
      <c r="H27" s="138"/>
      <c r="I27" s="138"/>
      <c r="J27" s="139" t="s">
        <v>29</v>
      </c>
      <c r="K27" s="138"/>
      <c r="L27" s="138"/>
      <c r="M27" s="139" t="s">
        <v>30</v>
      </c>
      <c r="N27" s="138"/>
      <c r="O27" s="138"/>
      <c r="P27" s="138"/>
      <c r="Q27" s="139" t="s">
        <v>27</v>
      </c>
      <c r="R27" s="140"/>
      <c r="S27" s="140"/>
      <c r="T27" s="141" t="s">
        <v>28</v>
      </c>
      <c r="U27" s="191"/>
      <c r="V27" s="135"/>
      <c r="W27" s="139" t="s">
        <v>29</v>
      </c>
      <c r="X27" s="200"/>
      <c r="Y27" s="204"/>
      <c r="Z27" s="139" t="s">
        <v>30</v>
      </c>
      <c r="AA27" s="253"/>
      <c r="AB27" s="204"/>
      <c r="AC27" s="204"/>
      <c r="AD27" s="139" t="s">
        <v>27</v>
      </c>
      <c r="AE27" s="204"/>
      <c r="AF27" s="204"/>
      <c r="AG27" s="139" t="s">
        <v>28</v>
      </c>
      <c r="AH27" s="135"/>
      <c r="AI27" s="135"/>
      <c r="AJ27" s="139" t="s">
        <v>29</v>
      </c>
      <c r="AK27" s="200"/>
      <c r="AL27" s="204"/>
      <c r="AM27" s="139" t="s">
        <v>30</v>
      </c>
      <c r="AN27" s="249"/>
      <c r="AO27" s="204"/>
      <c r="AP27" s="204"/>
      <c r="AQ27" s="139" t="s">
        <v>27</v>
      </c>
      <c r="AR27" s="204"/>
      <c r="AS27" s="204"/>
      <c r="AT27" s="139" t="s">
        <v>28</v>
      </c>
      <c r="AU27" s="135"/>
      <c r="AV27" s="135"/>
      <c r="AW27" s="135"/>
      <c r="AX27" s="135"/>
      <c r="AY27" s="135"/>
      <c r="AZ27" s="283" t="s">
        <v>30</v>
      </c>
      <c r="BA27" s="192"/>
      <c r="BB27" s="282"/>
      <c r="BC27" s="271"/>
      <c r="BD27" s="139" t="s">
        <v>27</v>
      </c>
      <c r="BE27" s="271"/>
      <c r="BF27" s="271"/>
      <c r="BG27" s="139" t="s">
        <v>28</v>
      </c>
      <c r="BH27" s="271"/>
      <c r="BI27" s="271"/>
      <c r="BJ27" s="141" t="s">
        <v>29</v>
      </c>
      <c r="BK27" s="271"/>
      <c r="BL27" s="271"/>
      <c r="BM27" s="283" t="s">
        <v>30</v>
      </c>
      <c r="BN27" s="249"/>
      <c r="BO27" s="282"/>
      <c r="BP27" s="271"/>
      <c r="BQ27" s="139" t="s">
        <v>27</v>
      </c>
      <c r="BR27" s="271"/>
      <c r="BS27" s="271"/>
      <c r="BT27" s="139" t="s">
        <v>28</v>
      </c>
      <c r="BU27" s="271"/>
      <c r="BV27" s="271"/>
      <c r="BW27" s="141" t="s">
        <v>29</v>
      </c>
      <c r="BX27" s="271"/>
      <c r="BY27" s="271"/>
      <c r="BZ27" s="283" t="s">
        <v>30</v>
      </c>
      <c r="CA27" s="249"/>
      <c r="CB27" s="282"/>
      <c r="CC27" s="271"/>
      <c r="CD27" s="139" t="s">
        <v>27</v>
      </c>
      <c r="CE27" s="271"/>
      <c r="CF27" s="271"/>
      <c r="CG27" s="139" t="s">
        <v>28</v>
      </c>
      <c r="CH27" s="271"/>
      <c r="CI27" s="271"/>
      <c r="CJ27" s="141" t="s">
        <v>29</v>
      </c>
      <c r="CK27" s="271"/>
      <c r="CL27" s="271"/>
      <c r="CM27" s="283" t="s">
        <v>30</v>
      </c>
      <c r="CN27" s="249"/>
      <c r="CO27" s="282"/>
      <c r="CP27" s="271"/>
      <c r="CQ27" s="139" t="s">
        <v>27</v>
      </c>
      <c r="CR27" s="271"/>
      <c r="CS27" s="271"/>
      <c r="CT27" s="139" t="s">
        <v>28</v>
      </c>
      <c r="CU27" s="271"/>
      <c r="CV27" s="271"/>
      <c r="CW27" s="141" t="s">
        <v>29</v>
      </c>
      <c r="CX27" s="271"/>
      <c r="CY27" s="271"/>
      <c r="CZ27" s="283" t="s">
        <v>30</v>
      </c>
      <c r="DA27" s="249"/>
      <c r="DB27" s="282"/>
      <c r="DC27" s="271"/>
      <c r="DD27" s="139" t="s">
        <v>27</v>
      </c>
      <c r="DE27" s="271"/>
      <c r="DF27" s="271"/>
      <c r="DG27" s="139" t="s">
        <v>28</v>
      </c>
      <c r="DH27" s="271"/>
      <c r="DI27" s="271"/>
      <c r="DJ27" s="141" t="s">
        <v>29</v>
      </c>
      <c r="DK27" s="271"/>
      <c r="DL27" s="271"/>
      <c r="DM27" s="283" t="s">
        <v>30</v>
      </c>
      <c r="DN27" s="249"/>
      <c r="DO27" s="282"/>
      <c r="DP27" s="271"/>
      <c r="DQ27" s="139" t="s">
        <v>27</v>
      </c>
      <c r="DR27" s="271"/>
      <c r="DS27" s="271"/>
      <c r="DT27" s="139" t="s">
        <v>28</v>
      </c>
      <c r="DU27" s="271"/>
      <c r="DV27" s="271"/>
      <c r="DW27" s="141" t="s">
        <v>29</v>
      </c>
      <c r="DX27" s="271"/>
      <c r="DY27" s="271"/>
      <c r="DZ27" s="283" t="s">
        <v>30</v>
      </c>
      <c r="EA27" s="249"/>
      <c r="EB27" s="282"/>
      <c r="EC27" s="271"/>
      <c r="ED27" s="139" t="s">
        <v>27</v>
      </c>
      <c r="EE27" s="271"/>
      <c r="EF27" s="271"/>
      <c r="EG27" s="139" t="s">
        <v>28</v>
      </c>
      <c r="EH27" s="271"/>
      <c r="EI27" s="271"/>
      <c r="EJ27" s="141" t="s">
        <v>29</v>
      </c>
      <c r="EK27" s="271"/>
      <c r="EL27" s="271"/>
      <c r="EM27" s="283" t="s">
        <v>30</v>
      </c>
      <c r="EN27" s="249"/>
      <c r="EO27" s="282"/>
      <c r="EP27" s="271"/>
      <c r="EQ27" s="139" t="s">
        <v>27</v>
      </c>
      <c r="ER27" s="271"/>
      <c r="ES27" s="271"/>
      <c r="ET27" s="139" t="s">
        <v>28</v>
      </c>
      <c r="EU27" s="271"/>
      <c r="EV27" s="271"/>
      <c r="EW27" s="141" t="s">
        <v>29</v>
      </c>
      <c r="EX27" s="271"/>
      <c r="EY27" s="271"/>
      <c r="EZ27" s="283" t="s">
        <v>30</v>
      </c>
      <c r="FE27" s="282"/>
      <c r="FF27" s="271"/>
      <c r="FG27" s="139" t="s">
        <v>27</v>
      </c>
      <c r="FH27" s="271"/>
      <c r="FI27" s="271"/>
      <c r="FJ27" s="139" t="s">
        <v>28</v>
      </c>
      <c r="FK27" s="271"/>
      <c r="FL27" s="271"/>
      <c r="FM27" s="141" t="s">
        <v>29</v>
      </c>
      <c r="FN27" s="271"/>
      <c r="FO27" s="271"/>
      <c r="FP27" s="283" t="s">
        <v>30</v>
      </c>
      <c r="FQ27" s="313"/>
      <c r="FR27" s="282"/>
      <c r="FS27" s="271"/>
      <c r="FT27" s="139" t="s">
        <v>27</v>
      </c>
      <c r="FU27" s="271"/>
      <c r="FV27" s="271"/>
      <c r="FW27" s="139" t="s">
        <v>28</v>
      </c>
      <c r="FX27" s="271"/>
      <c r="FY27" s="271"/>
      <c r="FZ27" s="141" t="s">
        <v>29</v>
      </c>
      <c r="GA27" s="271"/>
      <c r="GB27" s="271"/>
      <c r="GC27" s="283" t="s">
        <v>30</v>
      </c>
      <c r="GE27" s="282"/>
      <c r="GF27" s="271"/>
      <c r="GG27" s="139" t="s">
        <v>27</v>
      </c>
      <c r="GH27" s="271"/>
      <c r="GI27" s="271"/>
      <c r="GJ27" s="139" t="s">
        <v>28</v>
      </c>
      <c r="GK27" s="271"/>
      <c r="GL27" s="271"/>
      <c r="GM27" s="141" t="s">
        <v>29</v>
      </c>
      <c r="GN27" s="271"/>
      <c r="GO27" s="271"/>
      <c r="GP27" s="283" t="s">
        <v>30</v>
      </c>
      <c r="GQ27" s="282"/>
      <c r="GR27" s="271"/>
      <c r="GS27" s="139" t="s">
        <v>27</v>
      </c>
      <c r="GT27" s="271"/>
      <c r="GU27" s="271"/>
      <c r="GV27" s="139" t="s">
        <v>28</v>
      </c>
      <c r="GW27" s="271"/>
      <c r="GX27" s="271"/>
      <c r="GY27" s="141" t="s">
        <v>29</v>
      </c>
      <c r="GZ27" s="271"/>
      <c r="HA27" s="271"/>
      <c r="HB27" s="283" t="s">
        <v>30</v>
      </c>
      <c r="HC27" s="282"/>
      <c r="HD27" s="271"/>
      <c r="HE27" s="139" t="s">
        <v>27</v>
      </c>
      <c r="HF27" s="271"/>
      <c r="HG27" s="271"/>
      <c r="HH27" s="139" t="s">
        <v>28</v>
      </c>
      <c r="HI27" s="271"/>
      <c r="HJ27" s="271"/>
      <c r="HK27" s="141" t="s">
        <v>29</v>
      </c>
      <c r="HL27" s="271"/>
      <c r="HM27" s="271"/>
      <c r="HN27" s="283" t="s">
        <v>30</v>
      </c>
    </row>
    <row r="28" spans="1:222" x14ac:dyDescent="0.25">
      <c r="A28" s="137"/>
      <c r="B28" s="142">
        <v>39722</v>
      </c>
      <c r="C28" s="142">
        <v>39753</v>
      </c>
      <c r="D28" s="142">
        <v>39783</v>
      </c>
      <c r="E28" s="142">
        <v>39814</v>
      </c>
      <c r="F28" s="142">
        <v>39845</v>
      </c>
      <c r="G28" s="142">
        <v>39873</v>
      </c>
      <c r="H28" s="142">
        <v>39904</v>
      </c>
      <c r="I28" s="142">
        <v>39934</v>
      </c>
      <c r="J28" s="142">
        <v>39965</v>
      </c>
      <c r="K28" s="142">
        <v>39995</v>
      </c>
      <c r="L28" s="142">
        <v>40026</v>
      </c>
      <c r="M28" s="142">
        <v>40057</v>
      </c>
      <c r="N28" s="68"/>
      <c r="O28" s="142">
        <v>40087</v>
      </c>
      <c r="P28" s="142">
        <v>40118</v>
      </c>
      <c r="Q28" s="142">
        <v>40148</v>
      </c>
      <c r="R28" s="142">
        <v>40179</v>
      </c>
      <c r="S28" s="143">
        <v>40210</v>
      </c>
      <c r="T28" s="144">
        <v>40238</v>
      </c>
      <c r="U28" s="144">
        <v>40278</v>
      </c>
      <c r="V28" s="144">
        <v>40308</v>
      </c>
      <c r="W28" s="144">
        <v>40339</v>
      </c>
      <c r="X28" s="144">
        <v>40369</v>
      </c>
      <c r="Y28" s="144">
        <v>40400</v>
      </c>
      <c r="Z28" s="144">
        <v>40431</v>
      </c>
      <c r="AA28" s="68"/>
      <c r="AB28" s="144">
        <v>40461</v>
      </c>
      <c r="AC28" s="144">
        <v>40492</v>
      </c>
      <c r="AD28" s="144">
        <v>40522</v>
      </c>
      <c r="AE28" s="144">
        <v>40553</v>
      </c>
      <c r="AF28" s="144">
        <v>40584</v>
      </c>
      <c r="AG28" s="144">
        <v>40612</v>
      </c>
      <c r="AH28" s="144">
        <v>40643</v>
      </c>
      <c r="AI28" s="144">
        <v>40673</v>
      </c>
      <c r="AJ28" s="144">
        <v>40704</v>
      </c>
      <c r="AK28" s="144">
        <v>40735</v>
      </c>
      <c r="AL28" s="144">
        <v>40766</v>
      </c>
      <c r="AM28" s="144">
        <v>40797</v>
      </c>
      <c r="AN28" s="192"/>
      <c r="AO28" s="144">
        <v>40827</v>
      </c>
      <c r="AP28" s="144">
        <v>40858</v>
      </c>
      <c r="AQ28" s="144">
        <v>40888</v>
      </c>
      <c r="AR28" s="144">
        <v>40919</v>
      </c>
      <c r="AS28" s="144">
        <v>40950</v>
      </c>
      <c r="AT28" s="144">
        <v>40979</v>
      </c>
      <c r="AU28" s="144">
        <v>41010</v>
      </c>
      <c r="AV28" s="144">
        <v>41040</v>
      </c>
      <c r="AW28" s="144">
        <v>41071</v>
      </c>
      <c r="AX28" s="144">
        <v>41101</v>
      </c>
      <c r="AY28" s="144">
        <v>41132</v>
      </c>
      <c r="AZ28" s="144">
        <v>41163</v>
      </c>
      <c r="BA28" s="192"/>
      <c r="BB28" s="277">
        <v>41193</v>
      </c>
      <c r="BC28" s="281">
        <v>41224</v>
      </c>
      <c r="BD28" s="277">
        <v>41254</v>
      </c>
      <c r="BE28" s="277">
        <v>41285</v>
      </c>
      <c r="BF28" s="277">
        <v>41316</v>
      </c>
      <c r="BG28" s="277">
        <v>41344</v>
      </c>
      <c r="BH28" s="277">
        <v>41375</v>
      </c>
      <c r="BI28" s="277">
        <v>41405</v>
      </c>
      <c r="BJ28" s="277">
        <v>41436</v>
      </c>
      <c r="BK28" s="277">
        <v>41466</v>
      </c>
      <c r="BL28" s="277">
        <v>41497</v>
      </c>
      <c r="BM28" s="277">
        <v>41528</v>
      </c>
      <c r="BN28" s="192"/>
      <c r="BO28" s="277">
        <v>41558</v>
      </c>
      <c r="BP28" s="281">
        <v>41589</v>
      </c>
      <c r="BQ28" s="277">
        <v>41619</v>
      </c>
      <c r="BR28" s="277">
        <v>41650</v>
      </c>
      <c r="BS28" s="277">
        <v>41681</v>
      </c>
      <c r="BT28" s="277">
        <v>41709</v>
      </c>
      <c r="BU28" s="277">
        <v>41740</v>
      </c>
      <c r="BV28" s="277">
        <v>41770</v>
      </c>
      <c r="BW28" s="277">
        <v>41801</v>
      </c>
      <c r="BX28" s="277">
        <v>41831</v>
      </c>
      <c r="BY28" s="277">
        <v>41862</v>
      </c>
      <c r="BZ28" s="277">
        <v>41893</v>
      </c>
      <c r="CA28" s="192"/>
      <c r="CB28" s="277">
        <v>41923</v>
      </c>
      <c r="CC28" s="281">
        <v>41954</v>
      </c>
      <c r="CD28" s="277">
        <v>41984</v>
      </c>
      <c r="CE28" s="277">
        <v>42015</v>
      </c>
      <c r="CF28" s="277">
        <v>42046</v>
      </c>
      <c r="CG28" s="277">
        <v>42074</v>
      </c>
      <c r="CH28" s="277">
        <v>42105</v>
      </c>
      <c r="CI28" s="277">
        <v>42135</v>
      </c>
      <c r="CJ28" s="277">
        <v>42166</v>
      </c>
      <c r="CK28" s="277">
        <v>42196</v>
      </c>
      <c r="CL28" s="277">
        <v>42227</v>
      </c>
      <c r="CM28" s="277">
        <v>42258</v>
      </c>
      <c r="CN28" s="192"/>
      <c r="CO28" s="277">
        <v>42288</v>
      </c>
      <c r="CP28" s="281">
        <v>42319</v>
      </c>
      <c r="CQ28" s="277">
        <v>42349</v>
      </c>
      <c r="CR28" s="277">
        <v>42380</v>
      </c>
      <c r="CS28" s="277">
        <v>42411</v>
      </c>
      <c r="CT28" s="277">
        <v>42440</v>
      </c>
      <c r="CU28" s="277">
        <v>42471</v>
      </c>
      <c r="CV28" s="277">
        <v>42501</v>
      </c>
      <c r="CW28" s="277">
        <v>42532</v>
      </c>
      <c r="CX28" s="277">
        <v>42562</v>
      </c>
      <c r="CY28" s="277">
        <v>42593</v>
      </c>
      <c r="CZ28" s="277">
        <v>42624</v>
      </c>
      <c r="DA28" s="192"/>
      <c r="DB28" s="277">
        <v>42654</v>
      </c>
      <c r="DC28" s="281">
        <v>42685</v>
      </c>
      <c r="DD28" s="277">
        <v>42715</v>
      </c>
      <c r="DE28" s="277">
        <v>42746</v>
      </c>
      <c r="DF28" s="277">
        <v>42777</v>
      </c>
      <c r="DG28" s="277">
        <f t="shared" ref="DG28:DM28" si="7">DF28+31</f>
        <v>42808</v>
      </c>
      <c r="DH28" s="277">
        <f t="shared" si="7"/>
        <v>42839</v>
      </c>
      <c r="DI28" s="277">
        <f t="shared" si="7"/>
        <v>42870</v>
      </c>
      <c r="DJ28" s="277">
        <f t="shared" si="7"/>
        <v>42901</v>
      </c>
      <c r="DK28" s="277">
        <f t="shared" si="7"/>
        <v>42932</v>
      </c>
      <c r="DL28" s="277">
        <f t="shared" si="7"/>
        <v>42963</v>
      </c>
      <c r="DM28" s="277">
        <f t="shared" si="7"/>
        <v>42994</v>
      </c>
      <c r="DN28" s="192"/>
      <c r="DO28" s="277">
        <v>43019</v>
      </c>
      <c r="DP28" s="281">
        <v>43050</v>
      </c>
      <c r="DQ28" s="277">
        <v>43080</v>
      </c>
      <c r="DR28" s="277">
        <v>43111</v>
      </c>
      <c r="DS28" s="277">
        <f>DR28+30</f>
        <v>43141</v>
      </c>
      <c r="DT28" s="277">
        <f t="shared" ref="DT28:DZ28" si="8">DS28+31</f>
        <v>43172</v>
      </c>
      <c r="DU28" s="277">
        <f t="shared" si="8"/>
        <v>43203</v>
      </c>
      <c r="DV28" s="277">
        <f t="shared" si="8"/>
        <v>43234</v>
      </c>
      <c r="DW28" s="277">
        <f t="shared" si="8"/>
        <v>43265</v>
      </c>
      <c r="DX28" s="277">
        <f t="shared" si="8"/>
        <v>43296</v>
      </c>
      <c r="DY28" s="277">
        <f t="shared" si="8"/>
        <v>43327</v>
      </c>
      <c r="DZ28" s="277">
        <f t="shared" si="8"/>
        <v>43358</v>
      </c>
      <c r="EA28" s="192"/>
      <c r="EB28" s="277">
        <v>43374</v>
      </c>
      <c r="EC28" s="277">
        <v>43405</v>
      </c>
      <c r="ED28" s="277">
        <v>43435</v>
      </c>
      <c r="EE28" s="277">
        <v>43466</v>
      </c>
      <c r="EF28" s="277">
        <v>43497</v>
      </c>
      <c r="EG28" s="277">
        <v>43525</v>
      </c>
      <c r="EH28" s="277">
        <v>43556</v>
      </c>
      <c r="EI28" s="277">
        <v>43586</v>
      </c>
      <c r="EJ28" s="277">
        <v>43617</v>
      </c>
      <c r="EK28" s="277">
        <v>43647</v>
      </c>
      <c r="EL28" s="277">
        <v>43678</v>
      </c>
      <c r="EM28" s="277">
        <v>43709</v>
      </c>
      <c r="EN28" s="192"/>
      <c r="EO28" s="277">
        <v>43739</v>
      </c>
      <c r="EP28" s="277">
        <v>43770</v>
      </c>
      <c r="EQ28" s="277">
        <v>43800</v>
      </c>
      <c r="ER28" s="277">
        <v>43831</v>
      </c>
      <c r="ES28" s="277">
        <v>43862</v>
      </c>
      <c r="ET28" s="277">
        <v>43891</v>
      </c>
      <c r="EU28" s="277">
        <v>43922</v>
      </c>
      <c r="EV28" s="277">
        <v>43952</v>
      </c>
      <c r="EW28" s="277">
        <v>43983</v>
      </c>
      <c r="EX28" s="277">
        <v>44013</v>
      </c>
      <c r="EY28" s="277">
        <v>44044</v>
      </c>
      <c r="EZ28" s="277">
        <v>44075</v>
      </c>
      <c r="FE28" s="277">
        <v>44105</v>
      </c>
      <c r="FF28" s="277">
        <v>44136</v>
      </c>
      <c r="FG28" s="277">
        <v>44166</v>
      </c>
      <c r="FH28" s="277">
        <v>44197</v>
      </c>
      <c r="FI28" s="277">
        <v>44228</v>
      </c>
      <c r="FJ28" s="277">
        <v>44256</v>
      </c>
      <c r="FK28" s="277">
        <v>44287</v>
      </c>
      <c r="FL28" s="277">
        <v>44317</v>
      </c>
      <c r="FM28" s="277">
        <v>44348</v>
      </c>
      <c r="FN28" s="277">
        <v>44378</v>
      </c>
      <c r="FO28" s="277">
        <v>44409</v>
      </c>
      <c r="FP28" s="277">
        <v>44440</v>
      </c>
      <c r="FQ28" s="313"/>
      <c r="FR28" s="277">
        <v>44470</v>
      </c>
      <c r="FS28" s="277">
        <v>44501</v>
      </c>
      <c r="FT28" s="277">
        <v>44531</v>
      </c>
      <c r="FU28" s="277">
        <v>44562</v>
      </c>
      <c r="FV28" s="277">
        <v>44593</v>
      </c>
      <c r="FW28" s="277">
        <v>44621</v>
      </c>
      <c r="FX28" s="277">
        <v>44652</v>
      </c>
      <c r="FY28" s="277">
        <v>44682</v>
      </c>
      <c r="FZ28" s="277">
        <v>44713</v>
      </c>
      <c r="GA28" s="277">
        <v>44743</v>
      </c>
      <c r="GB28" s="277">
        <v>44774</v>
      </c>
      <c r="GC28" s="277">
        <v>44805</v>
      </c>
      <c r="GE28" s="277">
        <v>44835</v>
      </c>
      <c r="GF28" s="277">
        <v>44866</v>
      </c>
      <c r="GG28" s="277">
        <v>44896</v>
      </c>
      <c r="GH28" s="277">
        <v>44927</v>
      </c>
      <c r="GI28" s="277">
        <v>44958</v>
      </c>
      <c r="GJ28" s="277">
        <v>44986</v>
      </c>
      <c r="GK28" s="277">
        <v>45017</v>
      </c>
      <c r="GL28" s="277">
        <v>45047</v>
      </c>
      <c r="GM28" s="277">
        <v>45078</v>
      </c>
      <c r="GN28" s="277">
        <v>45108</v>
      </c>
      <c r="GO28" s="277">
        <v>45139</v>
      </c>
      <c r="GP28" s="277">
        <v>45170</v>
      </c>
      <c r="GQ28" s="277">
        <v>45200</v>
      </c>
      <c r="GR28" s="277">
        <v>45231</v>
      </c>
      <c r="GS28" s="277">
        <v>45261</v>
      </c>
      <c r="GT28" s="277">
        <v>45292</v>
      </c>
      <c r="GU28" s="277">
        <v>45323</v>
      </c>
      <c r="GV28" s="277">
        <v>45352</v>
      </c>
      <c r="GW28" s="277">
        <v>45383</v>
      </c>
      <c r="GX28" s="277">
        <v>45413</v>
      </c>
      <c r="GY28" s="277">
        <v>45444</v>
      </c>
      <c r="GZ28" s="277">
        <v>45474</v>
      </c>
      <c r="HA28" s="277">
        <v>45505</v>
      </c>
      <c r="HB28" s="277">
        <v>45536</v>
      </c>
      <c r="HC28" s="277">
        <v>45566</v>
      </c>
      <c r="HD28" s="277">
        <v>45597</v>
      </c>
      <c r="HE28" s="277">
        <v>45627</v>
      </c>
      <c r="HF28" s="277">
        <v>45658</v>
      </c>
      <c r="HG28" s="277">
        <v>45689</v>
      </c>
      <c r="HH28" s="277">
        <v>45717</v>
      </c>
      <c r="HI28" s="277">
        <v>45748</v>
      </c>
      <c r="HJ28" s="277">
        <v>45778</v>
      </c>
      <c r="HK28" s="277">
        <v>45809</v>
      </c>
      <c r="HL28" s="277">
        <v>45839</v>
      </c>
      <c r="HM28" s="277">
        <v>45870</v>
      </c>
      <c r="HN28" s="277">
        <v>45901</v>
      </c>
    </row>
    <row r="29" spans="1:222" hidden="1" x14ac:dyDescent="0.25">
      <c r="A29" s="274" t="s">
        <v>77</v>
      </c>
      <c r="B29" s="146">
        <f t="shared" ref="B29:M29" si="9">B21/331771*12</f>
        <v>27.252617015953774</v>
      </c>
      <c r="C29" s="146">
        <f t="shared" si="9"/>
        <v>27.437624144364634</v>
      </c>
      <c r="D29" s="146">
        <f t="shared" si="9"/>
        <v>27.516871577081783</v>
      </c>
      <c r="E29" s="146">
        <f t="shared" si="9"/>
        <v>27.646249973626386</v>
      </c>
      <c r="F29" s="146">
        <f t="shared" si="9"/>
        <v>27.586244729045035</v>
      </c>
      <c r="G29" s="146">
        <f t="shared" si="9"/>
        <v>26.918338251384235</v>
      </c>
      <c r="H29" s="146">
        <f t="shared" si="9"/>
        <v>26.906944850514357</v>
      </c>
      <c r="I29" s="146">
        <f t="shared" si="9"/>
        <v>26.827516570164363</v>
      </c>
      <c r="J29" s="146">
        <f t="shared" si="9"/>
        <v>26.524524446078772</v>
      </c>
      <c r="K29" s="146">
        <f t="shared" si="9"/>
        <v>26.522137257325081</v>
      </c>
      <c r="L29" s="146">
        <f t="shared" si="9"/>
        <v>26.253035979636557</v>
      </c>
      <c r="M29" s="146">
        <f t="shared" si="9"/>
        <v>25.999921632692427</v>
      </c>
      <c r="N29" s="65"/>
      <c r="O29" s="146">
        <f>O21/331771*12</f>
        <v>26.144599738976581</v>
      </c>
      <c r="P29" s="147">
        <v>26.1</v>
      </c>
      <c r="Q29" s="147">
        <v>25.9</v>
      </c>
      <c r="R29" s="147">
        <v>25.8</v>
      </c>
      <c r="S29" s="146">
        <v>26</v>
      </c>
      <c r="T29" s="147">
        <v>27.2</v>
      </c>
      <c r="U29" s="147">
        <v>27.4</v>
      </c>
      <c r="V29" s="147">
        <v>27.4</v>
      </c>
      <c r="W29" s="147">
        <v>26.6</v>
      </c>
      <c r="X29" s="147">
        <v>26.4</v>
      </c>
      <c r="Y29" s="147">
        <v>26.2</v>
      </c>
      <c r="Z29" s="146">
        <v>26</v>
      </c>
      <c r="AA29" s="65"/>
      <c r="AB29" s="146">
        <v>26.5</v>
      </c>
      <c r="AC29" s="146">
        <v>26.4</v>
      </c>
      <c r="AD29" s="146">
        <v>26.4</v>
      </c>
      <c r="AE29" s="146">
        <v>25.4</v>
      </c>
      <c r="AF29" s="146">
        <v>24.7</v>
      </c>
      <c r="AG29" s="146">
        <v>24.2</v>
      </c>
      <c r="AH29" s="146">
        <v>23.8</v>
      </c>
      <c r="AI29" s="146">
        <v>23.2</v>
      </c>
      <c r="AJ29" s="146">
        <v>22.4</v>
      </c>
      <c r="AK29" s="146">
        <v>21.9</v>
      </c>
      <c r="AL29" s="146">
        <v>21.6</v>
      </c>
      <c r="AM29" s="146">
        <v>21.2</v>
      </c>
      <c r="AN29" s="192"/>
      <c r="AO29" s="146">
        <v>18</v>
      </c>
      <c r="AP29" s="146">
        <v>17.899999999999999</v>
      </c>
      <c r="AQ29" s="146">
        <v>17.5</v>
      </c>
      <c r="AR29" s="146">
        <v>17.100000000000001</v>
      </c>
      <c r="AS29" s="146">
        <v>16.8</v>
      </c>
      <c r="AT29" s="146">
        <v>16.399999999999999</v>
      </c>
      <c r="AU29" s="146">
        <v>16.2</v>
      </c>
      <c r="AV29" s="146">
        <v>16</v>
      </c>
      <c r="AW29" s="146">
        <v>15.8</v>
      </c>
      <c r="AX29" s="146">
        <v>15.6</v>
      </c>
      <c r="AY29" s="146">
        <v>16.7</v>
      </c>
      <c r="AZ29" s="146">
        <v>16.2</v>
      </c>
      <c r="BA29" s="192"/>
      <c r="BB29" s="146">
        <v>16.399999999999999</v>
      </c>
      <c r="BC29" s="146">
        <v>15.9</v>
      </c>
      <c r="BD29" s="146">
        <v>15.8</v>
      </c>
      <c r="BE29" s="146">
        <v>15.5</v>
      </c>
      <c r="BF29" s="146">
        <v>15.4</v>
      </c>
      <c r="BG29" s="146">
        <v>15.7</v>
      </c>
      <c r="BH29" s="146">
        <v>16.600000000000001</v>
      </c>
      <c r="BI29" s="146">
        <v>16.5</v>
      </c>
      <c r="BJ29" s="146">
        <v>16.399999999999999</v>
      </c>
      <c r="BK29" s="146">
        <v>16.100000000000001</v>
      </c>
      <c r="BL29" s="146">
        <v>16</v>
      </c>
      <c r="BM29" s="146">
        <v>15.7</v>
      </c>
      <c r="BN29" s="192"/>
      <c r="BO29" s="146">
        <v>16.399999999999999</v>
      </c>
      <c r="BP29" s="146">
        <v>16.100000000000001</v>
      </c>
      <c r="BQ29" s="146">
        <v>16</v>
      </c>
      <c r="BR29" s="146">
        <v>16.100000000000001</v>
      </c>
      <c r="BS29" s="146">
        <v>16</v>
      </c>
      <c r="BT29" s="146">
        <v>16</v>
      </c>
      <c r="BU29" s="146">
        <v>16.2</v>
      </c>
      <c r="BV29" s="146">
        <v>15.9</v>
      </c>
      <c r="BW29" s="146">
        <v>15.8</v>
      </c>
      <c r="BX29" s="146">
        <v>16.100000000000001</v>
      </c>
      <c r="BY29" s="146">
        <v>15.9</v>
      </c>
      <c r="BZ29" s="146">
        <v>15.1</v>
      </c>
      <c r="CA29" s="192"/>
      <c r="CB29" s="146">
        <v>15.1</v>
      </c>
      <c r="CC29" s="146">
        <v>15.1</v>
      </c>
      <c r="CD29" s="146">
        <v>15</v>
      </c>
      <c r="CE29" s="146">
        <v>14.8</v>
      </c>
      <c r="CF29" s="146">
        <v>14.7</v>
      </c>
      <c r="CG29" s="146">
        <v>14.5</v>
      </c>
      <c r="CH29" s="146">
        <v>14.3</v>
      </c>
      <c r="CI29" s="146">
        <v>14.3</v>
      </c>
      <c r="CJ29" s="146">
        <v>14.2</v>
      </c>
      <c r="CK29" s="146">
        <v>14.2</v>
      </c>
      <c r="CL29" s="146">
        <v>14.2</v>
      </c>
      <c r="CM29" s="146">
        <v>13.9</v>
      </c>
      <c r="CN29" s="192"/>
      <c r="CO29" s="146">
        <v>13.9</v>
      </c>
      <c r="CP29" s="146">
        <v>13.9</v>
      </c>
      <c r="CQ29" s="146">
        <v>14.2</v>
      </c>
      <c r="CR29" s="146">
        <v>14.2</v>
      </c>
      <c r="CS29" s="146">
        <v>14.3</v>
      </c>
      <c r="CT29" s="146">
        <v>15.3</v>
      </c>
      <c r="CU29" s="146">
        <v>15.3</v>
      </c>
      <c r="CV29" s="146">
        <v>14.3</v>
      </c>
      <c r="CW29" s="146">
        <v>14.2</v>
      </c>
      <c r="CX29" s="146">
        <v>14.2</v>
      </c>
      <c r="CY29" s="146">
        <v>14.3</v>
      </c>
      <c r="CZ29" s="146">
        <v>14</v>
      </c>
      <c r="DA29" s="192"/>
      <c r="DB29" s="146">
        <v>13.8</v>
      </c>
      <c r="DC29" s="146">
        <v>13.9</v>
      </c>
      <c r="DD29" s="146">
        <v>14</v>
      </c>
      <c r="DE29" s="146">
        <v>13.9</v>
      </c>
      <c r="DF29" s="146">
        <v>13.9</v>
      </c>
      <c r="DG29" s="146">
        <v>13.8</v>
      </c>
      <c r="DH29" s="146">
        <v>13.7</v>
      </c>
      <c r="DI29" s="146">
        <v>14.2</v>
      </c>
      <c r="DJ29" s="146">
        <v>14.1</v>
      </c>
      <c r="DK29" s="146">
        <v>14.1</v>
      </c>
      <c r="DL29" s="146">
        <v>14.1</v>
      </c>
      <c r="DM29" s="146">
        <v>13.8</v>
      </c>
      <c r="DN29" s="192"/>
      <c r="DO29" s="146">
        <v>14.5</v>
      </c>
      <c r="DP29" s="146">
        <v>14.7</v>
      </c>
      <c r="DQ29" s="146">
        <v>14.9</v>
      </c>
      <c r="DR29" s="146">
        <v>14.8</v>
      </c>
      <c r="DS29" s="146">
        <v>13.5</v>
      </c>
      <c r="DT29" s="146">
        <v>14.1</v>
      </c>
      <c r="DU29" s="146">
        <v>14</v>
      </c>
      <c r="DV29" s="146">
        <v>14.1</v>
      </c>
      <c r="DW29" s="146">
        <v>14.1</v>
      </c>
      <c r="DX29" s="146">
        <v>14</v>
      </c>
      <c r="DY29" s="146">
        <v>14.2</v>
      </c>
      <c r="DZ29" s="146">
        <v>13.1</v>
      </c>
      <c r="EA29" s="192"/>
      <c r="EB29" s="146">
        <v>14.9</v>
      </c>
      <c r="EC29" s="146">
        <v>15.1</v>
      </c>
      <c r="ED29" s="146">
        <v>14.9</v>
      </c>
      <c r="EE29" s="146">
        <v>14.9</v>
      </c>
      <c r="EF29" s="146">
        <v>15</v>
      </c>
      <c r="EG29" s="146">
        <v>14.9</v>
      </c>
      <c r="EH29" s="146">
        <v>14.9</v>
      </c>
      <c r="EI29" s="146">
        <v>15</v>
      </c>
      <c r="EJ29" s="146">
        <v>14.1</v>
      </c>
      <c r="EK29" s="146">
        <v>15</v>
      </c>
      <c r="EL29" s="146">
        <v>15</v>
      </c>
      <c r="EM29" s="146">
        <v>16</v>
      </c>
      <c r="EN29" s="192"/>
      <c r="EO29" s="146">
        <v>15.5</v>
      </c>
      <c r="EP29" s="146">
        <v>15.9</v>
      </c>
      <c r="EQ29" s="146">
        <v>15.6</v>
      </c>
      <c r="ER29" s="146">
        <v>15.6</v>
      </c>
      <c r="ES29" s="146">
        <v>15.6</v>
      </c>
      <c r="ET29" s="146">
        <v>15.5</v>
      </c>
      <c r="EU29" s="146">
        <v>15.4</v>
      </c>
      <c r="EV29" s="146">
        <v>15.3</v>
      </c>
      <c r="EW29" s="146">
        <v>16</v>
      </c>
      <c r="EX29" s="146">
        <v>15.5</v>
      </c>
      <c r="EY29" s="146">
        <v>15</v>
      </c>
      <c r="EZ29" s="146">
        <v>16.100000000000001</v>
      </c>
      <c r="FE29" s="146">
        <v>16.100000000000001</v>
      </c>
      <c r="FF29" s="146">
        <v>16</v>
      </c>
      <c r="FG29" s="146">
        <v>15.1</v>
      </c>
      <c r="FH29" s="146">
        <v>15.5</v>
      </c>
      <c r="FI29" s="146">
        <v>16.3</v>
      </c>
      <c r="FJ29" s="146">
        <v>16.3</v>
      </c>
      <c r="FK29" s="146">
        <v>16.3</v>
      </c>
      <c r="FL29" s="146">
        <v>16.2</v>
      </c>
      <c r="FM29" s="146">
        <v>16.3</v>
      </c>
      <c r="FN29" s="146">
        <v>16.399999999999999</v>
      </c>
      <c r="FO29" s="146">
        <v>16.100000000000001</v>
      </c>
      <c r="FP29" s="146">
        <v>16.3</v>
      </c>
      <c r="FQ29" s="313"/>
      <c r="FR29" s="146">
        <v>17.5</v>
      </c>
      <c r="FS29" s="146">
        <v>16.5</v>
      </c>
      <c r="FT29" s="146">
        <v>16.7</v>
      </c>
      <c r="FU29" s="317" t="s">
        <v>67</v>
      </c>
      <c r="FV29" s="317" t="s">
        <v>67</v>
      </c>
      <c r="FW29" s="146" t="s">
        <v>67</v>
      </c>
      <c r="FX29" s="146" t="s">
        <v>67</v>
      </c>
      <c r="FY29" s="146" t="s">
        <v>67</v>
      </c>
      <c r="FZ29" s="146" t="s">
        <v>67</v>
      </c>
      <c r="GA29" s="146" t="s">
        <v>67</v>
      </c>
      <c r="GB29" s="146" t="s">
        <v>67</v>
      </c>
      <c r="GC29" s="146" t="s">
        <v>67</v>
      </c>
      <c r="GE29" s="146" t="s">
        <v>67</v>
      </c>
      <c r="GF29" s="146" t="s">
        <v>67</v>
      </c>
      <c r="GG29" s="146"/>
      <c r="GH29" s="317"/>
      <c r="GI29" s="317"/>
      <c r="GJ29" s="146"/>
      <c r="GK29" s="146"/>
      <c r="GL29" s="146"/>
      <c r="GM29" s="146"/>
      <c r="GN29" s="146"/>
      <c r="GO29" s="146"/>
      <c r="GP29" s="146"/>
      <c r="GQ29" s="146" t="s">
        <v>67</v>
      </c>
      <c r="GR29" s="146" t="s">
        <v>67</v>
      </c>
      <c r="GS29" s="146"/>
      <c r="GT29" s="317"/>
      <c r="GU29" s="317"/>
      <c r="GV29" s="146"/>
      <c r="GW29" s="146"/>
      <c r="GX29" s="146"/>
      <c r="GY29" s="146"/>
      <c r="GZ29" s="146"/>
      <c r="HA29" s="146"/>
      <c r="HB29" s="146"/>
      <c r="HC29" s="146" t="s">
        <v>67</v>
      </c>
      <c r="HD29" s="146" t="s">
        <v>67</v>
      </c>
      <c r="HE29" s="146"/>
      <c r="HF29" s="317"/>
      <c r="HG29" s="317"/>
      <c r="HH29" s="146"/>
      <c r="HI29" s="146"/>
      <c r="HJ29" s="146"/>
      <c r="HK29" s="146"/>
      <c r="HL29" s="146"/>
      <c r="HM29" s="146"/>
      <c r="HN29" s="146"/>
    </row>
    <row r="30" spans="1:222" x14ac:dyDescent="0.25">
      <c r="A30" s="145" t="s">
        <v>49</v>
      </c>
      <c r="B30" s="146">
        <v>25.7</v>
      </c>
      <c r="C30" s="146">
        <v>25.8</v>
      </c>
      <c r="D30" s="146">
        <v>25.7</v>
      </c>
      <c r="E30" s="146">
        <v>25.9</v>
      </c>
      <c r="F30" s="146">
        <v>26.2</v>
      </c>
      <c r="G30" s="146">
        <v>26.9</v>
      </c>
      <c r="H30" s="146">
        <v>26.7</v>
      </c>
      <c r="I30" s="146">
        <v>26.3</v>
      </c>
      <c r="J30" s="147">
        <v>25.6</v>
      </c>
      <c r="K30" s="147">
        <v>25.3</v>
      </c>
      <c r="L30" s="147">
        <v>25.4</v>
      </c>
      <c r="M30" s="147">
        <v>25.8</v>
      </c>
      <c r="N30" s="25"/>
      <c r="O30" s="147">
        <v>26.1</v>
      </c>
      <c r="P30" s="147">
        <v>26.1</v>
      </c>
      <c r="Q30" s="147">
        <v>25.9</v>
      </c>
      <c r="R30" s="147">
        <v>25.8</v>
      </c>
      <c r="S30" s="146">
        <v>26</v>
      </c>
      <c r="T30" s="147">
        <v>27.2</v>
      </c>
      <c r="U30" s="147">
        <v>27.4</v>
      </c>
      <c r="V30" s="147">
        <v>27.4</v>
      </c>
      <c r="W30" s="147">
        <v>26.6</v>
      </c>
      <c r="X30" s="147">
        <v>26.4</v>
      </c>
      <c r="Y30" s="147">
        <v>26.2</v>
      </c>
      <c r="Z30" s="147">
        <v>25.7</v>
      </c>
      <c r="AA30" s="25"/>
      <c r="AB30" s="147">
        <v>25.4</v>
      </c>
      <c r="AC30" s="147">
        <v>24.9</v>
      </c>
      <c r="AD30" s="147">
        <v>24.6</v>
      </c>
      <c r="AE30" s="147">
        <v>24.2</v>
      </c>
      <c r="AF30" s="147">
        <v>24.5</v>
      </c>
      <c r="AG30" s="147">
        <v>25.3</v>
      </c>
      <c r="AH30" s="147">
        <v>25.9</v>
      </c>
      <c r="AI30" s="147">
        <v>26.5</v>
      </c>
      <c r="AJ30" s="147">
        <v>27.2</v>
      </c>
      <c r="AK30" s="147">
        <v>27.8</v>
      </c>
      <c r="AL30" s="147">
        <v>28.2</v>
      </c>
      <c r="AM30" s="146">
        <v>28</v>
      </c>
      <c r="AN30" s="192"/>
      <c r="AO30" s="147">
        <v>26.9</v>
      </c>
      <c r="AP30" s="147">
        <v>25.3</v>
      </c>
      <c r="AQ30" s="147">
        <v>23.6</v>
      </c>
      <c r="AR30" s="147">
        <v>22.8</v>
      </c>
      <c r="AS30" s="147">
        <v>22.7</v>
      </c>
      <c r="AT30" s="147">
        <v>22.6</v>
      </c>
      <c r="AU30" s="147">
        <v>22.6</v>
      </c>
      <c r="AV30" s="147">
        <v>22.6</v>
      </c>
      <c r="AW30" s="147">
        <v>22.6</v>
      </c>
      <c r="AX30" s="147">
        <v>22.4</v>
      </c>
      <c r="AY30" s="147">
        <v>22.3</v>
      </c>
      <c r="AZ30" s="147">
        <v>21.9</v>
      </c>
      <c r="BA30" s="192"/>
      <c r="BB30" s="147">
        <v>21.2</v>
      </c>
      <c r="BC30" s="147">
        <v>20.399999999999999</v>
      </c>
      <c r="BD30" s="147">
        <v>19.600000000000001</v>
      </c>
      <c r="BE30" s="147">
        <v>19.2</v>
      </c>
      <c r="BF30" s="147">
        <v>19.2</v>
      </c>
      <c r="BG30" s="146">
        <v>19</v>
      </c>
      <c r="BH30" s="147">
        <v>18.7</v>
      </c>
      <c r="BI30" s="147">
        <v>18.5</v>
      </c>
      <c r="BJ30" s="147">
        <v>18.3</v>
      </c>
      <c r="BK30" s="147">
        <v>18.399999999999999</v>
      </c>
      <c r="BL30" s="147">
        <v>18.399999999999999</v>
      </c>
      <c r="BM30" s="147">
        <v>18.2</v>
      </c>
      <c r="BN30" s="192"/>
      <c r="BO30" s="147">
        <v>17.8</v>
      </c>
      <c r="BP30" s="147">
        <v>17.600000000000001</v>
      </c>
      <c r="BQ30" s="147">
        <v>17.399999999999999</v>
      </c>
      <c r="BR30" s="147">
        <v>17.600000000000001</v>
      </c>
      <c r="BS30" s="147">
        <v>18.100000000000001</v>
      </c>
      <c r="BT30" s="146">
        <v>18.600000000000001</v>
      </c>
      <c r="BU30" s="147">
        <v>18.899999999999999</v>
      </c>
      <c r="BV30" s="146">
        <v>19</v>
      </c>
      <c r="BW30" s="147">
        <v>19.3</v>
      </c>
      <c r="BX30" s="147">
        <v>19.2</v>
      </c>
      <c r="BY30" s="147">
        <v>18.899999999999999</v>
      </c>
      <c r="BZ30" s="147">
        <v>18.399999999999999</v>
      </c>
      <c r="CA30" s="192"/>
      <c r="CB30" s="147">
        <v>18.2</v>
      </c>
      <c r="CC30" s="147">
        <v>18.100000000000001</v>
      </c>
      <c r="CD30" s="147">
        <v>18.100000000000001</v>
      </c>
      <c r="CE30" s="147">
        <v>18.2</v>
      </c>
      <c r="CF30" s="147">
        <v>18.3</v>
      </c>
      <c r="CG30" s="146">
        <v>18.3</v>
      </c>
      <c r="CH30" s="147">
        <v>18.3</v>
      </c>
      <c r="CI30" s="146">
        <v>18.100000000000001</v>
      </c>
      <c r="CJ30" s="147">
        <v>17.8</v>
      </c>
      <c r="CK30" s="147">
        <v>17.600000000000001</v>
      </c>
      <c r="CL30" s="147">
        <v>17.5</v>
      </c>
      <c r="CM30" s="147">
        <v>17.3</v>
      </c>
      <c r="CN30" s="192"/>
      <c r="CO30" s="146">
        <v>17</v>
      </c>
      <c r="CP30" s="147">
        <v>16.8</v>
      </c>
      <c r="CQ30" s="147">
        <v>16.399999999999999</v>
      </c>
      <c r="CR30" s="147">
        <v>16.3</v>
      </c>
      <c r="CS30" s="147">
        <v>16.399999999999999</v>
      </c>
      <c r="CT30" s="146">
        <v>16.5</v>
      </c>
      <c r="CU30" s="147">
        <v>16.5</v>
      </c>
      <c r="CV30" s="146">
        <v>16.399999999999999</v>
      </c>
      <c r="CW30" s="147">
        <v>16.100000000000001</v>
      </c>
      <c r="CX30" s="147">
        <v>16.100000000000001</v>
      </c>
      <c r="CY30" s="147">
        <v>16.2</v>
      </c>
      <c r="CZ30" s="147">
        <v>16.2</v>
      </c>
      <c r="DA30" s="192"/>
      <c r="DB30" s="146">
        <v>16.2</v>
      </c>
      <c r="DC30" s="147">
        <v>15.9</v>
      </c>
      <c r="DD30" s="147">
        <v>15.7</v>
      </c>
      <c r="DE30" s="147">
        <v>15.7</v>
      </c>
      <c r="DF30" s="147">
        <v>15.9</v>
      </c>
      <c r="DG30" s="146">
        <v>16.100000000000001</v>
      </c>
      <c r="DH30" s="147">
        <v>16.3</v>
      </c>
      <c r="DI30" s="146">
        <v>16.399999999999999</v>
      </c>
      <c r="DJ30" s="147">
        <v>16.399999999999999</v>
      </c>
      <c r="DK30" s="147">
        <v>16.2</v>
      </c>
      <c r="DL30" s="147">
        <v>16.3</v>
      </c>
      <c r="DM30" s="147">
        <v>16.3</v>
      </c>
      <c r="DN30" s="192"/>
      <c r="DO30" s="146">
        <v>16.3</v>
      </c>
      <c r="DP30" s="147">
        <v>16</v>
      </c>
      <c r="DQ30" s="147">
        <v>15.7</v>
      </c>
      <c r="DR30" s="147">
        <v>15.7</v>
      </c>
      <c r="DS30" s="147">
        <v>15.6</v>
      </c>
      <c r="DT30" s="146">
        <v>15.6</v>
      </c>
      <c r="DU30" s="147">
        <v>15.4</v>
      </c>
      <c r="DV30" s="146">
        <v>15.5</v>
      </c>
      <c r="DW30" s="147">
        <v>15.5</v>
      </c>
      <c r="DX30" s="147">
        <v>15.6</v>
      </c>
      <c r="DY30" s="147">
        <v>15.7</v>
      </c>
      <c r="DZ30" s="147">
        <v>15.8</v>
      </c>
      <c r="EA30" s="192"/>
      <c r="EB30" s="146">
        <v>15.8</v>
      </c>
      <c r="EC30" s="147">
        <v>15.6</v>
      </c>
      <c r="ED30" s="147">
        <v>15.6</v>
      </c>
      <c r="EE30" s="147">
        <v>15.9</v>
      </c>
      <c r="EF30" s="147">
        <v>16.2</v>
      </c>
      <c r="EG30" s="146">
        <v>16.5</v>
      </c>
      <c r="EH30" s="147">
        <v>16.5</v>
      </c>
      <c r="EI30" s="146">
        <v>16.399999999999999</v>
      </c>
      <c r="EJ30" s="147">
        <v>16.2</v>
      </c>
      <c r="EK30" s="147">
        <v>15.8</v>
      </c>
      <c r="EL30" s="147">
        <v>15.3</v>
      </c>
      <c r="EM30" s="147">
        <v>14.7</v>
      </c>
      <c r="EN30" s="192"/>
      <c r="EO30" s="146">
        <v>14.8</v>
      </c>
      <c r="EP30" s="147">
        <v>15</v>
      </c>
      <c r="EQ30" s="147">
        <v>15.4</v>
      </c>
      <c r="ER30" s="147">
        <v>15.7</v>
      </c>
      <c r="ES30" s="147">
        <v>15.9</v>
      </c>
      <c r="ET30" s="146">
        <v>15.9</v>
      </c>
      <c r="EU30" s="147">
        <v>15.9</v>
      </c>
      <c r="EV30" s="146">
        <v>15.9</v>
      </c>
      <c r="EW30" s="147">
        <v>15.9</v>
      </c>
      <c r="EX30" s="147">
        <v>15.7</v>
      </c>
      <c r="EY30" s="147">
        <v>15.5</v>
      </c>
      <c r="EZ30" s="147">
        <v>14.8</v>
      </c>
      <c r="FE30" s="146">
        <v>14.9</v>
      </c>
      <c r="FF30" s="147">
        <v>14.9</v>
      </c>
      <c r="FG30" s="147">
        <v>15.4</v>
      </c>
      <c r="FH30" s="147">
        <v>15.7</v>
      </c>
      <c r="FI30" s="147">
        <v>16.2</v>
      </c>
      <c r="FJ30" s="146">
        <v>16.600000000000001</v>
      </c>
      <c r="FK30" s="147">
        <v>16.899999999999999</v>
      </c>
      <c r="FL30" s="146">
        <v>17</v>
      </c>
      <c r="FM30" s="146">
        <v>17</v>
      </c>
      <c r="FN30" s="147">
        <v>16.899999999999999</v>
      </c>
      <c r="FO30" s="147">
        <v>16.8</v>
      </c>
      <c r="FP30" s="147">
        <v>16.899999999999999</v>
      </c>
      <c r="FQ30" s="313"/>
      <c r="FR30" s="146">
        <v>16.899999999999999</v>
      </c>
      <c r="FS30" s="147">
        <v>17.2</v>
      </c>
      <c r="FT30" s="147">
        <v>17.600000000000001</v>
      </c>
      <c r="FU30" s="147">
        <v>17.899999999999999</v>
      </c>
      <c r="FV30" s="147">
        <v>18.100000000000001</v>
      </c>
      <c r="FW30" s="146">
        <v>18.7</v>
      </c>
      <c r="FX30" s="147">
        <v>19.399999999999999</v>
      </c>
      <c r="FY30" s="146">
        <v>20.2</v>
      </c>
      <c r="FZ30" s="146">
        <v>20.5</v>
      </c>
      <c r="GA30" s="147">
        <v>20.399999999999999</v>
      </c>
      <c r="GB30" s="147">
        <v>19.600000000000001</v>
      </c>
      <c r="GC30" s="147">
        <v>18.5</v>
      </c>
      <c r="GE30" s="146">
        <v>17.7</v>
      </c>
      <c r="GF30" s="147">
        <v>16.899999999999999</v>
      </c>
      <c r="GG30" s="147">
        <v>16.399999999999999</v>
      </c>
      <c r="GH30" s="147">
        <v>16.2</v>
      </c>
      <c r="GI30" s="147">
        <v>16.100000000000001</v>
      </c>
      <c r="GJ30" s="146">
        <v>16.100000000000001</v>
      </c>
      <c r="GK30" s="147">
        <v>16.2</v>
      </c>
      <c r="GL30" s="146">
        <v>16.399999999999999</v>
      </c>
      <c r="GM30" s="146">
        <v>16.899999999999999</v>
      </c>
      <c r="GN30" s="147">
        <v>17.600000000000001</v>
      </c>
      <c r="GO30" s="147">
        <v>19.100000000000001</v>
      </c>
      <c r="GP30" s="147">
        <v>20.5</v>
      </c>
      <c r="GQ30" s="146">
        <v>20.9</v>
      </c>
      <c r="GR30" s="147">
        <v>20.6</v>
      </c>
      <c r="GS30" s="147">
        <v>20.3</v>
      </c>
      <c r="GT30" s="147">
        <v>20.2</v>
      </c>
      <c r="GU30" s="147">
        <v>20.2</v>
      </c>
      <c r="GV30" s="146">
        <v>20.2</v>
      </c>
      <c r="GW30" s="147">
        <v>20.2</v>
      </c>
      <c r="GX30" s="146">
        <v>20</v>
      </c>
      <c r="GY30" s="146">
        <v>19.8</v>
      </c>
      <c r="GZ30" s="147">
        <v>19.7</v>
      </c>
      <c r="HA30" s="147">
        <v>19.8</v>
      </c>
      <c r="HB30" s="147">
        <v>19.899999999999999</v>
      </c>
      <c r="HC30" s="146">
        <v>20</v>
      </c>
      <c r="HD30" s="147"/>
      <c r="HE30" s="147"/>
      <c r="HF30" s="147"/>
      <c r="HG30" s="147"/>
      <c r="HH30" s="146"/>
      <c r="HI30" s="147"/>
      <c r="HJ30" s="146"/>
      <c r="HK30" s="146"/>
      <c r="HL30" s="147"/>
      <c r="HM30" s="147"/>
      <c r="HN30" s="147"/>
    </row>
    <row r="31" spans="1:222" x14ac:dyDescent="0.25">
      <c r="A31" s="145" t="s">
        <v>50</v>
      </c>
      <c r="B31" s="146">
        <v>32.4</v>
      </c>
      <c r="C31" s="146">
        <v>33.299999999999997</v>
      </c>
      <c r="D31" s="146">
        <v>33.5</v>
      </c>
      <c r="E31" s="146">
        <v>33.799999999999997</v>
      </c>
      <c r="F31" s="146">
        <v>33.4</v>
      </c>
      <c r="G31" s="146">
        <v>33.700000000000003</v>
      </c>
      <c r="H31" s="146">
        <v>33.9</v>
      </c>
      <c r="I31" s="146">
        <v>33.799999999999997</v>
      </c>
      <c r="J31" s="146">
        <v>33.9</v>
      </c>
      <c r="K31" s="146">
        <v>34</v>
      </c>
      <c r="L31" s="146">
        <v>34.299999999999997</v>
      </c>
      <c r="M31" s="146">
        <v>34.6</v>
      </c>
      <c r="N31" s="65"/>
      <c r="O31" s="146">
        <v>34.5</v>
      </c>
      <c r="P31" s="147">
        <v>34.700000000000003</v>
      </c>
      <c r="Q31" s="147">
        <v>34.799999999999997</v>
      </c>
      <c r="R31" s="147">
        <v>34.6</v>
      </c>
      <c r="S31" s="148">
        <v>34.700000000000003</v>
      </c>
      <c r="T31" s="147">
        <v>34.6</v>
      </c>
      <c r="U31" s="147">
        <v>34.9</v>
      </c>
      <c r="V31" s="146">
        <v>35</v>
      </c>
      <c r="W31" s="147">
        <v>35.299999999999997</v>
      </c>
      <c r="X31" s="147">
        <v>35.4</v>
      </c>
      <c r="Y31" s="147">
        <v>35.4</v>
      </c>
      <c r="Z31" s="147">
        <v>35.299999999999997</v>
      </c>
      <c r="AA31" s="65"/>
      <c r="AB31" s="147">
        <v>35.299999999999997</v>
      </c>
      <c r="AC31" s="147">
        <v>34.9</v>
      </c>
      <c r="AD31" s="147">
        <v>34.9</v>
      </c>
      <c r="AE31" s="147">
        <v>34.5</v>
      </c>
      <c r="AF31" s="146">
        <v>34</v>
      </c>
      <c r="AG31" s="146">
        <v>33.9</v>
      </c>
      <c r="AH31" s="146">
        <v>33.799999999999997</v>
      </c>
      <c r="AI31" s="146">
        <v>33.9</v>
      </c>
      <c r="AJ31" s="146">
        <v>33.6</v>
      </c>
      <c r="AK31" s="146">
        <v>33.5</v>
      </c>
      <c r="AL31" s="146">
        <v>33.700000000000003</v>
      </c>
      <c r="AM31" s="146">
        <v>33.700000000000003</v>
      </c>
      <c r="AN31" s="192"/>
      <c r="AO31" s="147">
        <v>33.9</v>
      </c>
      <c r="AP31" s="147">
        <v>33.799999999999997</v>
      </c>
      <c r="AQ31" s="147">
        <v>33.799999999999997</v>
      </c>
      <c r="AR31" s="147">
        <v>33.9</v>
      </c>
      <c r="AS31" s="147">
        <v>34</v>
      </c>
      <c r="AT31" s="147">
        <v>34.1</v>
      </c>
      <c r="AU31" s="147">
        <v>33.9</v>
      </c>
      <c r="AV31" s="147">
        <v>33.799999999999997</v>
      </c>
      <c r="AW31" s="147">
        <v>33.5</v>
      </c>
      <c r="AX31" s="147">
        <v>33.200000000000003</v>
      </c>
      <c r="AY31" s="147">
        <v>32.700000000000003</v>
      </c>
      <c r="AZ31" s="147">
        <v>32.4</v>
      </c>
      <c r="BA31" s="192"/>
      <c r="BB31" s="147">
        <v>32.200000000000003</v>
      </c>
      <c r="BC31" s="147">
        <v>31.9</v>
      </c>
      <c r="BD31" s="147">
        <v>31.7</v>
      </c>
      <c r="BE31" s="147">
        <v>31.4</v>
      </c>
      <c r="BF31" s="147">
        <v>31.2</v>
      </c>
      <c r="BG31" s="147">
        <v>31.1</v>
      </c>
      <c r="BH31" s="147">
        <v>30.6</v>
      </c>
      <c r="BI31" s="147">
        <v>30.2</v>
      </c>
      <c r="BJ31" s="147">
        <v>29.8</v>
      </c>
      <c r="BK31" s="147">
        <v>29.5</v>
      </c>
      <c r="BL31" s="147">
        <v>29.4</v>
      </c>
      <c r="BM31" s="147">
        <v>29.1</v>
      </c>
      <c r="BN31" s="192"/>
      <c r="BO31" s="147">
        <v>28.9</v>
      </c>
      <c r="BP31" s="147">
        <v>28.6</v>
      </c>
      <c r="BQ31" s="147">
        <v>28.6</v>
      </c>
      <c r="BR31" s="147">
        <v>28.3</v>
      </c>
      <c r="BS31" s="147">
        <v>28.1</v>
      </c>
      <c r="BT31" s="147">
        <v>27.8</v>
      </c>
      <c r="BU31" s="146">
        <v>28</v>
      </c>
      <c r="BV31" s="146">
        <v>28</v>
      </c>
      <c r="BW31" s="147">
        <v>27.8</v>
      </c>
      <c r="BX31" s="147">
        <v>27.5</v>
      </c>
      <c r="BY31" s="147">
        <v>27.5</v>
      </c>
      <c r="BZ31" s="147">
        <v>27.4</v>
      </c>
      <c r="CA31" s="192"/>
      <c r="CB31" s="147">
        <v>27.4</v>
      </c>
      <c r="CC31" s="147">
        <v>27.2</v>
      </c>
      <c r="CD31" s="146">
        <v>27</v>
      </c>
      <c r="CE31" s="147">
        <v>26.8</v>
      </c>
      <c r="CF31" s="147">
        <v>26.9</v>
      </c>
      <c r="CG31" s="147">
        <v>27</v>
      </c>
      <c r="CH31" s="146">
        <v>26.9</v>
      </c>
      <c r="CI31" s="146">
        <v>26.7</v>
      </c>
      <c r="CJ31" s="147">
        <v>26.6</v>
      </c>
      <c r="CK31" s="147">
        <v>26.6</v>
      </c>
      <c r="CL31" s="147">
        <v>26.7</v>
      </c>
      <c r="CM31" s="147">
        <v>26.6</v>
      </c>
      <c r="CN31" s="192"/>
      <c r="CO31" s="147">
        <v>26.6</v>
      </c>
      <c r="CP31" s="147">
        <v>26.4</v>
      </c>
      <c r="CQ31" s="146">
        <v>26.3</v>
      </c>
      <c r="CR31" s="147">
        <v>26.1</v>
      </c>
      <c r="CS31" s="147">
        <v>26.1</v>
      </c>
      <c r="CT31" s="147">
        <v>26.1</v>
      </c>
      <c r="CU31" s="146">
        <v>26.1</v>
      </c>
      <c r="CV31" s="146">
        <v>26</v>
      </c>
      <c r="CW31" s="147">
        <v>25.7</v>
      </c>
      <c r="CX31" s="147">
        <v>25.6</v>
      </c>
      <c r="CY31" s="147">
        <v>25.4</v>
      </c>
      <c r="CZ31" s="147">
        <v>25.3</v>
      </c>
      <c r="DA31" s="192"/>
      <c r="DB31" s="147">
        <v>25.4</v>
      </c>
      <c r="DC31" s="147">
        <v>25.4</v>
      </c>
      <c r="DD31" s="146">
        <v>25.6</v>
      </c>
      <c r="DE31" s="147">
        <v>25.6</v>
      </c>
      <c r="DF31" s="147">
        <v>25.7</v>
      </c>
      <c r="DG31" s="147">
        <v>25.7</v>
      </c>
      <c r="DH31" s="146">
        <v>25.7</v>
      </c>
      <c r="DI31" s="146">
        <v>24.8</v>
      </c>
      <c r="DJ31" s="147">
        <v>24.7</v>
      </c>
      <c r="DK31" s="147">
        <v>24.5</v>
      </c>
      <c r="DL31" s="147">
        <v>24.4</v>
      </c>
      <c r="DM31" s="147">
        <v>24.2</v>
      </c>
      <c r="DN31" s="192"/>
      <c r="DO31" s="147">
        <v>24.2</v>
      </c>
      <c r="DP31" s="147">
        <v>24.2</v>
      </c>
      <c r="DQ31" s="146">
        <v>24.2</v>
      </c>
      <c r="DR31" s="147">
        <v>24.3</v>
      </c>
      <c r="DS31" s="147">
        <v>24.2</v>
      </c>
      <c r="DT31" s="147">
        <v>24.4</v>
      </c>
      <c r="DU31" s="146">
        <v>24.3</v>
      </c>
      <c r="DV31" s="146">
        <v>24.3</v>
      </c>
      <c r="DW31" s="147">
        <v>24.3</v>
      </c>
      <c r="DX31" s="147">
        <v>24.1</v>
      </c>
      <c r="DY31" s="147">
        <v>23.9</v>
      </c>
      <c r="DZ31" s="147">
        <v>23.8</v>
      </c>
      <c r="EA31" s="192"/>
      <c r="EB31" s="147">
        <v>23.9</v>
      </c>
      <c r="EC31" s="147">
        <v>23.9</v>
      </c>
      <c r="ED31" s="146">
        <v>23.8</v>
      </c>
      <c r="EE31" s="147">
        <v>23.7</v>
      </c>
      <c r="EF31" s="147">
        <v>23.8</v>
      </c>
      <c r="EG31" s="147">
        <v>23.9</v>
      </c>
      <c r="EH31" s="146">
        <v>24</v>
      </c>
      <c r="EI31" s="146">
        <v>24.1</v>
      </c>
      <c r="EJ31" s="147">
        <v>24.2</v>
      </c>
      <c r="EK31" s="147">
        <v>24.2</v>
      </c>
      <c r="EL31" s="147">
        <v>24.3</v>
      </c>
      <c r="EM31" s="147">
        <v>23.8</v>
      </c>
      <c r="EN31" s="192"/>
      <c r="EO31" s="147">
        <v>24.1</v>
      </c>
      <c r="EP31" s="147">
        <v>23.9</v>
      </c>
      <c r="EQ31" s="146">
        <v>23.9</v>
      </c>
      <c r="ER31" s="147">
        <v>23.5</v>
      </c>
      <c r="ES31" s="147">
        <v>23.5</v>
      </c>
      <c r="ET31" s="147">
        <v>23.5</v>
      </c>
      <c r="EU31" s="146">
        <v>23.4</v>
      </c>
      <c r="EV31" s="146">
        <v>23.1</v>
      </c>
      <c r="EW31" s="147">
        <v>23.1</v>
      </c>
      <c r="EX31" s="147">
        <v>23.6</v>
      </c>
      <c r="EY31" s="147">
        <v>23.4</v>
      </c>
      <c r="EZ31" s="147">
        <v>23.3</v>
      </c>
      <c r="FE31" s="147">
        <v>23.3</v>
      </c>
      <c r="FF31" s="147">
        <v>23</v>
      </c>
      <c r="FG31" s="146">
        <v>22.9</v>
      </c>
      <c r="FH31" s="147">
        <v>22.8</v>
      </c>
      <c r="FI31" s="147">
        <v>22.9</v>
      </c>
      <c r="FJ31" s="147">
        <v>22.9</v>
      </c>
      <c r="FK31" s="146">
        <v>22.8</v>
      </c>
      <c r="FL31" s="146">
        <v>22.8</v>
      </c>
      <c r="FM31" s="147">
        <v>22.9</v>
      </c>
      <c r="FN31" s="146">
        <v>23</v>
      </c>
      <c r="FO31" s="147">
        <v>23.2</v>
      </c>
      <c r="FP31" s="147">
        <v>23.3</v>
      </c>
      <c r="FQ31" s="313"/>
      <c r="FR31" s="147">
        <v>23.4</v>
      </c>
      <c r="FS31" s="147">
        <v>23.4</v>
      </c>
      <c r="FT31" s="146">
        <v>23.4</v>
      </c>
      <c r="FU31" s="147">
        <v>23.4</v>
      </c>
      <c r="FV31" s="147">
        <v>23.6</v>
      </c>
      <c r="FW31" s="147">
        <v>23.9</v>
      </c>
      <c r="FX31" s="146">
        <v>24</v>
      </c>
      <c r="FY31" s="146">
        <v>24.1</v>
      </c>
      <c r="FZ31" s="147">
        <v>24.1</v>
      </c>
      <c r="GA31" s="146">
        <v>24.4</v>
      </c>
      <c r="GB31" s="147">
        <v>24.9</v>
      </c>
      <c r="GC31" s="147">
        <v>25.2</v>
      </c>
      <c r="GE31" s="147">
        <v>25.5</v>
      </c>
      <c r="GF31" s="147">
        <v>25.7</v>
      </c>
      <c r="GG31" s="146">
        <v>25.8</v>
      </c>
      <c r="GH31" s="147">
        <v>25.9</v>
      </c>
      <c r="GI31" s="147">
        <v>25.9</v>
      </c>
      <c r="GJ31" s="147">
        <v>25.6</v>
      </c>
      <c r="GK31" s="146">
        <v>25.3</v>
      </c>
      <c r="GL31" s="146">
        <v>25</v>
      </c>
      <c r="GM31" s="147">
        <v>25.3</v>
      </c>
      <c r="GN31" s="146">
        <v>25.3</v>
      </c>
      <c r="GO31" s="147">
        <v>25.2</v>
      </c>
      <c r="GP31" s="146">
        <v>25</v>
      </c>
      <c r="GQ31" s="147">
        <v>24.8</v>
      </c>
      <c r="GR31" s="147">
        <v>24.7</v>
      </c>
      <c r="GS31" s="146">
        <v>24.8</v>
      </c>
      <c r="GT31" s="146">
        <v>25</v>
      </c>
      <c r="GU31" s="147">
        <v>25.5</v>
      </c>
      <c r="GV31" s="147">
        <v>25.6</v>
      </c>
      <c r="GW31" s="146">
        <v>25.7</v>
      </c>
      <c r="GX31" s="146">
        <v>25.6</v>
      </c>
      <c r="GY31" s="147">
        <v>25.9</v>
      </c>
      <c r="GZ31" s="146">
        <v>26.1</v>
      </c>
      <c r="HA31" s="147">
        <v>26.2</v>
      </c>
      <c r="HB31" s="146">
        <v>26.3</v>
      </c>
      <c r="HC31" s="147">
        <v>26.2</v>
      </c>
      <c r="HD31" s="147"/>
      <c r="HE31" s="146"/>
      <c r="HF31" s="146"/>
      <c r="HG31" s="147"/>
      <c r="HH31" s="147"/>
      <c r="HI31" s="146"/>
      <c r="HJ31" s="146"/>
      <c r="HK31" s="147"/>
      <c r="HL31" s="146"/>
      <c r="HM31" s="147"/>
      <c r="HN31" s="146"/>
    </row>
    <row r="32" spans="1:222" customFormat="1" ht="14.4" x14ac:dyDescent="0.3">
      <c r="A32" s="145" t="s">
        <v>72</v>
      </c>
      <c r="B32" s="149">
        <v>39.299999999999997</v>
      </c>
      <c r="C32" s="149">
        <v>38.7675200451392</v>
      </c>
      <c r="D32" s="149">
        <v>39.6</v>
      </c>
      <c r="E32" s="149">
        <v>39.799999999999997</v>
      </c>
      <c r="F32" s="149">
        <v>39.6</v>
      </c>
      <c r="G32" s="149">
        <v>40</v>
      </c>
      <c r="H32" s="149">
        <v>40.200000000000003</v>
      </c>
      <c r="I32" s="149">
        <v>40.299999999999997</v>
      </c>
      <c r="J32" s="149">
        <v>40.35</v>
      </c>
      <c r="K32" s="149">
        <v>40.6</v>
      </c>
      <c r="L32" s="149">
        <v>40.75</v>
      </c>
      <c r="M32" s="149">
        <v>41.1</v>
      </c>
      <c r="N32" s="67"/>
      <c r="O32" s="149">
        <v>41.2</v>
      </c>
      <c r="P32" s="146">
        <v>41.3</v>
      </c>
      <c r="Q32" s="146">
        <v>41.4</v>
      </c>
      <c r="R32" s="146">
        <v>41.4</v>
      </c>
      <c r="S32" s="148">
        <v>41.4</v>
      </c>
      <c r="T32" s="147">
        <v>41.6</v>
      </c>
      <c r="U32" s="147">
        <v>41.9</v>
      </c>
      <c r="V32" s="147">
        <v>42.2</v>
      </c>
      <c r="W32" s="147">
        <v>42.5</v>
      </c>
      <c r="X32" s="147">
        <v>42.7</v>
      </c>
      <c r="Y32" s="147">
        <v>42.8</v>
      </c>
      <c r="Z32" s="147">
        <v>42.6</v>
      </c>
      <c r="AA32" s="67"/>
      <c r="AB32" s="147">
        <v>42.4</v>
      </c>
      <c r="AC32" s="147">
        <v>42.1</v>
      </c>
      <c r="AD32" s="146">
        <v>42</v>
      </c>
      <c r="AE32" s="146">
        <v>41.8</v>
      </c>
      <c r="AF32" s="146">
        <v>41.7</v>
      </c>
      <c r="AG32" s="146">
        <v>41.6</v>
      </c>
      <c r="AH32" s="146">
        <v>41.3</v>
      </c>
      <c r="AI32" s="146">
        <v>40.9</v>
      </c>
      <c r="AJ32" s="146">
        <v>40.6</v>
      </c>
      <c r="AK32" s="146">
        <v>40.6</v>
      </c>
      <c r="AL32" s="146">
        <v>40.700000000000003</v>
      </c>
      <c r="AM32" s="146">
        <v>40.9</v>
      </c>
      <c r="AN32" s="192"/>
      <c r="AO32" s="146">
        <v>41</v>
      </c>
      <c r="AP32" s="146">
        <v>40.9</v>
      </c>
      <c r="AQ32" s="146">
        <v>40.6</v>
      </c>
      <c r="AR32" s="146">
        <v>40.6</v>
      </c>
      <c r="AS32" s="146">
        <v>40.700000000000003</v>
      </c>
      <c r="AT32" s="146">
        <v>40.799999999999997</v>
      </c>
      <c r="AU32" s="146">
        <v>40.6</v>
      </c>
      <c r="AV32" s="146">
        <v>40.299999999999997</v>
      </c>
      <c r="AW32" s="146">
        <v>40</v>
      </c>
      <c r="AX32" s="146">
        <v>39.700000000000003</v>
      </c>
      <c r="AY32" s="146">
        <v>39.4</v>
      </c>
      <c r="AZ32" s="146">
        <v>39.4</v>
      </c>
      <c r="BA32" s="192"/>
      <c r="BB32" s="146">
        <v>39</v>
      </c>
      <c r="BC32" s="146">
        <v>38.9</v>
      </c>
      <c r="BD32" s="146">
        <v>38.6</v>
      </c>
      <c r="BE32" s="146">
        <v>38.4</v>
      </c>
      <c r="BF32" s="146">
        <v>38.200000000000003</v>
      </c>
      <c r="BG32" s="146">
        <v>38</v>
      </c>
      <c r="BH32" s="146">
        <v>37.700000000000003</v>
      </c>
      <c r="BI32" s="146">
        <v>37.299999999999997</v>
      </c>
      <c r="BJ32" s="146">
        <v>37.1</v>
      </c>
      <c r="BK32" s="146">
        <v>37</v>
      </c>
      <c r="BL32" s="146">
        <v>37.1</v>
      </c>
      <c r="BM32" s="146">
        <v>37.1</v>
      </c>
      <c r="BN32" s="192"/>
      <c r="BO32" s="146">
        <v>37.299999999999997</v>
      </c>
      <c r="BP32" s="146">
        <v>37.299999999999997</v>
      </c>
      <c r="BQ32" s="146">
        <v>37.6</v>
      </c>
      <c r="BR32" s="146">
        <v>37.799999999999997</v>
      </c>
      <c r="BS32" s="146">
        <v>37.9</v>
      </c>
      <c r="BT32" s="146">
        <v>37.799999999999997</v>
      </c>
      <c r="BU32" s="146">
        <v>37.9</v>
      </c>
      <c r="BV32" s="146">
        <v>37.9</v>
      </c>
      <c r="BW32" s="146">
        <v>38</v>
      </c>
      <c r="BX32" s="146">
        <v>37.700000000000003</v>
      </c>
      <c r="BY32" s="146">
        <v>37.9</v>
      </c>
      <c r="BZ32" s="146">
        <v>37.700000000000003</v>
      </c>
      <c r="CA32" s="192"/>
      <c r="CB32" s="146">
        <v>37.799999999999997</v>
      </c>
      <c r="CC32" s="146">
        <v>37.4</v>
      </c>
      <c r="CD32" s="146">
        <v>37.299999999999997</v>
      </c>
      <c r="CE32" s="146">
        <v>37.1</v>
      </c>
      <c r="CF32" s="146">
        <v>37.1</v>
      </c>
      <c r="CG32" s="146">
        <v>36.9</v>
      </c>
      <c r="CH32" s="146">
        <v>36.5</v>
      </c>
      <c r="CI32" s="146">
        <v>36.200000000000003</v>
      </c>
      <c r="CJ32" s="146">
        <v>35.9</v>
      </c>
      <c r="CK32" s="146">
        <v>35.700000000000003</v>
      </c>
      <c r="CL32" s="146">
        <v>35.6</v>
      </c>
      <c r="CM32" s="146">
        <v>35.4</v>
      </c>
      <c r="CN32" s="192"/>
      <c r="CO32" s="146">
        <v>35.200000000000003</v>
      </c>
      <c r="CP32" s="146">
        <v>35</v>
      </c>
      <c r="CQ32" s="146">
        <v>34.799999999999997</v>
      </c>
      <c r="CR32" s="146">
        <v>34.5</v>
      </c>
      <c r="CS32" s="146">
        <v>34.299999999999997</v>
      </c>
      <c r="CT32" s="146">
        <v>34.1</v>
      </c>
      <c r="CU32" s="146">
        <v>34.1</v>
      </c>
      <c r="CV32" s="146">
        <v>33.6</v>
      </c>
      <c r="CW32" s="146">
        <v>33.4</v>
      </c>
      <c r="CX32" s="146">
        <v>33.299999999999997</v>
      </c>
      <c r="CY32" s="146">
        <v>33.299999999999997</v>
      </c>
      <c r="CZ32" s="146">
        <v>33.299999999999997</v>
      </c>
      <c r="DA32" s="192"/>
      <c r="DB32" s="146">
        <v>33.1</v>
      </c>
      <c r="DC32" s="146">
        <v>33.1</v>
      </c>
      <c r="DD32" s="146">
        <v>33.1</v>
      </c>
      <c r="DE32" s="146">
        <v>33.1</v>
      </c>
      <c r="DF32" s="146">
        <v>33.1</v>
      </c>
      <c r="DG32" s="146">
        <v>33</v>
      </c>
      <c r="DH32" s="146">
        <v>33</v>
      </c>
      <c r="DI32" s="146">
        <v>32.9</v>
      </c>
      <c r="DJ32" s="146">
        <v>32.799999999999997</v>
      </c>
      <c r="DK32" s="146">
        <v>32.700000000000003</v>
      </c>
      <c r="DL32" s="146">
        <v>32.5</v>
      </c>
      <c r="DM32" s="146">
        <v>32.299999999999997</v>
      </c>
      <c r="DN32" s="192"/>
      <c r="DO32" s="146">
        <v>32.299999999999997</v>
      </c>
      <c r="DP32" s="146">
        <v>32.299999999999997</v>
      </c>
      <c r="DQ32" s="146">
        <v>32.299999999999997</v>
      </c>
      <c r="DR32" s="146">
        <v>32.1</v>
      </c>
      <c r="DS32" s="146">
        <v>32</v>
      </c>
      <c r="DT32" s="146">
        <v>31.85</v>
      </c>
      <c r="DU32" s="146">
        <v>30.57</v>
      </c>
      <c r="DV32" s="146">
        <v>30.6</v>
      </c>
      <c r="DW32" s="146">
        <v>30.5</v>
      </c>
      <c r="DX32" s="146">
        <v>30.3</v>
      </c>
      <c r="DY32" s="146">
        <v>30</v>
      </c>
      <c r="DZ32" s="146">
        <v>30.2</v>
      </c>
      <c r="EA32" s="192"/>
      <c r="EB32" s="146">
        <v>30.3</v>
      </c>
      <c r="EC32" s="146">
        <v>30.4</v>
      </c>
      <c r="ED32" s="146">
        <v>30.21</v>
      </c>
      <c r="EE32" s="146">
        <v>29.99</v>
      </c>
      <c r="EF32" s="146">
        <v>30</v>
      </c>
      <c r="EG32" s="146">
        <v>30.16</v>
      </c>
      <c r="EH32" s="146">
        <v>30.25</v>
      </c>
      <c r="EI32" s="146">
        <v>30.4</v>
      </c>
      <c r="EJ32" s="146">
        <v>30.5</v>
      </c>
      <c r="EK32" s="146">
        <v>30.6</v>
      </c>
      <c r="EL32" s="146">
        <v>30.7</v>
      </c>
      <c r="EM32" s="146">
        <v>30.6</v>
      </c>
      <c r="EN32" s="192"/>
      <c r="EO32" s="146">
        <v>30.64</v>
      </c>
      <c r="EP32" s="146">
        <v>30.2</v>
      </c>
      <c r="EQ32" s="146">
        <v>29.84</v>
      </c>
      <c r="ER32" s="146">
        <v>29.6</v>
      </c>
      <c r="ES32" s="146">
        <v>29.56</v>
      </c>
      <c r="ET32" s="146">
        <v>29.61</v>
      </c>
      <c r="EU32" s="146">
        <v>29.29</v>
      </c>
      <c r="EV32" s="146">
        <v>29.01</v>
      </c>
      <c r="EW32" s="146">
        <v>28.95</v>
      </c>
      <c r="EX32" s="146">
        <v>28.9</v>
      </c>
      <c r="EY32" s="146">
        <v>29.03</v>
      </c>
      <c r="EZ32" s="146">
        <v>28.85</v>
      </c>
      <c r="FB32" s="303"/>
      <c r="FC32" s="303"/>
      <c r="FD32" s="309"/>
      <c r="FE32" s="146">
        <v>28.74</v>
      </c>
      <c r="FF32" s="146">
        <v>28.5</v>
      </c>
      <c r="FG32" s="146">
        <v>28.3</v>
      </c>
      <c r="FH32" s="146">
        <v>28.143999999999998</v>
      </c>
      <c r="FI32" s="146">
        <v>28.1</v>
      </c>
      <c r="FJ32" s="146">
        <v>28.17</v>
      </c>
      <c r="FK32" s="146">
        <v>28.14</v>
      </c>
      <c r="FL32" s="146">
        <v>27.939</v>
      </c>
      <c r="FM32" s="146">
        <v>28.02</v>
      </c>
      <c r="FN32" s="146">
        <v>28.130201917000001</v>
      </c>
      <c r="FO32" s="146">
        <v>28.3</v>
      </c>
      <c r="FP32" s="146">
        <v>28.5</v>
      </c>
      <c r="FQ32" s="313"/>
      <c r="FR32" s="146">
        <v>28.62</v>
      </c>
      <c r="FS32" s="146">
        <v>28.6</v>
      </c>
      <c r="FT32" s="146">
        <v>28.588000000000001</v>
      </c>
      <c r="FU32" s="146">
        <v>28.46</v>
      </c>
      <c r="FV32" s="146">
        <v>28.6</v>
      </c>
      <c r="FW32" s="146">
        <v>28.8</v>
      </c>
      <c r="FX32" s="146">
        <v>28.885000000000002</v>
      </c>
      <c r="FY32" s="146">
        <v>28.7</v>
      </c>
      <c r="FZ32" s="146">
        <v>28.72</v>
      </c>
      <c r="GA32" s="146">
        <v>28.8</v>
      </c>
      <c r="GB32" s="146">
        <v>29.3</v>
      </c>
      <c r="GC32" s="146">
        <v>29.6</v>
      </c>
      <c r="GD32" s="320"/>
      <c r="GE32" s="146">
        <v>29.75</v>
      </c>
      <c r="GF32" s="146">
        <v>29.71</v>
      </c>
      <c r="GG32" s="146">
        <v>29.76</v>
      </c>
      <c r="GH32" s="146">
        <v>29.76</v>
      </c>
      <c r="GI32" s="146">
        <v>29.8</v>
      </c>
      <c r="GJ32" s="146">
        <v>29.728976243226601</v>
      </c>
      <c r="GK32" s="146">
        <v>29.3</v>
      </c>
      <c r="GL32" s="146">
        <v>29.2</v>
      </c>
      <c r="GM32" s="146">
        <v>29</v>
      </c>
      <c r="GN32" s="146">
        <v>28.9</v>
      </c>
      <c r="GO32" s="146">
        <v>28.72</v>
      </c>
      <c r="GP32" s="146">
        <v>28.21</v>
      </c>
      <c r="GQ32" s="146">
        <v>28.4</v>
      </c>
      <c r="GR32" s="146">
        <v>28.314488321656398</v>
      </c>
      <c r="GS32" s="146">
        <v>28.352576172836599</v>
      </c>
      <c r="GT32" s="146">
        <v>28.5</v>
      </c>
      <c r="GU32" s="146">
        <v>28.8</v>
      </c>
      <c r="GV32" s="146">
        <v>29.08</v>
      </c>
      <c r="GW32" s="146">
        <v>29.3</v>
      </c>
      <c r="GX32" s="146">
        <v>29.55</v>
      </c>
      <c r="GY32" s="146">
        <v>29.7949948479299</v>
      </c>
      <c r="GZ32" s="146">
        <v>30</v>
      </c>
      <c r="HA32" s="146">
        <v>30.1</v>
      </c>
      <c r="HB32" s="146">
        <v>30</v>
      </c>
      <c r="HC32" s="146">
        <v>29.961393380332002</v>
      </c>
      <c r="HD32" s="146"/>
      <c r="HE32" s="146"/>
      <c r="HF32" s="146"/>
      <c r="HG32" s="146"/>
      <c r="HH32" s="146"/>
      <c r="HI32" s="146"/>
      <c r="HJ32" s="146"/>
      <c r="HK32" s="146"/>
      <c r="HL32" s="146"/>
      <c r="HM32" s="146"/>
      <c r="HN32" s="146"/>
    </row>
    <row r="33" spans="1:222" customFormat="1" ht="14.4" x14ac:dyDescent="0.3">
      <c r="A33" s="145" t="s">
        <v>73</v>
      </c>
      <c r="B33" s="197">
        <v>58.247850908233069</v>
      </c>
      <c r="C33" s="197">
        <v>56.980935828877008</v>
      </c>
      <c r="D33" s="197">
        <v>57.298151830094895</v>
      </c>
      <c r="E33" s="197">
        <v>58.146348873755898</v>
      </c>
      <c r="F33" s="197">
        <v>58.056541095890417</v>
      </c>
      <c r="G33" s="197">
        <v>58.376076494882383</v>
      </c>
      <c r="H33" s="197">
        <v>58.539419069669549</v>
      </c>
      <c r="I33" s="197">
        <v>58.894212598425192</v>
      </c>
      <c r="J33" s="197">
        <v>58.937971461627463</v>
      </c>
      <c r="K33" s="197">
        <v>59.849823302043063</v>
      </c>
      <c r="L33" s="197">
        <v>59.809011177987969</v>
      </c>
      <c r="M33" s="197">
        <v>59.866611570247933</v>
      </c>
      <c r="N33" s="64"/>
      <c r="O33" s="197">
        <v>60.237514723203759</v>
      </c>
      <c r="P33" s="197">
        <v>59.322004454342988</v>
      </c>
      <c r="Q33" s="197">
        <v>59.056534029528265</v>
      </c>
      <c r="R33" s="197">
        <v>59.797367009387571</v>
      </c>
      <c r="S33" s="198">
        <v>61.564765441751362</v>
      </c>
      <c r="T33" s="197">
        <v>60.405313247250113</v>
      </c>
      <c r="U33" s="197">
        <v>61.086123981123983</v>
      </c>
      <c r="V33" s="197">
        <v>61.921843317972353</v>
      </c>
      <c r="W33" s="197">
        <v>60.992145623547636</v>
      </c>
      <c r="X33" s="197">
        <v>60.5</v>
      </c>
      <c r="Y33" s="197">
        <v>60.7</v>
      </c>
      <c r="Z33" s="197">
        <v>61.2</v>
      </c>
      <c r="AA33" s="64"/>
      <c r="AB33" s="197">
        <v>61.5</v>
      </c>
      <c r="AC33" s="197">
        <v>60.9</v>
      </c>
      <c r="AD33" s="197">
        <v>62.3</v>
      </c>
      <c r="AE33" s="197">
        <v>61.3</v>
      </c>
      <c r="AF33" s="197">
        <v>62.8</v>
      </c>
      <c r="AG33" s="197">
        <v>63.3</v>
      </c>
      <c r="AH33" s="197">
        <v>61.6</v>
      </c>
      <c r="AI33" s="197">
        <v>61.2</v>
      </c>
      <c r="AJ33" s="197">
        <v>61.4</v>
      </c>
      <c r="AK33" s="197">
        <v>61.7</v>
      </c>
      <c r="AL33" s="197">
        <v>61.9</v>
      </c>
      <c r="AM33" s="197">
        <v>63.4</v>
      </c>
      <c r="AN33" s="263"/>
      <c r="AO33" s="197">
        <v>63.1</v>
      </c>
      <c r="AP33" s="197">
        <v>61.4</v>
      </c>
      <c r="AQ33" s="197">
        <v>62.7</v>
      </c>
      <c r="AR33" s="197">
        <v>62.4</v>
      </c>
      <c r="AS33" s="197">
        <v>63.7</v>
      </c>
      <c r="AT33" s="197">
        <v>63.5</v>
      </c>
      <c r="AU33" s="197">
        <v>63.9</v>
      </c>
      <c r="AV33" s="197">
        <v>62.7</v>
      </c>
      <c r="AW33" s="197">
        <v>62.3</v>
      </c>
      <c r="AX33" s="197">
        <v>63.1</v>
      </c>
      <c r="AY33" s="197">
        <v>61.9</v>
      </c>
      <c r="AZ33" s="197">
        <v>64.5</v>
      </c>
      <c r="BA33" s="263"/>
      <c r="BB33" s="197">
        <v>63.1</v>
      </c>
      <c r="BC33" s="197">
        <v>64.3</v>
      </c>
      <c r="BD33" s="197">
        <v>63.3</v>
      </c>
      <c r="BE33" s="197">
        <v>62.7</v>
      </c>
      <c r="BF33" s="197">
        <v>63.9</v>
      </c>
      <c r="BG33" s="197">
        <v>63.2</v>
      </c>
      <c r="BH33" s="197">
        <v>63.5</v>
      </c>
      <c r="BI33" s="197">
        <v>63.1</v>
      </c>
      <c r="BJ33" s="197">
        <v>63.1</v>
      </c>
      <c r="BK33" s="197">
        <v>63.8</v>
      </c>
      <c r="BL33" s="197">
        <v>64.599999999999994</v>
      </c>
      <c r="BM33" s="197">
        <v>66.099999999999994</v>
      </c>
      <c r="BN33" s="263"/>
      <c r="BO33" s="197">
        <v>64.2</v>
      </c>
      <c r="BP33" s="197">
        <v>63.8</v>
      </c>
      <c r="BQ33" s="197">
        <v>64.8</v>
      </c>
      <c r="BR33" s="197">
        <v>64.7</v>
      </c>
      <c r="BS33" s="197">
        <v>62.4</v>
      </c>
      <c r="BT33" s="197">
        <v>64.099999999999994</v>
      </c>
      <c r="BU33" s="197">
        <v>64.2</v>
      </c>
      <c r="BV33" s="197">
        <v>63.2</v>
      </c>
      <c r="BW33" s="197">
        <v>63.1</v>
      </c>
      <c r="BX33" s="197">
        <v>61.7</v>
      </c>
      <c r="BY33" s="197">
        <v>61.8</v>
      </c>
      <c r="BZ33" s="197">
        <v>59.2</v>
      </c>
      <c r="CA33" s="263"/>
      <c r="CB33" s="197">
        <v>60.3</v>
      </c>
      <c r="CC33" s="197">
        <v>59.2</v>
      </c>
      <c r="CD33" s="197">
        <v>59.4</v>
      </c>
      <c r="CE33" s="197">
        <v>60.4</v>
      </c>
      <c r="CF33" s="197">
        <v>59.2</v>
      </c>
      <c r="CG33" s="197">
        <v>57.5</v>
      </c>
      <c r="CH33" s="197">
        <v>59.6</v>
      </c>
      <c r="CI33" s="197">
        <v>59.2</v>
      </c>
      <c r="CJ33" s="197">
        <v>57.8</v>
      </c>
      <c r="CK33" s="197">
        <v>58.5</v>
      </c>
      <c r="CL33" s="197">
        <v>57.9</v>
      </c>
      <c r="CM33" s="197">
        <v>56.8</v>
      </c>
      <c r="CN33" s="263"/>
      <c r="CO33" s="197">
        <v>57.5</v>
      </c>
      <c r="CP33" s="197">
        <v>58.6</v>
      </c>
      <c r="CQ33" s="197">
        <v>56.4</v>
      </c>
      <c r="CR33" s="197">
        <v>56.8</v>
      </c>
      <c r="CS33" s="197">
        <v>56.3</v>
      </c>
      <c r="CT33" s="197">
        <v>56.6</v>
      </c>
      <c r="CU33" s="197">
        <v>56</v>
      </c>
      <c r="CV33" s="197">
        <v>55.2</v>
      </c>
      <c r="CW33" s="197">
        <v>54.1</v>
      </c>
      <c r="CX33" s="197">
        <v>56.3</v>
      </c>
      <c r="CY33" s="197">
        <v>55.2</v>
      </c>
      <c r="CZ33" s="197">
        <v>55.2</v>
      </c>
      <c r="DA33" s="263"/>
      <c r="DB33" s="197">
        <v>55.4</v>
      </c>
      <c r="DC33" s="197">
        <v>55.8</v>
      </c>
      <c r="DD33" s="197">
        <v>54.2</v>
      </c>
      <c r="DE33" s="197">
        <v>54.7</v>
      </c>
      <c r="DF33" s="197">
        <v>55.2</v>
      </c>
      <c r="DG33" s="197">
        <v>55</v>
      </c>
      <c r="DH33" s="197">
        <v>54.3</v>
      </c>
      <c r="DI33" s="197">
        <v>53.5</v>
      </c>
      <c r="DJ33" s="197">
        <v>54.8</v>
      </c>
      <c r="DK33" s="197">
        <v>53.8</v>
      </c>
      <c r="DL33" s="197">
        <v>53.3</v>
      </c>
      <c r="DM33" s="197">
        <v>54.8</v>
      </c>
      <c r="DN33" s="263"/>
      <c r="DO33" s="197">
        <v>53.9</v>
      </c>
      <c r="DP33" s="197">
        <v>53.4</v>
      </c>
      <c r="DQ33" s="197">
        <v>52.3</v>
      </c>
      <c r="DR33" s="197">
        <v>52</v>
      </c>
      <c r="DS33" s="197">
        <v>50</v>
      </c>
      <c r="DT33" s="197">
        <v>50.22</v>
      </c>
      <c r="DU33" s="197">
        <v>50.1</v>
      </c>
      <c r="DV33" s="197">
        <v>50.6</v>
      </c>
      <c r="DW33" s="197">
        <v>52.3</v>
      </c>
      <c r="DX33" s="197">
        <v>51.52</v>
      </c>
      <c r="DY33" s="197">
        <v>50.86</v>
      </c>
      <c r="DZ33" s="197">
        <v>51.79</v>
      </c>
      <c r="EA33" s="263"/>
      <c r="EB33" s="197">
        <v>51.14</v>
      </c>
      <c r="EC33" s="197">
        <v>50.55</v>
      </c>
      <c r="ED33" s="197">
        <v>50.7</v>
      </c>
      <c r="EE33" s="197">
        <v>50.44</v>
      </c>
      <c r="EF33" s="197">
        <v>50.96</v>
      </c>
      <c r="EG33" s="197">
        <v>50.99</v>
      </c>
      <c r="EH33" s="197">
        <v>50.32</v>
      </c>
      <c r="EI33" s="197">
        <v>51.4</v>
      </c>
      <c r="EJ33" s="197">
        <v>50.47</v>
      </c>
      <c r="EK33" s="197">
        <v>50.4</v>
      </c>
      <c r="EL33" s="197">
        <v>51.02</v>
      </c>
      <c r="EM33" s="197">
        <v>50.2</v>
      </c>
      <c r="EN33" s="263"/>
      <c r="EO33" s="197">
        <v>49.54</v>
      </c>
      <c r="EP33" s="197">
        <v>49.17</v>
      </c>
      <c r="EQ33" s="197">
        <v>49</v>
      </c>
      <c r="ER33" s="197">
        <v>48.98</v>
      </c>
      <c r="ES33" s="197">
        <v>48.77</v>
      </c>
      <c r="ET33" s="197">
        <v>48.5</v>
      </c>
      <c r="EU33" s="197">
        <v>48.1</v>
      </c>
      <c r="EV33" s="197">
        <v>48.08</v>
      </c>
      <c r="EW33" s="197">
        <v>48.37</v>
      </c>
      <c r="EX33" s="197">
        <v>48.46</v>
      </c>
      <c r="EY33" s="197">
        <v>48.67</v>
      </c>
      <c r="EZ33" s="197">
        <v>48.34</v>
      </c>
      <c r="FB33" s="304"/>
      <c r="FD33" s="307"/>
      <c r="FE33" s="197">
        <v>48.2</v>
      </c>
      <c r="FF33" s="197">
        <v>48</v>
      </c>
      <c r="FG33" s="197">
        <v>47.68</v>
      </c>
      <c r="FH33" s="197">
        <v>47.49</v>
      </c>
      <c r="FI33" s="197">
        <v>47.33</v>
      </c>
      <c r="FJ33" s="197">
        <v>47</v>
      </c>
      <c r="FK33" s="197">
        <v>46.8</v>
      </c>
      <c r="FL33" s="197">
        <v>46.18</v>
      </c>
      <c r="FM33" s="197">
        <v>46</v>
      </c>
      <c r="FN33" s="197">
        <v>45.7</v>
      </c>
      <c r="FO33" s="197">
        <v>45.7</v>
      </c>
      <c r="FP33" s="197">
        <v>45.7</v>
      </c>
      <c r="FQ33" s="313"/>
      <c r="FR33" s="197">
        <v>46.4</v>
      </c>
      <c r="FS33" s="197">
        <v>45.33</v>
      </c>
      <c r="FT33" s="197">
        <v>45.41</v>
      </c>
      <c r="FU33" s="197">
        <v>44.52</v>
      </c>
      <c r="FV33" s="197">
        <v>44.77</v>
      </c>
      <c r="FW33" s="197">
        <v>45.38</v>
      </c>
      <c r="FX33" s="197">
        <v>45.56</v>
      </c>
      <c r="FY33" s="197">
        <v>44.25</v>
      </c>
      <c r="FZ33" s="197">
        <v>44.27</v>
      </c>
      <c r="GA33" s="197">
        <v>44.5</v>
      </c>
      <c r="GB33" s="197">
        <v>44.4</v>
      </c>
      <c r="GC33" s="197">
        <v>44.6</v>
      </c>
      <c r="GD33" s="320"/>
      <c r="GE33" s="197">
        <v>45.07</v>
      </c>
      <c r="GF33" s="197">
        <v>44.39</v>
      </c>
      <c r="GG33" s="197">
        <v>44.76</v>
      </c>
      <c r="GH33" s="197">
        <v>44.59</v>
      </c>
      <c r="GI33" s="197">
        <v>44.99</v>
      </c>
      <c r="GJ33" s="197">
        <v>44.38</v>
      </c>
      <c r="GK33" s="197">
        <v>44.43</v>
      </c>
      <c r="GL33" s="197">
        <v>43.52</v>
      </c>
      <c r="GM33" s="197">
        <v>43.33</v>
      </c>
      <c r="GN33" s="197">
        <v>43.66</v>
      </c>
      <c r="GO33" s="197">
        <v>43.54</v>
      </c>
      <c r="GP33" s="197">
        <v>43.66</v>
      </c>
      <c r="GQ33" s="197">
        <v>43.2</v>
      </c>
      <c r="GR33" s="197">
        <v>43.3</v>
      </c>
      <c r="GS33" s="197">
        <v>43.38</v>
      </c>
      <c r="GT33" s="197">
        <v>43.7</v>
      </c>
      <c r="GU33" s="197">
        <v>43.42</v>
      </c>
      <c r="GV33" s="197">
        <v>43.07</v>
      </c>
      <c r="GW33" s="197">
        <v>42.6</v>
      </c>
      <c r="GX33" s="197">
        <v>42.36</v>
      </c>
      <c r="GY33" s="197">
        <v>42.5</v>
      </c>
      <c r="GZ33" s="197">
        <v>42.9</v>
      </c>
      <c r="HA33" s="197">
        <v>42.74</v>
      </c>
      <c r="HB33" s="197">
        <v>42.4</v>
      </c>
      <c r="HC33" s="197">
        <v>42.68</v>
      </c>
      <c r="HD33" s="197"/>
      <c r="HE33" s="197"/>
      <c r="HF33" s="197"/>
      <c r="HG33" s="197"/>
      <c r="HH33" s="197"/>
      <c r="HI33" s="197"/>
      <c r="HJ33" s="197"/>
      <c r="HK33" s="197"/>
      <c r="HL33" s="197"/>
      <c r="HM33" s="197"/>
      <c r="HN33" s="197"/>
    </row>
    <row r="34" spans="1:222" customFormat="1" ht="14.4" hidden="1" x14ac:dyDescent="0.3">
      <c r="A34" s="260" t="s">
        <v>74</v>
      </c>
      <c r="B34" s="261">
        <v>73.5</v>
      </c>
      <c r="C34" s="261">
        <v>73.3</v>
      </c>
      <c r="D34" s="261">
        <v>72.2</v>
      </c>
      <c r="E34" s="261">
        <v>72.400000000000006</v>
      </c>
      <c r="F34" s="261">
        <v>73.7</v>
      </c>
      <c r="G34" s="261">
        <v>73.599999999999994</v>
      </c>
      <c r="H34" s="261">
        <v>73.8</v>
      </c>
      <c r="I34" s="261">
        <v>72.900000000000006</v>
      </c>
      <c r="J34" s="261">
        <v>74.400000000000006</v>
      </c>
      <c r="K34" s="261">
        <v>75</v>
      </c>
      <c r="L34" s="261">
        <v>72.8</v>
      </c>
      <c r="M34" s="261">
        <v>73.2</v>
      </c>
      <c r="N34" s="264"/>
      <c r="O34" s="261">
        <v>76.7</v>
      </c>
      <c r="P34" s="261">
        <v>77.099999999999994</v>
      </c>
      <c r="Q34" s="261">
        <v>76.900000000000006</v>
      </c>
      <c r="R34" s="261">
        <v>77.2</v>
      </c>
      <c r="S34" s="262">
        <v>78.7</v>
      </c>
      <c r="T34" s="261">
        <v>77</v>
      </c>
      <c r="U34" s="261">
        <v>79.400000000000006</v>
      </c>
      <c r="V34" s="261">
        <v>78.400000000000006</v>
      </c>
      <c r="W34" s="261">
        <v>79.8</v>
      </c>
      <c r="X34" s="261">
        <v>78</v>
      </c>
      <c r="Y34" s="261">
        <v>80.400000000000006</v>
      </c>
      <c r="Z34" s="261">
        <v>80.599999999999994</v>
      </c>
      <c r="AA34" s="264"/>
      <c r="AB34" s="261">
        <v>80.099999999999994</v>
      </c>
      <c r="AC34" s="261">
        <v>79.7</v>
      </c>
      <c r="AD34" s="261">
        <v>78.7</v>
      </c>
      <c r="AE34" s="261">
        <v>79.3</v>
      </c>
      <c r="AF34" s="261">
        <v>78.7</v>
      </c>
      <c r="AG34" s="261">
        <v>79.5</v>
      </c>
      <c r="AH34" s="261">
        <v>80.5</v>
      </c>
      <c r="AI34" s="261">
        <v>81.599999999999994</v>
      </c>
      <c r="AJ34" s="261">
        <v>80.3</v>
      </c>
      <c r="AK34" s="261">
        <v>80.400000000000006</v>
      </c>
      <c r="AL34" s="261">
        <v>81.099999999999994</v>
      </c>
      <c r="AM34" s="261">
        <v>81.599999999999994</v>
      </c>
      <c r="AN34" s="263"/>
      <c r="AO34" s="261">
        <v>80.5</v>
      </c>
      <c r="AP34" s="261">
        <v>81.099999999999994</v>
      </c>
      <c r="AQ34" s="261">
        <v>79.8</v>
      </c>
      <c r="AR34" s="261">
        <v>82.1</v>
      </c>
      <c r="AS34" s="261">
        <v>81</v>
      </c>
      <c r="AT34" s="261">
        <v>81</v>
      </c>
      <c r="AU34" s="261">
        <v>80.099999999999994</v>
      </c>
      <c r="AV34" s="261">
        <v>78.8</v>
      </c>
      <c r="AW34" s="261">
        <v>76.5</v>
      </c>
      <c r="AX34" s="261">
        <v>75.8</v>
      </c>
      <c r="AY34" s="261">
        <v>76.3</v>
      </c>
      <c r="AZ34" s="261">
        <v>75.900000000000006</v>
      </c>
      <c r="BA34" s="263"/>
      <c r="BB34" s="261">
        <v>75.400000000000006</v>
      </c>
      <c r="BC34" s="261">
        <v>76.7</v>
      </c>
      <c r="BD34" s="261">
        <v>76.599999999999994</v>
      </c>
      <c r="BE34" s="261">
        <v>76</v>
      </c>
      <c r="BF34" s="261">
        <v>76.7</v>
      </c>
      <c r="BG34" s="261">
        <v>75.8</v>
      </c>
      <c r="BH34" s="261">
        <v>76.599999999999994</v>
      </c>
      <c r="BI34" s="261">
        <v>77.3</v>
      </c>
      <c r="BJ34" s="261">
        <v>77.5</v>
      </c>
      <c r="BK34" s="197">
        <v>75.099999999999994</v>
      </c>
      <c r="BL34" s="261">
        <v>77.599999999999994</v>
      </c>
      <c r="BM34" s="261">
        <v>78.599999999999994</v>
      </c>
      <c r="BN34" s="263"/>
      <c r="BO34" s="261">
        <v>78.099999999999994</v>
      </c>
      <c r="BP34" s="261">
        <v>77.2</v>
      </c>
      <c r="BQ34" s="261">
        <v>79</v>
      </c>
      <c r="BR34" s="261">
        <v>80.2</v>
      </c>
      <c r="BS34" s="261">
        <v>78.5</v>
      </c>
      <c r="BT34" s="261">
        <v>77.599999999999994</v>
      </c>
      <c r="BU34" s="261">
        <v>80.5</v>
      </c>
      <c r="BV34" s="261">
        <v>75.8</v>
      </c>
      <c r="BW34" s="261">
        <v>75.2</v>
      </c>
      <c r="BX34" s="197">
        <v>75.2</v>
      </c>
      <c r="BY34" s="261">
        <v>73.7</v>
      </c>
      <c r="BZ34" s="261">
        <v>73.3</v>
      </c>
      <c r="CA34" s="263"/>
      <c r="CB34" s="261">
        <v>73.3</v>
      </c>
      <c r="CC34" s="261">
        <v>72.599999999999994</v>
      </c>
      <c r="CD34" s="261">
        <v>73.3</v>
      </c>
      <c r="CE34" s="261">
        <v>72.900000000000006</v>
      </c>
      <c r="CF34" s="261">
        <v>72.8</v>
      </c>
      <c r="CG34" s="261">
        <v>70.400000000000006</v>
      </c>
      <c r="CH34" s="261">
        <v>72.5</v>
      </c>
      <c r="CI34" s="261">
        <v>71.5</v>
      </c>
      <c r="CJ34" s="261">
        <v>69.8</v>
      </c>
      <c r="CK34" s="197">
        <v>70.8</v>
      </c>
      <c r="CL34" s="197">
        <v>70.400000000000006</v>
      </c>
      <c r="CM34" s="261">
        <v>70.2</v>
      </c>
      <c r="CN34" s="263"/>
      <c r="CO34" s="261">
        <v>70</v>
      </c>
      <c r="CP34" s="261">
        <v>70.900000000000006</v>
      </c>
      <c r="CQ34" s="261">
        <v>68.8</v>
      </c>
      <c r="CR34" s="261">
        <v>70.099999999999994</v>
      </c>
      <c r="CS34" s="261">
        <v>68.3</v>
      </c>
      <c r="CT34" s="261">
        <v>68.900000000000006</v>
      </c>
      <c r="CU34" s="261">
        <v>70.099999999999994</v>
      </c>
      <c r="CV34" s="261">
        <v>67.2</v>
      </c>
      <c r="CW34" s="261">
        <v>69</v>
      </c>
      <c r="CX34" s="197">
        <v>68.099999999999994</v>
      </c>
      <c r="CY34" s="197">
        <v>68.2</v>
      </c>
      <c r="CZ34" s="261">
        <v>67.8</v>
      </c>
      <c r="DA34" s="263"/>
      <c r="DB34" s="261">
        <v>70.099999999999994</v>
      </c>
      <c r="DC34" s="261">
        <v>68.599999999999994</v>
      </c>
      <c r="DD34" s="261">
        <v>68.900000000000006</v>
      </c>
      <c r="DE34" s="261">
        <v>69.7</v>
      </c>
      <c r="DF34" s="261">
        <v>67.5</v>
      </c>
      <c r="DG34" s="261">
        <v>66.400000000000006</v>
      </c>
      <c r="DH34" s="261">
        <v>66.400000000000006</v>
      </c>
      <c r="DI34" s="261">
        <v>68.3</v>
      </c>
      <c r="DJ34" s="261">
        <v>67.5</v>
      </c>
      <c r="DK34" s="197">
        <v>66</v>
      </c>
      <c r="DL34" s="197">
        <v>65.7</v>
      </c>
      <c r="DM34" s="261">
        <v>67</v>
      </c>
      <c r="DN34" s="263"/>
      <c r="DO34" s="261">
        <v>67.3</v>
      </c>
      <c r="DP34" s="261">
        <v>68.3</v>
      </c>
      <c r="DQ34" s="261">
        <v>67.7</v>
      </c>
      <c r="DR34" s="261">
        <v>67.400000000000006</v>
      </c>
      <c r="DS34" s="261">
        <v>65.7</v>
      </c>
      <c r="DT34" s="261">
        <v>65.89</v>
      </c>
      <c r="DU34" s="261">
        <v>65.81</v>
      </c>
      <c r="DV34" s="261">
        <v>65.56</v>
      </c>
      <c r="DW34" s="261">
        <v>65.599999999999994</v>
      </c>
      <c r="DX34" s="197">
        <v>64.11</v>
      </c>
      <c r="DY34" s="197">
        <v>64.5</v>
      </c>
      <c r="DZ34" s="261">
        <v>63.55</v>
      </c>
      <c r="EA34" s="263"/>
      <c r="EB34" s="261">
        <v>63</v>
      </c>
      <c r="EC34" s="261">
        <v>65.540000000000006</v>
      </c>
      <c r="ED34" s="261">
        <v>65.599999999999994</v>
      </c>
      <c r="EE34" s="261">
        <v>64.63</v>
      </c>
      <c r="EF34" s="261">
        <v>65.66</v>
      </c>
      <c r="EG34" s="261">
        <v>66.78</v>
      </c>
      <c r="EH34" s="261">
        <v>65.41</v>
      </c>
      <c r="EI34" s="261">
        <v>65.2</v>
      </c>
      <c r="EJ34" s="261">
        <v>67.05</v>
      </c>
      <c r="EK34" s="146">
        <v>66.2</v>
      </c>
      <c r="EL34" s="197">
        <v>66.61</v>
      </c>
      <c r="EM34" s="261">
        <v>66.3</v>
      </c>
      <c r="EN34" s="263"/>
      <c r="EO34" s="261">
        <v>67.02</v>
      </c>
      <c r="EP34" s="261">
        <v>65.739999999999995</v>
      </c>
      <c r="EQ34" s="261">
        <v>64.86</v>
      </c>
      <c r="ER34" s="261">
        <v>65.459999999999994</v>
      </c>
      <c r="ES34" s="261">
        <v>65.23</v>
      </c>
      <c r="ET34" s="261">
        <v>65.099999999999994</v>
      </c>
      <c r="EU34" s="261">
        <v>65</v>
      </c>
      <c r="EV34" s="146">
        <v>64.739999999999995</v>
      </c>
      <c r="EW34" s="261">
        <v>64.61</v>
      </c>
      <c r="EX34" s="146">
        <v>64.63</v>
      </c>
      <c r="EY34" s="197">
        <v>64.760000000000005</v>
      </c>
      <c r="EZ34" s="261">
        <v>64.709999999999994</v>
      </c>
      <c r="FB34" s="304"/>
      <c r="FD34" s="307"/>
      <c r="FE34" s="261">
        <v>66.099999999999994</v>
      </c>
      <c r="FF34" s="261">
        <v>64.900000000000006</v>
      </c>
      <c r="FG34" s="261">
        <v>64.11</v>
      </c>
      <c r="FH34" s="261">
        <v>64.099999999999994</v>
      </c>
      <c r="FI34" s="261">
        <v>64.010000000000005</v>
      </c>
      <c r="FJ34" s="261">
        <v>63.89</v>
      </c>
      <c r="FK34" s="261">
        <v>64</v>
      </c>
      <c r="FL34" s="146">
        <v>63.88</v>
      </c>
      <c r="FM34" s="261">
        <v>64.099999999999994</v>
      </c>
      <c r="FN34" s="146">
        <v>64.23</v>
      </c>
      <c r="FO34" s="197">
        <v>64.400000000000006</v>
      </c>
      <c r="FP34" s="261">
        <v>64.5</v>
      </c>
      <c r="FQ34" s="313"/>
      <c r="FR34" s="261">
        <v>67.8</v>
      </c>
      <c r="FS34" s="261">
        <v>68.099999999999994</v>
      </c>
      <c r="FT34" s="261">
        <v>65.08</v>
      </c>
      <c r="FU34" s="261">
        <v>66.7</v>
      </c>
      <c r="FV34" s="261">
        <v>66.12</v>
      </c>
      <c r="FW34" s="261">
        <v>66.48</v>
      </c>
      <c r="FX34" s="261">
        <v>66.959999999999994</v>
      </c>
      <c r="FY34" s="146">
        <v>65.7</v>
      </c>
      <c r="FZ34" s="261">
        <v>66.87</v>
      </c>
      <c r="GA34" s="146">
        <v>67.5</v>
      </c>
      <c r="GB34" s="197">
        <v>69.3</v>
      </c>
      <c r="GC34" s="261">
        <v>67.400000000000006</v>
      </c>
      <c r="GD34" s="320"/>
      <c r="GE34" s="261">
        <v>66.19</v>
      </c>
      <c r="GF34" s="261">
        <v>65.92</v>
      </c>
      <c r="GG34" s="261">
        <v>64.88</v>
      </c>
      <c r="GH34" s="261">
        <v>63.86</v>
      </c>
      <c r="GI34" s="261">
        <v>64.67</v>
      </c>
      <c r="GJ34" s="261">
        <v>62.13</v>
      </c>
      <c r="GK34" s="261">
        <v>61.71</v>
      </c>
      <c r="GL34" s="317" t="s">
        <v>86</v>
      </c>
      <c r="GM34" s="317" t="s">
        <v>86</v>
      </c>
      <c r="GN34" s="146"/>
      <c r="GO34" s="197"/>
      <c r="GP34" s="261"/>
      <c r="GQ34" s="261"/>
      <c r="GR34" s="261"/>
      <c r="GS34" s="261"/>
      <c r="GT34" s="261"/>
      <c r="GU34" s="261"/>
      <c r="GV34" s="261"/>
      <c r="GW34" s="261"/>
      <c r="GX34" s="317"/>
      <c r="GY34" s="317"/>
      <c r="GZ34" s="146"/>
      <c r="HA34" s="197"/>
      <c r="HB34" s="261"/>
      <c r="HC34" s="261"/>
      <c r="HD34" s="261"/>
      <c r="HE34" s="261"/>
      <c r="HF34" s="261"/>
      <c r="HG34" s="261"/>
      <c r="HH34" s="261"/>
      <c r="HI34" s="261"/>
      <c r="HJ34" s="317"/>
      <c r="HK34" s="317"/>
      <c r="HL34" s="146"/>
      <c r="HM34" s="197"/>
      <c r="HN34" s="261"/>
    </row>
    <row r="35" spans="1:222" customFormat="1" ht="14.4" hidden="1" x14ac:dyDescent="0.3">
      <c r="A35" s="260" t="s">
        <v>75</v>
      </c>
      <c r="B35" s="261">
        <v>74.8</v>
      </c>
      <c r="C35" s="261">
        <v>75.099999999999994</v>
      </c>
      <c r="D35" s="261">
        <v>74.599999999999994</v>
      </c>
      <c r="E35" s="261">
        <v>75.7</v>
      </c>
      <c r="F35" s="261">
        <v>77.7</v>
      </c>
      <c r="G35" s="261">
        <v>78.599999999999994</v>
      </c>
      <c r="H35" s="261">
        <v>80.3</v>
      </c>
      <c r="I35" s="261">
        <v>78.8</v>
      </c>
      <c r="J35" s="261">
        <v>77.5</v>
      </c>
      <c r="K35" s="261">
        <v>78.5</v>
      </c>
      <c r="L35" s="261">
        <v>81.2</v>
      </c>
      <c r="M35" s="261">
        <v>79.3</v>
      </c>
      <c r="N35" s="264"/>
      <c r="O35" s="261">
        <v>79.7</v>
      </c>
      <c r="P35" s="261">
        <v>82.2</v>
      </c>
      <c r="Q35" s="261">
        <v>80.2</v>
      </c>
      <c r="R35" s="261">
        <v>80.400000000000006</v>
      </c>
      <c r="S35" s="262">
        <v>79.599999999999994</v>
      </c>
      <c r="T35" s="261">
        <v>80.900000000000006</v>
      </c>
      <c r="U35" s="261">
        <v>83.8</v>
      </c>
      <c r="V35" s="261">
        <v>82.3</v>
      </c>
      <c r="W35" s="261">
        <v>81.7</v>
      </c>
      <c r="X35" s="261">
        <v>83.6</v>
      </c>
      <c r="Y35" s="261">
        <v>83.1</v>
      </c>
      <c r="Z35" s="261">
        <v>83.1</v>
      </c>
      <c r="AA35" s="264"/>
      <c r="AB35" s="261">
        <v>83.9</v>
      </c>
      <c r="AC35" s="261">
        <v>81.599999999999994</v>
      </c>
      <c r="AD35" s="261">
        <v>81.5</v>
      </c>
      <c r="AE35" s="261">
        <v>80.8</v>
      </c>
      <c r="AF35" s="261">
        <v>82.5</v>
      </c>
      <c r="AG35" s="261">
        <v>83.5</v>
      </c>
      <c r="AH35" s="261">
        <v>82.8</v>
      </c>
      <c r="AI35" s="261">
        <v>82.1</v>
      </c>
      <c r="AJ35" s="261">
        <v>83.4</v>
      </c>
      <c r="AK35" s="261">
        <v>82.6</v>
      </c>
      <c r="AL35" s="261">
        <v>82.6</v>
      </c>
      <c r="AM35" s="261">
        <v>83</v>
      </c>
      <c r="AN35" s="263"/>
      <c r="AO35" s="261">
        <v>81.3</v>
      </c>
      <c r="AP35" s="261">
        <v>81.3</v>
      </c>
      <c r="AQ35" s="261">
        <v>81.2</v>
      </c>
      <c r="AR35" s="261">
        <v>82.2</v>
      </c>
      <c r="AS35" s="261">
        <v>82.3</v>
      </c>
      <c r="AT35" s="261">
        <v>83.2</v>
      </c>
      <c r="AU35" s="261">
        <v>79.099999999999994</v>
      </c>
      <c r="AV35" s="261">
        <v>79.7</v>
      </c>
      <c r="AW35" s="261">
        <v>79</v>
      </c>
      <c r="AX35" s="261">
        <v>80</v>
      </c>
      <c r="AY35" s="261">
        <v>80.5</v>
      </c>
      <c r="AZ35" s="261">
        <v>80.8</v>
      </c>
      <c r="BA35" s="263"/>
      <c r="BB35" s="261">
        <v>81</v>
      </c>
      <c r="BC35" s="261">
        <v>84.1</v>
      </c>
      <c r="BD35" s="261">
        <v>81.3</v>
      </c>
      <c r="BE35" s="261">
        <v>80.5</v>
      </c>
      <c r="BF35" s="261">
        <v>77.900000000000006</v>
      </c>
      <c r="BG35" s="261">
        <v>79.7</v>
      </c>
      <c r="BH35" s="261">
        <v>81.8</v>
      </c>
      <c r="BI35" s="261">
        <v>81.2</v>
      </c>
      <c r="BJ35" s="261">
        <v>81.900000000000006</v>
      </c>
      <c r="BK35" s="261">
        <v>81</v>
      </c>
      <c r="BL35" s="261">
        <v>82.5</v>
      </c>
      <c r="BM35" s="261">
        <v>84.4</v>
      </c>
      <c r="BN35" s="263"/>
      <c r="BO35" s="261">
        <v>84.3</v>
      </c>
      <c r="BP35" s="261">
        <v>82.4</v>
      </c>
      <c r="BQ35" s="261">
        <v>85.3</v>
      </c>
      <c r="BR35" s="261">
        <v>86.7</v>
      </c>
      <c r="BS35" s="261">
        <v>82.3</v>
      </c>
      <c r="BT35" s="261">
        <v>84.7</v>
      </c>
      <c r="BU35" s="261">
        <v>83.9</v>
      </c>
      <c r="BV35" s="261">
        <v>83.2</v>
      </c>
      <c r="BW35" s="261">
        <v>82.4</v>
      </c>
      <c r="BX35" s="261">
        <v>84.2</v>
      </c>
      <c r="BY35" s="261">
        <v>82.8</v>
      </c>
      <c r="BZ35" s="261">
        <v>82.7</v>
      </c>
      <c r="CA35" s="263"/>
      <c r="CB35" s="261">
        <v>84</v>
      </c>
      <c r="CC35" s="261">
        <v>79.099999999999994</v>
      </c>
      <c r="CD35" s="261">
        <v>81.599999999999994</v>
      </c>
      <c r="CE35" s="261">
        <v>80.7</v>
      </c>
      <c r="CF35" s="261">
        <v>80</v>
      </c>
      <c r="CG35" s="261">
        <v>78.5</v>
      </c>
      <c r="CH35" s="261">
        <v>77.2</v>
      </c>
      <c r="CI35" s="261">
        <v>77.8</v>
      </c>
      <c r="CJ35" s="261">
        <v>77</v>
      </c>
      <c r="CK35" s="261">
        <v>77.400000000000006</v>
      </c>
      <c r="CL35" s="261">
        <v>79</v>
      </c>
      <c r="CM35" s="261">
        <v>77.3</v>
      </c>
      <c r="CN35" s="263"/>
      <c r="CO35" s="261">
        <v>76.599999999999994</v>
      </c>
      <c r="CP35" s="261">
        <v>75.3</v>
      </c>
      <c r="CQ35" s="261">
        <v>77.3</v>
      </c>
      <c r="CR35" s="261">
        <v>74.400000000000006</v>
      </c>
      <c r="CS35" s="261">
        <v>76.900000000000006</v>
      </c>
      <c r="CT35" s="261">
        <v>76.2</v>
      </c>
      <c r="CU35" s="261">
        <v>76.599999999999994</v>
      </c>
      <c r="CV35" s="261">
        <v>76.7</v>
      </c>
      <c r="CW35" s="261">
        <v>74.7</v>
      </c>
      <c r="CX35" s="261">
        <v>76.900000000000006</v>
      </c>
      <c r="CY35" s="261">
        <v>77.400000000000006</v>
      </c>
      <c r="CZ35" s="261">
        <v>78.599999999999994</v>
      </c>
      <c r="DA35" s="263"/>
      <c r="DB35" s="261">
        <v>75.2</v>
      </c>
      <c r="DC35" s="261">
        <v>75.599999999999994</v>
      </c>
      <c r="DD35" s="261">
        <v>74.7</v>
      </c>
      <c r="DE35" s="261">
        <v>77.3</v>
      </c>
      <c r="DF35" s="261">
        <v>77.2</v>
      </c>
      <c r="DG35" s="261">
        <v>76.7</v>
      </c>
      <c r="DH35" s="261">
        <v>77.5</v>
      </c>
      <c r="DI35" s="261">
        <v>74.599999999999994</v>
      </c>
      <c r="DJ35" s="261">
        <v>77.900000000000006</v>
      </c>
      <c r="DK35" s="261">
        <v>74.900000000000006</v>
      </c>
      <c r="DL35" s="261">
        <v>75.900000000000006</v>
      </c>
      <c r="DM35" s="261">
        <v>77.5</v>
      </c>
      <c r="DN35" s="263"/>
      <c r="DO35" s="261">
        <v>78.5</v>
      </c>
      <c r="DP35" s="261">
        <v>74.099999999999994</v>
      </c>
      <c r="DQ35" s="261">
        <v>77</v>
      </c>
      <c r="DR35" s="261">
        <v>77.2</v>
      </c>
      <c r="DS35" s="261">
        <v>74.8</v>
      </c>
      <c r="DT35" s="261">
        <v>75.09</v>
      </c>
      <c r="DU35" s="261">
        <v>74.430000000000007</v>
      </c>
      <c r="DV35" s="261">
        <v>76.56</v>
      </c>
      <c r="DW35" s="261">
        <v>72.739999999999995</v>
      </c>
      <c r="DX35" s="261">
        <v>73.3</v>
      </c>
      <c r="DY35" s="261">
        <v>73.89</v>
      </c>
      <c r="DZ35" s="261">
        <v>73.89</v>
      </c>
      <c r="EA35" s="263"/>
      <c r="EB35" s="261">
        <v>73.73</v>
      </c>
      <c r="EC35" s="261">
        <v>72.010000000000005</v>
      </c>
      <c r="ED35" s="261">
        <v>70.900000000000006</v>
      </c>
      <c r="EE35" s="261">
        <v>70.290000000000006</v>
      </c>
      <c r="EF35" s="261">
        <v>70.569999999999993</v>
      </c>
      <c r="EG35" s="261">
        <v>71.56</v>
      </c>
      <c r="EH35" s="261">
        <v>71.05</v>
      </c>
      <c r="EI35" s="261">
        <v>75.7</v>
      </c>
      <c r="EJ35" s="261">
        <v>76.290000000000006</v>
      </c>
      <c r="EK35" s="261">
        <v>73.8</v>
      </c>
      <c r="EL35" s="261">
        <v>74.55</v>
      </c>
      <c r="EM35" s="261">
        <v>74.2</v>
      </c>
      <c r="EN35" s="263"/>
      <c r="EO35" s="261">
        <v>71.489999999999995</v>
      </c>
      <c r="EP35" s="261">
        <v>70.63</v>
      </c>
      <c r="EQ35" s="261">
        <v>70.599999999999994</v>
      </c>
      <c r="ER35" s="261">
        <v>70.7</v>
      </c>
      <c r="ES35" s="261">
        <v>71.22</v>
      </c>
      <c r="ET35" s="261">
        <v>71.900000000000006</v>
      </c>
      <c r="EU35" s="261">
        <v>72.5</v>
      </c>
      <c r="EV35" s="261">
        <v>73.48</v>
      </c>
      <c r="EW35" s="261">
        <v>73.52</v>
      </c>
      <c r="EX35" s="261">
        <v>73.680000000000007</v>
      </c>
      <c r="EY35" s="261">
        <v>72.7</v>
      </c>
      <c r="EZ35" s="261">
        <v>72.42</v>
      </c>
      <c r="FB35" s="304"/>
      <c r="FD35" s="307"/>
      <c r="FE35" s="261">
        <v>72.8</v>
      </c>
      <c r="FF35" s="261">
        <v>71.7</v>
      </c>
      <c r="FG35" s="261">
        <v>71.12</v>
      </c>
      <c r="FH35" s="261">
        <v>70.62</v>
      </c>
      <c r="FI35" s="261">
        <v>70.58</v>
      </c>
      <c r="FJ35" s="261">
        <v>70.8</v>
      </c>
      <c r="FK35" s="261">
        <v>71.7</v>
      </c>
      <c r="FL35" s="261">
        <v>72.27</v>
      </c>
      <c r="FM35" s="261">
        <v>74.099999999999994</v>
      </c>
      <c r="FN35" s="261">
        <v>73.900000000000006</v>
      </c>
      <c r="FO35" s="261">
        <v>75</v>
      </c>
      <c r="FP35" s="261">
        <v>75.5</v>
      </c>
      <c r="FQ35" s="313"/>
      <c r="FR35" s="261">
        <v>74.7</v>
      </c>
      <c r="FS35" s="261">
        <v>74.98</v>
      </c>
      <c r="FT35" s="261">
        <v>76.75</v>
      </c>
      <c r="FU35" s="261">
        <v>76.33</v>
      </c>
      <c r="FV35" s="261">
        <v>76.510000000000005</v>
      </c>
      <c r="FW35" s="261">
        <v>77.63</v>
      </c>
      <c r="FX35" s="261">
        <v>76.099999999999994</v>
      </c>
      <c r="FY35" s="261">
        <v>74.08</v>
      </c>
      <c r="FZ35" s="261">
        <v>75.010000000000005</v>
      </c>
      <c r="GA35" s="261">
        <v>76.5</v>
      </c>
      <c r="GB35" s="261">
        <v>80.099999999999994</v>
      </c>
      <c r="GC35" s="261">
        <v>76.400000000000006</v>
      </c>
      <c r="GD35" s="320"/>
      <c r="GE35" s="261">
        <v>79.44</v>
      </c>
      <c r="GF35" s="261">
        <v>77.010000000000005</v>
      </c>
      <c r="GG35" s="261">
        <v>73.44</v>
      </c>
      <c r="GH35" s="261">
        <v>73.61</v>
      </c>
      <c r="GI35" s="261">
        <v>71.430000000000007</v>
      </c>
      <c r="GJ35" s="261">
        <v>69.72</v>
      </c>
      <c r="GK35" s="261">
        <v>69.09</v>
      </c>
      <c r="GL35" s="323" t="s">
        <v>67</v>
      </c>
      <c r="GM35" s="323" t="s">
        <v>67</v>
      </c>
      <c r="GN35" s="261"/>
      <c r="GO35" s="261"/>
      <c r="GP35" s="261"/>
      <c r="GQ35" s="261"/>
      <c r="GR35" s="261"/>
      <c r="GS35" s="261"/>
      <c r="GT35" s="261"/>
      <c r="GU35" s="261"/>
      <c r="GV35" s="261"/>
      <c r="GW35" s="261"/>
      <c r="GX35" s="323"/>
      <c r="GY35" s="323"/>
      <c r="GZ35" s="261"/>
      <c r="HA35" s="261"/>
      <c r="HB35" s="261"/>
      <c r="HC35" s="261"/>
      <c r="HD35" s="261"/>
      <c r="HE35" s="261"/>
      <c r="HF35" s="261"/>
      <c r="HG35" s="261"/>
      <c r="HH35" s="261"/>
      <c r="HI35" s="261"/>
      <c r="HJ35" s="323"/>
      <c r="HK35" s="323"/>
      <c r="HL35" s="261"/>
      <c r="HM35" s="261"/>
      <c r="HN35" s="261"/>
    </row>
    <row r="36" spans="1:222" ht="14.4" x14ac:dyDescent="0.3">
      <c r="A36" s="145" t="s">
        <v>76</v>
      </c>
      <c r="B36" s="197">
        <v>2.2000000000000002</v>
      </c>
      <c r="C36" s="197">
        <v>2.1</v>
      </c>
      <c r="D36" s="197">
        <v>2.2000000000000002</v>
      </c>
      <c r="E36" s="197">
        <v>2.4</v>
      </c>
      <c r="F36" s="197">
        <v>2.2000000000000002</v>
      </c>
      <c r="G36" s="197">
        <v>2.1</v>
      </c>
      <c r="H36" s="197">
        <v>2</v>
      </c>
      <c r="I36" s="197">
        <v>2</v>
      </c>
      <c r="J36" s="197">
        <v>2</v>
      </c>
      <c r="K36" s="197">
        <v>2.1</v>
      </c>
      <c r="L36" s="197">
        <v>2</v>
      </c>
      <c r="M36" s="197">
        <v>2</v>
      </c>
      <c r="N36" s="64"/>
      <c r="O36" s="197">
        <v>2.1</v>
      </c>
      <c r="P36" s="197">
        <v>2</v>
      </c>
      <c r="Q36" s="197">
        <v>2.1</v>
      </c>
      <c r="R36" s="197">
        <v>2.1</v>
      </c>
      <c r="S36" s="198">
        <v>1.8</v>
      </c>
      <c r="T36" s="197">
        <v>1.7</v>
      </c>
      <c r="U36" s="197">
        <v>1.7</v>
      </c>
      <c r="V36" s="197">
        <v>1.9</v>
      </c>
      <c r="W36" s="197">
        <v>2</v>
      </c>
      <c r="X36" s="197">
        <v>2.1</v>
      </c>
      <c r="Y36" s="197">
        <v>2.2999999999999998</v>
      </c>
      <c r="Z36" s="197">
        <v>2.4</v>
      </c>
      <c r="AA36" s="64"/>
      <c r="AB36" s="197">
        <v>2.7</v>
      </c>
      <c r="AC36" s="197">
        <v>2.6</v>
      </c>
      <c r="AD36" s="197">
        <v>2.9</v>
      </c>
      <c r="AE36" s="197">
        <v>3</v>
      </c>
      <c r="AF36" s="197">
        <v>3.1</v>
      </c>
      <c r="AG36" s="197">
        <v>3.3</v>
      </c>
      <c r="AH36" s="197">
        <v>3.4</v>
      </c>
      <c r="AI36" s="197">
        <v>3.4</v>
      </c>
      <c r="AJ36" s="197">
        <v>3.8</v>
      </c>
      <c r="AK36" s="197">
        <v>3.8</v>
      </c>
      <c r="AL36" s="197">
        <v>3.9</v>
      </c>
      <c r="AM36" s="197">
        <v>4</v>
      </c>
      <c r="AN36" s="192"/>
      <c r="AO36" s="197">
        <v>4.5</v>
      </c>
      <c r="AP36" s="197">
        <v>4.4000000000000004</v>
      </c>
      <c r="AQ36" s="197">
        <v>4.9000000000000004</v>
      </c>
      <c r="AR36" s="197">
        <v>5</v>
      </c>
      <c r="AS36" s="197">
        <v>5</v>
      </c>
      <c r="AT36" s="197">
        <v>4.9000000000000004</v>
      </c>
      <c r="AU36" s="197">
        <v>5</v>
      </c>
      <c r="AV36" s="197">
        <v>5.0999999999999996</v>
      </c>
      <c r="AW36" s="197">
        <v>5.5</v>
      </c>
      <c r="AX36" s="197">
        <v>5.4</v>
      </c>
      <c r="AY36" s="197">
        <v>5.6</v>
      </c>
      <c r="AZ36" s="197">
        <v>5.9</v>
      </c>
      <c r="BA36" s="192"/>
      <c r="BB36" s="197">
        <v>6</v>
      </c>
      <c r="BC36" s="197">
        <v>6.2</v>
      </c>
      <c r="BD36" s="197">
        <v>6.2</v>
      </c>
      <c r="BE36" s="197">
        <v>6.4</v>
      </c>
      <c r="BF36" s="197">
        <v>6.6</v>
      </c>
      <c r="BG36" s="197">
        <v>6.7</v>
      </c>
      <c r="BH36" s="197">
        <v>7.2</v>
      </c>
      <c r="BI36" s="197">
        <v>7.2</v>
      </c>
      <c r="BJ36" s="197">
        <v>7.7</v>
      </c>
      <c r="BK36" s="197">
        <v>7.5</v>
      </c>
      <c r="BL36" s="197">
        <v>7.6</v>
      </c>
      <c r="BM36" s="197">
        <v>7.8</v>
      </c>
      <c r="BN36" s="192"/>
      <c r="BO36" s="197">
        <v>8</v>
      </c>
      <c r="BP36" s="197">
        <v>7.1</v>
      </c>
      <c r="BQ36" s="197">
        <v>7.4</v>
      </c>
      <c r="BR36" s="197">
        <v>7.1</v>
      </c>
      <c r="BS36" s="197">
        <v>6.9</v>
      </c>
      <c r="BT36" s="197">
        <v>7</v>
      </c>
      <c r="BU36" s="197">
        <v>8.1</v>
      </c>
      <c r="BV36" s="197">
        <v>8.5</v>
      </c>
      <c r="BW36" s="197">
        <v>8.6999999999999993</v>
      </c>
      <c r="BX36" s="197">
        <v>7.6</v>
      </c>
      <c r="BY36" s="197">
        <v>6.8</v>
      </c>
      <c r="BZ36" s="197">
        <v>6.2</v>
      </c>
      <c r="CA36" s="192"/>
      <c r="CB36" s="197">
        <v>5.8</v>
      </c>
      <c r="CC36" s="197">
        <v>5.0999999999999996</v>
      </c>
      <c r="CD36" s="197">
        <v>5.0999999999999996</v>
      </c>
      <c r="CE36" s="197">
        <v>5.0999999999999996</v>
      </c>
      <c r="CF36" s="197">
        <v>4.7</v>
      </c>
      <c r="CG36" s="197">
        <v>4.3</v>
      </c>
      <c r="CH36" s="197">
        <v>3.9</v>
      </c>
      <c r="CI36" s="197">
        <v>3.5</v>
      </c>
      <c r="CJ36" s="197">
        <v>3.5</v>
      </c>
      <c r="CK36" s="197">
        <v>3.4</v>
      </c>
      <c r="CL36" s="197">
        <v>3.1</v>
      </c>
      <c r="CM36" s="197">
        <v>3.3</v>
      </c>
      <c r="CN36" s="192"/>
      <c r="CO36" s="197">
        <v>3.2</v>
      </c>
      <c r="CP36" s="197">
        <v>2.8</v>
      </c>
      <c r="CQ36" s="197">
        <v>2.9</v>
      </c>
      <c r="CR36" s="197">
        <v>3.1</v>
      </c>
      <c r="CS36" s="197">
        <v>2.9</v>
      </c>
      <c r="CT36" s="197">
        <v>3</v>
      </c>
      <c r="CU36" s="197">
        <v>2.9</v>
      </c>
      <c r="CV36" s="197">
        <v>2.8</v>
      </c>
      <c r="CW36" s="197">
        <v>2.8</v>
      </c>
      <c r="CX36" s="197">
        <v>2.9</v>
      </c>
      <c r="CY36" s="197">
        <v>2.7</v>
      </c>
      <c r="CZ36" s="197">
        <v>2.7</v>
      </c>
      <c r="DA36" s="192"/>
      <c r="DB36" s="197">
        <v>2.8</v>
      </c>
      <c r="DC36" s="197">
        <v>2.6</v>
      </c>
      <c r="DD36" s="197">
        <v>2.7</v>
      </c>
      <c r="DE36" s="197">
        <v>2.95</v>
      </c>
      <c r="DF36" s="197">
        <v>2.9</v>
      </c>
      <c r="DG36" s="197">
        <v>2.7</v>
      </c>
      <c r="DH36" s="197">
        <v>2.8</v>
      </c>
      <c r="DI36" s="197">
        <v>2.76</v>
      </c>
      <c r="DJ36" s="197">
        <v>2.8</v>
      </c>
      <c r="DK36" s="197">
        <v>2.79</v>
      </c>
      <c r="DL36" s="197">
        <v>2.5</v>
      </c>
      <c r="DM36" s="197">
        <v>2.56</v>
      </c>
      <c r="DN36" s="192"/>
      <c r="DO36" s="197">
        <v>2.63</v>
      </c>
      <c r="DP36" s="197">
        <v>2.5299999999999998</v>
      </c>
      <c r="DQ36" s="197">
        <v>2.68</v>
      </c>
      <c r="DR36" s="197">
        <v>2.78</v>
      </c>
      <c r="DS36" s="197">
        <v>2.6</v>
      </c>
      <c r="DT36" s="197">
        <v>2.6</v>
      </c>
      <c r="DU36" s="197">
        <v>2.7</v>
      </c>
      <c r="DV36" s="197">
        <v>2.71</v>
      </c>
      <c r="DW36" s="197">
        <v>2.7</v>
      </c>
      <c r="DX36" s="197">
        <v>2.68</v>
      </c>
      <c r="DY36" s="197">
        <v>2.66</v>
      </c>
      <c r="DZ36" s="197">
        <v>2.61</v>
      </c>
      <c r="EA36" s="192"/>
      <c r="EB36" s="197">
        <v>2.59</v>
      </c>
      <c r="EC36" s="197">
        <v>2.52</v>
      </c>
      <c r="ED36" s="197">
        <v>2.52</v>
      </c>
      <c r="EE36" s="197">
        <v>2.57</v>
      </c>
      <c r="EF36" s="197">
        <v>2.61</v>
      </c>
      <c r="EG36" s="197">
        <v>2.7</v>
      </c>
      <c r="EH36" s="197">
        <v>2.56</v>
      </c>
      <c r="EI36" s="197">
        <v>2.5</v>
      </c>
      <c r="EJ36" s="197">
        <v>2.5</v>
      </c>
      <c r="EK36" s="197">
        <v>2.46</v>
      </c>
      <c r="EL36" s="197">
        <v>2.4</v>
      </c>
      <c r="EM36" s="197">
        <v>2.4</v>
      </c>
      <c r="EN36" s="192"/>
      <c r="EO36" s="197">
        <v>2.2999999999999998</v>
      </c>
      <c r="EP36" s="197">
        <v>2.3199999999999998</v>
      </c>
      <c r="EQ36" s="197">
        <v>2.4</v>
      </c>
      <c r="ER36" s="197">
        <v>2.38</v>
      </c>
      <c r="ES36" s="197">
        <v>2.37</v>
      </c>
      <c r="ET36" s="197">
        <v>2.35</v>
      </c>
      <c r="EU36" s="197">
        <v>2.27</v>
      </c>
      <c r="EV36" s="197">
        <v>2.2200000000000002</v>
      </c>
      <c r="EW36" s="197">
        <v>2.21</v>
      </c>
      <c r="EX36" s="197">
        <v>2.2000000000000002</v>
      </c>
      <c r="EY36" s="197">
        <v>2.2000000000000002</v>
      </c>
      <c r="EZ36" s="197">
        <v>2.15</v>
      </c>
      <c r="FB36" s="303"/>
      <c r="FC36" s="304"/>
      <c r="FE36" s="197">
        <v>2.1</v>
      </c>
      <c r="FF36" s="197">
        <v>2.1</v>
      </c>
      <c r="FG36" s="197">
        <v>2.1</v>
      </c>
      <c r="FH36" s="197">
        <v>2.16</v>
      </c>
      <c r="FI36" s="197">
        <v>2.23</v>
      </c>
      <c r="FJ36" s="197">
        <v>2.2999999999999998</v>
      </c>
      <c r="FK36" s="197">
        <v>2.2599999999999998</v>
      </c>
      <c r="FL36" s="197">
        <v>2.2999999999999998</v>
      </c>
      <c r="FM36" s="197">
        <v>2.4</v>
      </c>
      <c r="FN36" s="197">
        <v>2.4</v>
      </c>
      <c r="FO36" s="197">
        <v>2.31</v>
      </c>
      <c r="FP36" s="197">
        <v>2.2999999999999998</v>
      </c>
      <c r="FQ36" s="313"/>
      <c r="FR36" s="197">
        <v>2.2799999999999998</v>
      </c>
      <c r="FS36" s="197">
        <v>2.2200000000000002</v>
      </c>
      <c r="FT36" s="197">
        <v>2.11</v>
      </c>
      <c r="FU36" s="197">
        <v>2.1800000000000002</v>
      </c>
      <c r="FV36" s="197">
        <v>2.1</v>
      </c>
      <c r="FW36" s="197">
        <v>2.2000000000000002</v>
      </c>
      <c r="FX36" s="197">
        <v>1.92</v>
      </c>
      <c r="FY36" s="197">
        <v>1.8</v>
      </c>
      <c r="FZ36" s="197">
        <v>1.8</v>
      </c>
      <c r="GA36" s="197">
        <v>2</v>
      </c>
      <c r="GB36" s="197">
        <v>1.9</v>
      </c>
      <c r="GC36" s="197">
        <v>1.9</v>
      </c>
      <c r="GE36" s="197">
        <v>1.88</v>
      </c>
      <c r="GF36" s="197">
        <v>1.82</v>
      </c>
      <c r="GG36" s="197">
        <v>1.89</v>
      </c>
      <c r="GH36" s="197">
        <v>2</v>
      </c>
      <c r="GI36" s="197">
        <v>1.95</v>
      </c>
      <c r="GJ36" s="197">
        <v>1.9</v>
      </c>
      <c r="GK36" s="197">
        <v>1.8</v>
      </c>
      <c r="GL36" s="197">
        <v>1.9</v>
      </c>
      <c r="GM36" s="197">
        <v>1.9</v>
      </c>
      <c r="GN36" s="197">
        <v>1.9</v>
      </c>
      <c r="GO36" s="197">
        <v>1.8</v>
      </c>
      <c r="GP36" s="197">
        <v>1.8</v>
      </c>
      <c r="GQ36" s="197">
        <v>1.7</v>
      </c>
      <c r="GR36" s="197">
        <v>1.7524573103271901</v>
      </c>
      <c r="GS36" s="197">
        <v>1.82</v>
      </c>
      <c r="GT36" s="197">
        <v>1.9</v>
      </c>
      <c r="GU36" s="197">
        <v>1.87</v>
      </c>
      <c r="GV36" s="197">
        <v>1.9</v>
      </c>
      <c r="GW36" s="197">
        <v>1.8</v>
      </c>
      <c r="GX36" s="197">
        <v>1.9</v>
      </c>
      <c r="GY36" s="197">
        <v>1.89</v>
      </c>
      <c r="GZ36" s="197">
        <v>1.8752227358174101</v>
      </c>
      <c r="HA36" s="197">
        <v>1.78</v>
      </c>
      <c r="HB36" s="197">
        <v>1.8</v>
      </c>
      <c r="HC36" s="197">
        <v>1.9</v>
      </c>
      <c r="HD36" s="197"/>
      <c r="HE36" s="197"/>
      <c r="HF36" s="197"/>
      <c r="HG36" s="197"/>
      <c r="HH36" s="197"/>
      <c r="HI36" s="197"/>
      <c r="HJ36" s="197"/>
      <c r="HK36" s="197"/>
      <c r="HL36" s="197"/>
      <c r="HM36" s="197"/>
      <c r="HN36" s="197"/>
    </row>
    <row r="37" spans="1:222" ht="15" customHeight="1" x14ac:dyDescent="0.3">
      <c r="A37" s="145" t="s">
        <v>61</v>
      </c>
      <c r="B37" s="182"/>
      <c r="C37" s="145"/>
      <c r="D37" s="145"/>
      <c r="E37" s="145"/>
      <c r="F37" s="145"/>
      <c r="G37" s="145"/>
      <c r="H37" s="145"/>
      <c r="I37" s="145"/>
      <c r="J37" s="182"/>
      <c r="K37" s="182"/>
      <c r="L37" s="182"/>
      <c r="M37" s="182"/>
      <c r="N37" s="182"/>
      <c r="O37" s="182"/>
      <c r="P37" s="183"/>
      <c r="Q37" s="182"/>
      <c r="R37" s="182"/>
      <c r="S37" s="182"/>
      <c r="T37" s="184"/>
      <c r="U37" s="184"/>
      <c r="V37" s="184"/>
      <c r="W37" s="184"/>
      <c r="X37" s="184"/>
      <c r="Y37" s="184"/>
      <c r="Z37" s="184"/>
      <c r="AA37" s="6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92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92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92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92"/>
      <c r="CB37" s="184"/>
      <c r="CC37" s="184"/>
      <c r="CD37" s="184"/>
      <c r="CE37" s="184"/>
      <c r="CF37" s="184"/>
      <c r="CG37" s="184"/>
      <c r="CH37" s="184"/>
      <c r="CI37" s="184"/>
      <c r="CJ37" s="184"/>
      <c r="CK37" s="184"/>
      <c r="CL37" s="184"/>
      <c r="CM37" s="184"/>
      <c r="CN37" s="192"/>
      <c r="CO37" s="184"/>
      <c r="CP37" s="184"/>
      <c r="CQ37" s="184"/>
      <c r="CR37" s="184"/>
      <c r="CS37" s="184"/>
      <c r="CT37" s="184"/>
      <c r="CU37" s="184"/>
      <c r="CV37" s="184"/>
      <c r="CW37" s="184"/>
      <c r="CX37" s="184"/>
      <c r="CY37" s="184"/>
      <c r="CZ37" s="184"/>
      <c r="DA37" s="192"/>
      <c r="DB37" s="184"/>
      <c r="DC37" s="184"/>
      <c r="DD37" s="184"/>
      <c r="DE37" s="184"/>
      <c r="DF37" s="184"/>
      <c r="DG37" s="184"/>
      <c r="DH37" s="184"/>
      <c r="DI37" s="184"/>
      <c r="DJ37" s="184"/>
      <c r="DK37" s="184"/>
      <c r="DL37" s="184"/>
      <c r="DM37" s="184"/>
      <c r="DN37" s="192"/>
      <c r="DO37" s="184"/>
      <c r="DP37" s="184"/>
      <c r="DQ37" s="184"/>
      <c r="DR37" s="184"/>
      <c r="DS37" s="184"/>
      <c r="DT37" s="184"/>
      <c r="DU37" s="184"/>
      <c r="DV37" s="184"/>
      <c r="DW37" s="184"/>
      <c r="DX37" s="184"/>
      <c r="DY37" s="184"/>
      <c r="DZ37" s="184"/>
      <c r="EA37" s="192"/>
      <c r="EB37" s="184"/>
      <c r="EC37" s="184"/>
      <c r="ED37" s="184"/>
      <c r="EE37" s="184"/>
      <c r="EF37" s="184"/>
      <c r="EG37" s="184"/>
      <c r="EH37" s="184"/>
      <c r="EI37" s="184"/>
      <c r="EJ37" s="184"/>
      <c r="EK37" s="184"/>
      <c r="EL37" s="184"/>
      <c r="EM37" s="184"/>
      <c r="EN37" s="192"/>
      <c r="EO37" s="184"/>
      <c r="EP37" s="184"/>
      <c r="EQ37" s="184"/>
      <c r="ER37" s="184"/>
      <c r="ES37" s="184"/>
      <c r="ET37" s="184"/>
      <c r="EU37" s="184"/>
      <c r="EV37" s="184"/>
      <c r="EW37" s="184"/>
      <c r="EX37" s="184"/>
      <c r="EY37" s="184"/>
      <c r="EZ37" s="184"/>
      <c r="FB37" s="303"/>
      <c r="FC37" s="304"/>
      <c r="FE37" s="184"/>
      <c r="FF37" s="184"/>
      <c r="FG37" s="184"/>
      <c r="FH37" s="184"/>
      <c r="FI37" s="197"/>
      <c r="FJ37" s="197"/>
      <c r="FK37" s="184"/>
      <c r="FL37" s="184"/>
      <c r="FM37" s="184"/>
      <c r="FN37" s="184"/>
      <c r="FO37" s="184"/>
      <c r="FP37" s="184"/>
      <c r="FQ37" s="313"/>
      <c r="FR37" s="184"/>
      <c r="FS37" s="184"/>
      <c r="FT37" s="184"/>
      <c r="FU37" s="184"/>
      <c r="FV37" s="197"/>
      <c r="FW37" s="197"/>
      <c r="FX37" s="184"/>
      <c r="FY37" s="184"/>
      <c r="FZ37" s="184"/>
      <c r="GA37" s="184"/>
      <c r="GB37" s="184"/>
      <c r="GC37" s="184"/>
      <c r="GE37" s="184"/>
      <c r="GF37" s="184"/>
      <c r="GG37" s="184"/>
      <c r="GH37" s="184"/>
      <c r="GI37" s="197"/>
      <c r="GJ37" s="197"/>
      <c r="GK37" s="184"/>
      <c r="GL37" s="184"/>
      <c r="GM37" s="184"/>
      <c r="GN37" s="184"/>
      <c r="GO37" s="184"/>
      <c r="GP37" s="184"/>
      <c r="GQ37" s="184"/>
      <c r="GR37" s="184"/>
      <c r="GS37" s="184"/>
      <c r="GT37" s="184"/>
      <c r="GU37" s="197"/>
      <c r="GV37" s="197"/>
      <c r="GW37" s="184"/>
      <c r="GX37" s="184"/>
      <c r="GY37" s="184"/>
      <c r="GZ37" s="184"/>
      <c r="HA37" s="184"/>
      <c r="HB37" s="184"/>
      <c r="HC37" s="184"/>
      <c r="HD37" s="184"/>
      <c r="HE37" s="184"/>
      <c r="HF37" s="184"/>
      <c r="HG37" s="197"/>
      <c r="HH37" s="197"/>
      <c r="HI37" s="184"/>
      <c r="HJ37" s="184"/>
      <c r="HK37" s="184"/>
      <c r="HL37" s="184"/>
      <c r="HM37" s="184"/>
      <c r="HN37" s="184"/>
    </row>
    <row r="38" spans="1:222" ht="15" customHeight="1" x14ac:dyDescent="0.3">
      <c r="A38" s="296">
        <v>1600</v>
      </c>
      <c r="B38" s="185">
        <v>20</v>
      </c>
      <c r="C38" s="210">
        <v>20.399999999999999</v>
      </c>
      <c r="D38" s="210">
        <v>20.6</v>
      </c>
      <c r="E38" s="210">
        <v>21.2</v>
      </c>
      <c r="F38" s="210">
        <v>22</v>
      </c>
      <c r="G38" s="210">
        <v>24.3</v>
      </c>
      <c r="H38" s="210">
        <v>24.3</v>
      </c>
      <c r="I38" s="210">
        <v>23.6</v>
      </c>
      <c r="J38" s="185">
        <v>22.2</v>
      </c>
      <c r="K38" s="185">
        <v>21.6</v>
      </c>
      <c r="L38" s="185">
        <v>21.8</v>
      </c>
      <c r="M38" s="185">
        <v>22.5</v>
      </c>
      <c r="N38" s="83"/>
      <c r="O38" s="185">
        <v>22.7</v>
      </c>
      <c r="P38" s="185">
        <v>22.6</v>
      </c>
      <c r="Q38" s="185">
        <v>22</v>
      </c>
      <c r="R38" s="185">
        <v>22.1</v>
      </c>
      <c r="S38" s="185">
        <v>22.7</v>
      </c>
      <c r="T38" s="185">
        <v>24.5</v>
      </c>
      <c r="U38" s="185">
        <v>24.5</v>
      </c>
      <c r="V38" s="185">
        <v>24.3</v>
      </c>
      <c r="W38" s="185">
        <v>22.8</v>
      </c>
      <c r="X38" s="185">
        <v>22.5</v>
      </c>
      <c r="Y38" s="185">
        <v>22.8</v>
      </c>
      <c r="Z38" s="185">
        <v>22.8</v>
      </c>
      <c r="AA38" s="83"/>
      <c r="AB38" s="185">
        <v>22.6</v>
      </c>
      <c r="AC38" s="185">
        <v>21.9</v>
      </c>
      <c r="AD38" s="185">
        <v>20.7</v>
      </c>
      <c r="AE38" s="185">
        <v>20</v>
      </c>
      <c r="AF38" s="185">
        <v>20.399999999999999</v>
      </c>
      <c r="AG38" s="185">
        <v>21.5</v>
      </c>
      <c r="AH38" s="185">
        <v>22.4</v>
      </c>
      <c r="AI38" s="185">
        <v>23.1</v>
      </c>
      <c r="AJ38" s="185">
        <v>23.5</v>
      </c>
      <c r="AK38" s="185">
        <v>23.6</v>
      </c>
      <c r="AL38" s="185">
        <v>23.8</v>
      </c>
      <c r="AM38" s="185">
        <v>23.8</v>
      </c>
      <c r="AN38" s="192"/>
      <c r="AO38" s="185">
        <v>22.7</v>
      </c>
      <c r="AP38" s="185">
        <v>20.9</v>
      </c>
      <c r="AQ38" s="185">
        <v>19</v>
      </c>
      <c r="AR38" s="185">
        <v>18.2</v>
      </c>
      <c r="AS38" s="185">
        <v>18.2</v>
      </c>
      <c r="AT38" s="185">
        <v>18.600000000000001</v>
      </c>
      <c r="AU38" s="185">
        <v>18.2</v>
      </c>
      <c r="AV38" s="185">
        <v>18.2</v>
      </c>
      <c r="AW38" s="185">
        <v>18.100000000000001</v>
      </c>
      <c r="AX38" s="185">
        <v>17.8</v>
      </c>
      <c r="AY38" s="185">
        <v>17.8</v>
      </c>
      <c r="AZ38" s="185">
        <v>17.8</v>
      </c>
      <c r="BA38" s="192"/>
      <c r="BB38" s="185">
        <v>17</v>
      </c>
      <c r="BC38" s="185">
        <v>15.9</v>
      </c>
      <c r="BD38" s="185">
        <v>14.9</v>
      </c>
      <c r="BE38" s="185">
        <v>14.3</v>
      </c>
      <c r="BF38" s="185">
        <v>14.2</v>
      </c>
      <c r="BG38" s="185">
        <v>14</v>
      </c>
      <c r="BH38" s="185">
        <v>13.9</v>
      </c>
      <c r="BI38" s="185">
        <v>13.8</v>
      </c>
      <c r="BJ38" s="185">
        <v>13.6</v>
      </c>
      <c r="BK38" s="185">
        <v>13.6</v>
      </c>
      <c r="BL38" s="185">
        <v>13.7</v>
      </c>
      <c r="BM38" s="185">
        <v>13.4</v>
      </c>
      <c r="BN38" s="192"/>
      <c r="BO38" s="185">
        <v>13</v>
      </c>
      <c r="BP38" s="185">
        <v>12.8</v>
      </c>
      <c r="BQ38" s="185">
        <v>12.7</v>
      </c>
      <c r="BR38" s="185">
        <v>12.9</v>
      </c>
      <c r="BS38" s="185">
        <v>13.5</v>
      </c>
      <c r="BT38" s="185">
        <v>14.3</v>
      </c>
      <c r="BU38" s="185">
        <v>14.8</v>
      </c>
      <c r="BV38" s="185">
        <v>14.8</v>
      </c>
      <c r="BW38" s="185">
        <v>14.9</v>
      </c>
      <c r="BX38" s="185">
        <v>14.8</v>
      </c>
      <c r="BY38" s="185">
        <v>14.9</v>
      </c>
      <c r="BZ38" s="185">
        <v>15</v>
      </c>
      <c r="CA38" s="192"/>
      <c r="CB38" s="185">
        <v>15</v>
      </c>
      <c r="CC38" s="185">
        <v>14.6</v>
      </c>
      <c r="CD38" s="185">
        <v>14.3</v>
      </c>
      <c r="CE38" s="185">
        <v>14.2</v>
      </c>
      <c r="CF38" s="185">
        <v>14.3</v>
      </c>
      <c r="CG38" s="185">
        <v>14.3</v>
      </c>
      <c r="CH38" s="185">
        <v>14.2</v>
      </c>
      <c r="CI38" s="185">
        <v>14</v>
      </c>
      <c r="CJ38" s="185">
        <v>13.9</v>
      </c>
      <c r="CK38" s="185">
        <v>13.9</v>
      </c>
      <c r="CL38" s="185">
        <v>13.9</v>
      </c>
      <c r="CM38" s="185">
        <v>14.1</v>
      </c>
      <c r="CN38" s="192"/>
      <c r="CO38" s="185">
        <v>14.1</v>
      </c>
      <c r="CP38" s="185">
        <v>13.9</v>
      </c>
      <c r="CQ38" s="185">
        <v>13.3</v>
      </c>
      <c r="CR38" s="185">
        <v>13.1</v>
      </c>
      <c r="CS38" s="185">
        <v>13</v>
      </c>
      <c r="CT38" s="185">
        <v>13</v>
      </c>
      <c r="CU38" s="185">
        <v>12.8</v>
      </c>
      <c r="CV38" s="185">
        <v>12.6</v>
      </c>
      <c r="CW38" s="185">
        <v>12.6</v>
      </c>
      <c r="CX38" s="185">
        <v>12.5</v>
      </c>
      <c r="CY38" s="185">
        <v>12.6</v>
      </c>
      <c r="CZ38" s="185">
        <v>12.5</v>
      </c>
      <c r="DA38" s="192"/>
      <c r="DB38" s="185">
        <v>12.7</v>
      </c>
      <c r="DC38" s="185">
        <v>12.5</v>
      </c>
      <c r="DD38" s="185">
        <v>12.2</v>
      </c>
      <c r="DE38" s="185">
        <v>12</v>
      </c>
      <c r="DF38" s="185">
        <v>12</v>
      </c>
      <c r="DG38" s="185">
        <v>12.4</v>
      </c>
      <c r="DH38" s="185">
        <v>12.5</v>
      </c>
      <c r="DI38" s="185">
        <v>12.4</v>
      </c>
      <c r="DJ38" s="185">
        <v>12.3</v>
      </c>
      <c r="DK38" s="185">
        <v>12</v>
      </c>
      <c r="DL38" s="185">
        <v>12.1</v>
      </c>
      <c r="DM38" s="185">
        <v>12.1</v>
      </c>
      <c r="DN38" s="192"/>
      <c r="DO38" s="185">
        <v>12.1</v>
      </c>
      <c r="DP38" s="185">
        <v>12</v>
      </c>
      <c r="DQ38" s="185">
        <v>11.8</v>
      </c>
      <c r="DR38" s="185">
        <v>11.8</v>
      </c>
      <c r="DS38" s="185">
        <v>11.9</v>
      </c>
      <c r="DT38" s="185">
        <v>12</v>
      </c>
      <c r="DU38" s="185">
        <v>12</v>
      </c>
      <c r="DV38" s="185">
        <v>12.2</v>
      </c>
      <c r="DW38" s="185">
        <v>12.5</v>
      </c>
      <c r="DX38" s="185">
        <v>12.6</v>
      </c>
      <c r="DY38" s="185">
        <v>12.7</v>
      </c>
      <c r="DZ38" s="185">
        <v>12.5</v>
      </c>
      <c r="EA38" s="192"/>
      <c r="EB38" s="185">
        <v>12.4</v>
      </c>
      <c r="EC38" s="185">
        <v>12.1</v>
      </c>
      <c r="ED38" s="185">
        <v>12</v>
      </c>
      <c r="EE38" s="185">
        <v>12.2</v>
      </c>
      <c r="EF38" s="185">
        <v>12.5</v>
      </c>
      <c r="EG38" s="185">
        <v>12.5</v>
      </c>
      <c r="EH38" s="185">
        <v>12.4</v>
      </c>
      <c r="EI38" s="185">
        <v>12.4</v>
      </c>
      <c r="EJ38" s="185">
        <v>12.5</v>
      </c>
      <c r="EK38" s="185">
        <v>12.3</v>
      </c>
      <c r="EL38" s="185">
        <v>12.1</v>
      </c>
      <c r="EM38" s="185">
        <v>11.8</v>
      </c>
      <c r="EN38" s="192"/>
      <c r="EO38" s="185">
        <v>11.8</v>
      </c>
      <c r="EP38" s="185">
        <v>11.8</v>
      </c>
      <c r="EQ38" s="185">
        <v>12.2</v>
      </c>
      <c r="ER38" s="185">
        <v>12.6</v>
      </c>
      <c r="ES38" s="185">
        <v>13</v>
      </c>
      <c r="ET38" s="185">
        <v>13</v>
      </c>
      <c r="EU38" s="185">
        <v>12.9</v>
      </c>
      <c r="EV38" s="185">
        <v>13.2</v>
      </c>
      <c r="EW38" s="185">
        <v>13.5</v>
      </c>
      <c r="EX38" s="185">
        <v>13.5</v>
      </c>
      <c r="EY38" s="185">
        <v>13.5</v>
      </c>
      <c r="EZ38" s="185">
        <v>13.3</v>
      </c>
      <c r="FB38" s="303"/>
      <c r="FC38" s="304"/>
      <c r="FE38" s="185">
        <v>13.5</v>
      </c>
      <c r="FF38" s="185">
        <v>13.5</v>
      </c>
      <c r="FG38" s="185">
        <v>13.8</v>
      </c>
      <c r="FH38" s="185">
        <v>14.3</v>
      </c>
      <c r="FI38" s="197">
        <v>15</v>
      </c>
      <c r="FJ38" s="197">
        <v>15.4</v>
      </c>
      <c r="FK38" s="185">
        <v>15.8</v>
      </c>
      <c r="FL38" s="185">
        <v>16</v>
      </c>
      <c r="FM38" s="185">
        <v>16.100000000000001</v>
      </c>
      <c r="FN38" s="185">
        <v>16.2</v>
      </c>
      <c r="FO38" s="185">
        <v>16.600000000000001</v>
      </c>
      <c r="FP38" s="185">
        <v>17</v>
      </c>
      <c r="FQ38" s="313"/>
      <c r="FR38" s="185">
        <v>17.399999999999999</v>
      </c>
      <c r="FS38" s="185">
        <v>17.5</v>
      </c>
      <c r="FT38" s="185">
        <v>17.8</v>
      </c>
      <c r="FU38" s="185">
        <v>17.899999999999999</v>
      </c>
      <c r="FV38" s="197">
        <v>18.100000000000001</v>
      </c>
      <c r="FW38" s="197">
        <v>18.600000000000001</v>
      </c>
      <c r="FX38" s="185">
        <v>19.399999999999999</v>
      </c>
      <c r="FY38" s="185">
        <v>20.6</v>
      </c>
      <c r="FZ38" s="185">
        <v>21.6</v>
      </c>
      <c r="GA38" s="185">
        <v>21.8</v>
      </c>
      <c r="GB38" s="185">
        <v>20.9</v>
      </c>
      <c r="GC38" s="185">
        <v>20.100000000000001</v>
      </c>
      <c r="GE38" s="185">
        <v>19.5</v>
      </c>
      <c r="GF38" s="185">
        <v>19.100000000000001</v>
      </c>
      <c r="GG38" s="185">
        <v>19.100000000000001</v>
      </c>
      <c r="GH38" s="185">
        <v>18.7</v>
      </c>
      <c r="GI38" s="197">
        <v>18.399999999999999</v>
      </c>
      <c r="GJ38" s="197">
        <v>17.899999999999999</v>
      </c>
      <c r="GK38" s="185">
        <v>18.3</v>
      </c>
      <c r="GL38" s="185">
        <v>18.5</v>
      </c>
      <c r="GM38" s="185">
        <v>18.600000000000001</v>
      </c>
      <c r="GN38" s="185">
        <v>18.7</v>
      </c>
      <c r="GO38" s="185">
        <v>20.3</v>
      </c>
      <c r="GP38" s="185">
        <v>21.8</v>
      </c>
      <c r="GQ38" s="185">
        <v>22.5</v>
      </c>
      <c r="GR38" s="185">
        <v>22.5</v>
      </c>
      <c r="GS38" s="185">
        <v>22.6</v>
      </c>
      <c r="GT38" s="185">
        <v>23</v>
      </c>
      <c r="GU38" s="197">
        <v>23.6</v>
      </c>
      <c r="GV38" s="197">
        <v>24.2</v>
      </c>
      <c r="GW38" s="185">
        <v>24.5</v>
      </c>
      <c r="GX38" s="185">
        <v>24.1</v>
      </c>
      <c r="GY38" s="185">
        <v>23.4</v>
      </c>
      <c r="GZ38" s="185">
        <v>23.1</v>
      </c>
      <c r="HA38" s="185">
        <v>23.2</v>
      </c>
      <c r="HB38" s="185">
        <v>23.6</v>
      </c>
      <c r="HC38" s="185">
        <v>23.9</v>
      </c>
      <c r="HD38" s="185"/>
      <c r="HE38" s="185"/>
      <c r="HF38" s="185"/>
      <c r="HG38" s="197"/>
      <c r="HH38" s="197"/>
      <c r="HI38" s="185"/>
      <c r="HJ38" s="185"/>
      <c r="HK38" s="185"/>
      <c r="HL38" s="185"/>
      <c r="HM38" s="185"/>
      <c r="HN38" s="185"/>
    </row>
    <row r="39" spans="1:222" ht="15" customHeight="1" x14ac:dyDescent="0.3">
      <c r="A39" s="296">
        <v>1700</v>
      </c>
      <c r="B39" s="185">
        <v>27.5</v>
      </c>
      <c r="C39" s="185">
        <v>27.3</v>
      </c>
      <c r="D39" s="185">
        <v>27</v>
      </c>
      <c r="E39" s="185">
        <v>27.1</v>
      </c>
      <c r="F39" s="185">
        <v>27.4</v>
      </c>
      <c r="G39" s="185">
        <v>27.3</v>
      </c>
      <c r="H39" s="185">
        <v>26.5</v>
      </c>
      <c r="I39" s="185">
        <v>25.6</v>
      </c>
      <c r="J39" s="185">
        <v>24.9</v>
      </c>
      <c r="K39" s="185">
        <v>24.7</v>
      </c>
      <c r="L39" s="185">
        <v>25.3</v>
      </c>
      <c r="M39" s="185">
        <v>25.9</v>
      </c>
      <c r="N39" s="83"/>
      <c r="O39" s="185">
        <v>26.3</v>
      </c>
      <c r="P39" s="185">
        <v>26.2</v>
      </c>
      <c r="Q39" s="185">
        <v>25.6</v>
      </c>
      <c r="R39" s="185">
        <v>25.3</v>
      </c>
      <c r="S39" s="185">
        <v>25.6</v>
      </c>
      <c r="T39" s="185">
        <v>26.9</v>
      </c>
      <c r="U39" s="185">
        <v>26.7</v>
      </c>
      <c r="V39" s="185">
        <v>26.6</v>
      </c>
      <c r="W39" s="185">
        <v>25.6</v>
      </c>
      <c r="X39" s="185">
        <v>25.7</v>
      </c>
      <c r="Y39" s="185">
        <v>25.9</v>
      </c>
      <c r="Z39" s="185">
        <v>25.7</v>
      </c>
      <c r="AA39" s="83"/>
      <c r="AB39" s="185">
        <v>25.7</v>
      </c>
      <c r="AC39" s="185">
        <v>25.5</v>
      </c>
      <c r="AD39" s="185">
        <v>25.7</v>
      </c>
      <c r="AE39" s="185">
        <v>22.4</v>
      </c>
      <c r="AF39" s="185">
        <v>22.7</v>
      </c>
      <c r="AG39" s="185">
        <v>23.7</v>
      </c>
      <c r="AH39" s="185">
        <v>24.2</v>
      </c>
      <c r="AI39" s="185">
        <v>24.7</v>
      </c>
      <c r="AJ39" s="185">
        <v>25.3</v>
      </c>
      <c r="AK39" s="185">
        <v>25.8</v>
      </c>
      <c r="AL39" s="185">
        <v>26.1</v>
      </c>
      <c r="AM39" s="185">
        <v>26</v>
      </c>
      <c r="AN39" s="192"/>
      <c r="AO39" s="185">
        <v>24.9</v>
      </c>
      <c r="AP39" s="185">
        <v>23.4</v>
      </c>
      <c r="AQ39" s="185">
        <v>21.5</v>
      </c>
      <c r="AR39" s="185">
        <v>20.8</v>
      </c>
      <c r="AS39" s="185">
        <v>21</v>
      </c>
      <c r="AT39" s="185">
        <v>21.7</v>
      </c>
      <c r="AU39" s="185">
        <v>21.2</v>
      </c>
      <c r="AV39" s="185">
        <v>21.1</v>
      </c>
      <c r="AW39" s="185">
        <v>21.1</v>
      </c>
      <c r="AX39" s="185">
        <v>21.2</v>
      </c>
      <c r="AY39" s="185">
        <v>21.3</v>
      </c>
      <c r="AZ39" s="185">
        <v>21.2</v>
      </c>
      <c r="BA39" s="192"/>
      <c r="BB39" s="185">
        <v>20.7</v>
      </c>
      <c r="BC39" s="185">
        <v>19.8</v>
      </c>
      <c r="BD39" s="185">
        <v>18.899999999999999</v>
      </c>
      <c r="BE39" s="185">
        <v>18.5</v>
      </c>
      <c r="BF39" s="185">
        <v>18.2</v>
      </c>
      <c r="BG39" s="185">
        <v>18</v>
      </c>
      <c r="BH39" s="185">
        <v>17.8</v>
      </c>
      <c r="BI39" s="185">
        <v>17.899999999999999</v>
      </c>
      <c r="BJ39" s="185">
        <v>17.899999999999999</v>
      </c>
      <c r="BK39" s="185">
        <v>18</v>
      </c>
      <c r="BL39" s="185">
        <v>17.899999999999999</v>
      </c>
      <c r="BM39" s="185">
        <v>17.899999999999999</v>
      </c>
      <c r="BN39" s="192"/>
      <c r="BO39" s="185">
        <v>17.600000000000001</v>
      </c>
      <c r="BP39" s="185">
        <v>17.399999999999999</v>
      </c>
      <c r="BQ39" s="185">
        <v>17.100000000000001</v>
      </c>
      <c r="BR39" s="185">
        <v>17.5</v>
      </c>
      <c r="BS39" s="185">
        <v>18.3</v>
      </c>
      <c r="BT39" s="185">
        <v>19.100000000000001</v>
      </c>
      <c r="BU39" s="185">
        <v>19.8</v>
      </c>
      <c r="BV39" s="185">
        <v>20.399999999999999</v>
      </c>
      <c r="BW39" s="185">
        <v>21.3</v>
      </c>
      <c r="BX39" s="185">
        <v>21</v>
      </c>
      <c r="BY39" s="185">
        <v>20.399999999999999</v>
      </c>
      <c r="BZ39" s="185">
        <v>19.5</v>
      </c>
      <c r="CA39" s="192"/>
      <c r="CB39" s="185">
        <v>19.3</v>
      </c>
      <c r="CC39" s="185">
        <v>19.100000000000001</v>
      </c>
      <c r="CD39" s="185">
        <v>19</v>
      </c>
      <c r="CE39" s="185">
        <v>19</v>
      </c>
      <c r="CF39" s="185">
        <v>19.3</v>
      </c>
      <c r="CG39" s="185">
        <v>19.8</v>
      </c>
      <c r="CH39" s="185">
        <v>20.2</v>
      </c>
      <c r="CI39" s="185">
        <v>20.100000000000001</v>
      </c>
      <c r="CJ39" s="185">
        <v>19.73</v>
      </c>
      <c r="CK39" s="185">
        <v>19.2</v>
      </c>
      <c r="CL39" s="185">
        <v>19</v>
      </c>
      <c r="CM39" s="185">
        <v>18.899999999999999</v>
      </c>
      <c r="CN39" s="192"/>
      <c r="CO39" s="185">
        <v>18.7</v>
      </c>
      <c r="CP39" s="185">
        <v>18.3</v>
      </c>
      <c r="CQ39" s="185">
        <v>17.7</v>
      </c>
      <c r="CR39" s="185">
        <v>17.3</v>
      </c>
      <c r="CS39" s="185">
        <v>17.600000000000001</v>
      </c>
      <c r="CT39" s="185">
        <v>18.100000000000001</v>
      </c>
      <c r="CU39" s="185">
        <v>18.3</v>
      </c>
      <c r="CV39" s="185">
        <v>18.3</v>
      </c>
      <c r="CW39" s="185">
        <v>18</v>
      </c>
      <c r="CX39" s="185">
        <v>18</v>
      </c>
      <c r="CY39" s="185">
        <v>18.2</v>
      </c>
      <c r="CZ39" s="185">
        <v>18.2</v>
      </c>
      <c r="DA39" s="192"/>
      <c r="DB39" s="185">
        <v>18.100000000000001</v>
      </c>
      <c r="DC39" s="185">
        <v>17.7</v>
      </c>
      <c r="DD39" s="185">
        <v>17.399999999999999</v>
      </c>
      <c r="DE39" s="185">
        <v>17.5</v>
      </c>
      <c r="DF39" s="185">
        <v>17.7</v>
      </c>
      <c r="DG39" s="185">
        <v>18.100000000000001</v>
      </c>
      <c r="DH39" s="185">
        <v>18.5</v>
      </c>
      <c r="DI39" s="185">
        <v>18.600000000000001</v>
      </c>
      <c r="DJ39" s="185">
        <v>18.7</v>
      </c>
      <c r="DK39" s="185">
        <v>18.600000000000001</v>
      </c>
      <c r="DL39" s="185">
        <v>18.7</v>
      </c>
      <c r="DM39" s="185">
        <v>18.5</v>
      </c>
      <c r="DN39" s="192"/>
      <c r="DO39" s="185">
        <v>18.100000000000001</v>
      </c>
      <c r="DP39" s="185">
        <v>17.5</v>
      </c>
      <c r="DQ39" s="185">
        <v>17.2</v>
      </c>
      <c r="DR39" s="185">
        <v>17.399999999999999</v>
      </c>
      <c r="DS39" s="185">
        <v>17.600000000000001</v>
      </c>
      <c r="DT39" s="185">
        <v>17.5</v>
      </c>
      <c r="DU39" s="185">
        <v>17.399999999999999</v>
      </c>
      <c r="DV39" s="185">
        <v>17.5</v>
      </c>
      <c r="DW39" s="185">
        <v>17.600000000000001</v>
      </c>
      <c r="DX39" s="185">
        <v>17.8</v>
      </c>
      <c r="DY39" s="185">
        <v>17.899999999999999</v>
      </c>
      <c r="DZ39" s="185">
        <v>18</v>
      </c>
      <c r="EA39" s="192"/>
      <c r="EB39" s="185">
        <v>17.600000000000001</v>
      </c>
      <c r="EC39" s="185">
        <v>17.3</v>
      </c>
      <c r="ED39" s="185">
        <v>17.100000000000001</v>
      </c>
      <c r="EE39" s="185">
        <v>17.5</v>
      </c>
      <c r="EF39" s="185">
        <v>18</v>
      </c>
      <c r="EG39" s="185">
        <v>18.5</v>
      </c>
      <c r="EH39" s="185">
        <v>18.399999999999999</v>
      </c>
      <c r="EI39" s="185">
        <v>18.3</v>
      </c>
      <c r="EJ39" s="185">
        <v>18.3</v>
      </c>
      <c r="EK39" s="185">
        <v>17.899999999999999</v>
      </c>
      <c r="EL39" s="185">
        <v>17.2</v>
      </c>
      <c r="EM39" s="185">
        <v>16.399999999999999</v>
      </c>
      <c r="EN39" s="192"/>
      <c r="EO39" s="185">
        <v>16.5</v>
      </c>
      <c r="EP39" s="185">
        <v>16.8</v>
      </c>
      <c r="EQ39" s="185">
        <v>17.3</v>
      </c>
      <c r="ER39" s="185">
        <v>17.8</v>
      </c>
      <c r="ES39" s="185">
        <v>18.100000000000001</v>
      </c>
      <c r="ET39" s="185">
        <v>18.2</v>
      </c>
      <c r="EU39" s="185">
        <v>18.2</v>
      </c>
      <c r="EV39" s="185">
        <v>18.2</v>
      </c>
      <c r="EW39" s="185">
        <v>18.3</v>
      </c>
      <c r="EX39" s="185">
        <v>18</v>
      </c>
      <c r="EY39" s="185">
        <v>17.7</v>
      </c>
      <c r="EZ39" s="185">
        <v>16.8</v>
      </c>
      <c r="FB39" s="303"/>
      <c r="FC39" s="304"/>
      <c r="FE39" s="197">
        <v>16.8</v>
      </c>
      <c r="FF39" s="185">
        <v>16.600000000000001</v>
      </c>
      <c r="FG39" s="185">
        <v>17.100000000000001</v>
      </c>
      <c r="FH39" s="185">
        <v>17.3</v>
      </c>
      <c r="FI39" s="197">
        <v>17.8</v>
      </c>
      <c r="FJ39" s="197">
        <v>18.2</v>
      </c>
      <c r="FK39" s="197">
        <v>18.5</v>
      </c>
      <c r="FL39" s="147">
        <v>18.7</v>
      </c>
      <c r="FM39" s="185">
        <v>18.600000000000001</v>
      </c>
      <c r="FN39" s="185">
        <v>18.5</v>
      </c>
      <c r="FO39" s="185">
        <v>18.600000000000001</v>
      </c>
      <c r="FP39" s="185">
        <v>18.8</v>
      </c>
      <c r="FQ39" s="313"/>
      <c r="FR39" s="197">
        <v>18.899999999999999</v>
      </c>
      <c r="FS39" s="185">
        <v>19</v>
      </c>
      <c r="FT39" s="185">
        <v>19.2</v>
      </c>
      <c r="FU39" s="185">
        <v>19.399999999999999</v>
      </c>
      <c r="FV39" s="197">
        <v>19.899999999999999</v>
      </c>
      <c r="FW39" s="197">
        <v>20.7</v>
      </c>
      <c r="FX39" s="197">
        <v>21.5</v>
      </c>
      <c r="FY39" s="147">
        <v>22.3</v>
      </c>
      <c r="FZ39" s="185">
        <v>22.9</v>
      </c>
      <c r="GA39" s="185">
        <v>22.8</v>
      </c>
      <c r="GB39" s="185">
        <v>21.9</v>
      </c>
      <c r="GC39" s="185">
        <v>20.5</v>
      </c>
      <c r="GE39" s="197">
        <v>19.3</v>
      </c>
      <c r="GF39" s="185">
        <v>18.399999999999999</v>
      </c>
      <c r="GG39" s="185">
        <v>17.5</v>
      </c>
      <c r="GH39" s="185">
        <v>17.3</v>
      </c>
      <c r="GI39" s="197">
        <v>17.100000000000001</v>
      </c>
      <c r="GJ39" s="197">
        <v>17.100000000000001</v>
      </c>
      <c r="GK39" s="197">
        <v>17.3</v>
      </c>
      <c r="GL39" s="147">
        <v>17.399999999999999</v>
      </c>
      <c r="GM39" s="185">
        <v>18.3</v>
      </c>
      <c r="GN39" s="185">
        <v>19.399999999999999</v>
      </c>
      <c r="GO39" s="185">
        <v>21.6</v>
      </c>
      <c r="GP39" s="185">
        <v>23.5</v>
      </c>
      <c r="GQ39" s="197">
        <v>23.8</v>
      </c>
      <c r="GR39" s="185">
        <v>23.4</v>
      </c>
      <c r="GS39" s="185">
        <v>23.1</v>
      </c>
      <c r="GT39" s="185">
        <v>23</v>
      </c>
      <c r="GU39" s="197">
        <v>23.2</v>
      </c>
      <c r="GV39" s="197">
        <v>23.1</v>
      </c>
      <c r="GW39" s="197">
        <v>23.1</v>
      </c>
      <c r="GX39" s="147">
        <v>22.8</v>
      </c>
      <c r="GY39" s="185">
        <v>22.4</v>
      </c>
      <c r="GZ39" s="185">
        <v>22.3</v>
      </c>
      <c r="HA39" s="185">
        <v>22.4</v>
      </c>
      <c r="HB39" s="185">
        <v>22.8</v>
      </c>
      <c r="HC39" s="197">
        <v>22.9</v>
      </c>
      <c r="HD39" s="185"/>
      <c r="HE39" s="185"/>
      <c r="HF39" s="185"/>
      <c r="HG39" s="197"/>
      <c r="HH39" s="197"/>
      <c r="HI39" s="197"/>
      <c r="HJ39" s="147"/>
      <c r="HK39" s="185"/>
      <c r="HL39" s="185"/>
      <c r="HM39" s="185"/>
      <c r="HN39" s="185"/>
    </row>
    <row r="40" spans="1:222" ht="15" customHeight="1" x14ac:dyDescent="0.3">
      <c r="A40" s="296">
        <v>2100</v>
      </c>
      <c r="B40" s="185">
        <v>30.5</v>
      </c>
      <c r="C40" s="185">
        <v>30.2</v>
      </c>
      <c r="D40" s="185">
        <v>28.5</v>
      </c>
      <c r="E40" s="185">
        <v>27.7</v>
      </c>
      <c r="F40" s="185">
        <v>28.5</v>
      </c>
      <c r="G40" s="185">
        <v>30</v>
      </c>
      <c r="H40" s="185">
        <v>30.2</v>
      </c>
      <c r="I40" s="185">
        <v>30</v>
      </c>
      <c r="J40" s="185">
        <v>29.4</v>
      </c>
      <c r="K40" s="185">
        <v>29</v>
      </c>
      <c r="L40" s="185">
        <v>29.1</v>
      </c>
      <c r="M40" s="185">
        <v>29.4</v>
      </c>
      <c r="N40" s="83"/>
      <c r="O40" s="185">
        <v>30.1</v>
      </c>
      <c r="P40" s="185">
        <v>30.3</v>
      </c>
      <c r="Q40" s="185">
        <v>30.3</v>
      </c>
      <c r="R40" s="185">
        <v>30</v>
      </c>
      <c r="S40" s="185">
        <v>30.5</v>
      </c>
      <c r="T40" s="185">
        <v>31.6</v>
      </c>
      <c r="U40" s="185">
        <v>32</v>
      </c>
      <c r="V40" s="185">
        <v>31.8</v>
      </c>
      <c r="W40" s="185">
        <v>31</v>
      </c>
      <c r="X40" s="185">
        <v>30.4</v>
      </c>
      <c r="Y40" s="185">
        <v>29.8</v>
      </c>
      <c r="Z40" s="185">
        <v>29.3</v>
      </c>
      <c r="AA40" s="83"/>
      <c r="AB40" s="185">
        <v>29.1</v>
      </c>
      <c r="AC40" s="185">
        <v>28.8</v>
      </c>
      <c r="AD40" s="185">
        <v>28.6</v>
      </c>
      <c r="AE40" s="185">
        <v>28.6</v>
      </c>
      <c r="AF40" s="185">
        <v>28.7</v>
      </c>
      <c r="AG40" s="185">
        <v>29.4</v>
      </c>
      <c r="AH40" s="185">
        <v>29.5</v>
      </c>
      <c r="AI40" s="185">
        <v>29.7</v>
      </c>
      <c r="AJ40" s="185">
        <v>29.6</v>
      </c>
      <c r="AK40" s="185">
        <v>30.1</v>
      </c>
      <c r="AL40" s="185">
        <v>30.6</v>
      </c>
      <c r="AM40" s="185">
        <v>30.9</v>
      </c>
      <c r="AN40" s="192"/>
      <c r="AO40" s="185">
        <v>29.9</v>
      </c>
      <c r="AP40" s="185">
        <v>28.1</v>
      </c>
      <c r="AQ40" s="185">
        <v>26.5</v>
      </c>
      <c r="AR40" s="185">
        <v>25.4</v>
      </c>
      <c r="AS40" s="185">
        <v>25.1</v>
      </c>
      <c r="AT40" s="185">
        <v>25.4</v>
      </c>
      <c r="AU40" s="185">
        <v>24.8</v>
      </c>
      <c r="AV40" s="185">
        <v>24.6</v>
      </c>
      <c r="AW40" s="185">
        <v>24.6</v>
      </c>
      <c r="AX40" s="185">
        <v>24.2</v>
      </c>
      <c r="AY40" s="185">
        <v>23.9</v>
      </c>
      <c r="AZ40" s="185">
        <v>23.3</v>
      </c>
      <c r="BA40" s="192"/>
      <c r="BB40" s="185">
        <v>22.8</v>
      </c>
      <c r="BC40" s="185">
        <v>21.9</v>
      </c>
      <c r="BD40" s="185">
        <v>21.2</v>
      </c>
      <c r="BE40" s="185">
        <v>20.6</v>
      </c>
      <c r="BF40" s="185">
        <v>20.6</v>
      </c>
      <c r="BG40" s="185">
        <v>20.5</v>
      </c>
      <c r="BH40" s="185">
        <v>20.41</v>
      </c>
      <c r="BI40" s="185">
        <v>20.3</v>
      </c>
      <c r="BJ40" s="185">
        <v>20.2</v>
      </c>
      <c r="BK40" s="185">
        <v>20.100000000000001</v>
      </c>
      <c r="BL40" s="185">
        <v>19.899999999999999</v>
      </c>
      <c r="BM40" s="185">
        <v>19.600000000000001</v>
      </c>
      <c r="BN40" s="192"/>
      <c r="BO40" s="185">
        <v>19.5</v>
      </c>
      <c r="BP40" s="185">
        <v>19.399999999999999</v>
      </c>
      <c r="BQ40" s="185">
        <v>19.399999999999999</v>
      </c>
      <c r="BR40" s="185">
        <v>19.7</v>
      </c>
      <c r="BS40" s="185">
        <v>20.3</v>
      </c>
      <c r="BT40" s="185">
        <v>20.8</v>
      </c>
      <c r="BU40" s="185">
        <v>21.1</v>
      </c>
      <c r="BV40" s="185">
        <v>21.2</v>
      </c>
      <c r="BW40" s="185">
        <v>21.7</v>
      </c>
      <c r="BX40" s="185">
        <v>21.7</v>
      </c>
      <c r="BY40" s="185">
        <v>21.3</v>
      </c>
      <c r="BZ40" s="185">
        <v>20.5</v>
      </c>
      <c r="CA40" s="192"/>
      <c r="CB40" s="185">
        <v>20.399999999999999</v>
      </c>
      <c r="CC40" s="185">
        <v>20.399999999999999</v>
      </c>
      <c r="CD40" s="185">
        <v>20.7</v>
      </c>
      <c r="CE40" s="185">
        <v>20.8</v>
      </c>
      <c r="CF40" s="185">
        <v>20.8</v>
      </c>
      <c r="CG40" s="185">
        <v>20.9</v>
      </c>
      <c r="CH40" s="185">
        <v>21</v>
      </c>
      <c r="CI40" s="185">
        <v>21.2</v>
      </c>
      <c r="CJ40" s="185">
        <v>21.1</v>
      </c>
      <c r="CK40" s="185">
        <v>20.8</v>
      </c>
      <c r="CL40" s="185">
        <v>20.6</v>
      </c>
      <c r="CM40" s="185">
        <v>20.5</v>
      </c>
      <c r="CN40" s="192"/>
      <c r="CO40" s="185">
        <v>20.5</v>
      </c>
      <c r="CP40" s="185">
        <v>20.399999999999999</v>
      </c>
      <c r="CQ40" s="185">
        <v>20.100000000000001</v>
      </c>
      <c r="CR40" s="185">
        <v>19.8</v>
      </c>
      <c r="CS40" s="185">
        <v>19.5</v>
      </c>
      <c r="CT40" s="185">
        <v>19.600000000000001</v>
      </c>
      <c r="CU40" s="185">
        <v>19.7</v>
      </c>
      <c r="CV40" s="185">
        <v>19.600000000000001</v>
      </c>
      <c r="CW40" s="185">
        <v>19.399999999999999</v>
      </c>
      <c r="CX40" s="185">
        <v>19.3</v>
      </c>
      <c r="CY40" s="185">
        <v>19.5</v>
      </c>
      <c r="CZ40" s="185">
        <v>19.600000000000001</v>
      </c>
      <c r="DA40" s="192"/>
      <c r="DB40" s="185">
        <v>19.7</v>
      </c>
      <c r="DC40" s="185">
        <v>19.5</v>
      </c>
      <c r="DD40" s="185">
        <v>19.600000000000001</v>
      </c>
      <c r="DE40" s="185">
        <v>19.8</v>
      </c>
      <c r="DF40" s="185">
        <v>20</v>
      </c>
      <c r="DG40" s="185">
        <v>20.100000000000001</v>
      </c>
      <c r="DH40" s="185">
        <v>20.3</v>
      </c>
      <c r="DI40" s="185">
        <v>20.9</v>
      </c>
      <c r="DJ40" s="185">
        <v>21.1</v>
      </c>
      <c r="DK40" s="185">
        <v>21</v>
      </c>
      <c r="DL40" s="185">
        <v>21</v>
      </c>
      <c r="DM40" s="185">
        <v>21.3</v>
      </c>
      <c r="DN40" s="192"/>
      <c r="DO40" s="185">
        <v>21.2</v>
      </c>
      <c r="DP40" s="185">
        <v>20.9</v>
      </c>
      <c r="DQ40" s="185">
        <v>20.399999999999999</v>
      </c>
      <c r="DR40" s="185">
        <v>20.100000000000001</v>
      </c>
      <c r="DS40" s="185">
        <v>19.899999999999999</v>
      </c>
      <c r="DT40" s="185">
        <v>19.7</v>
      </c>
      <c r="DU40" s="185">
        <v>19.600000000000001</v>
      </c>
      <c r="DV40" s="185">
        <v>19.5</v>
      </c>
      <c r="DW40" s="185">
        <v>19.5</v>
      </c>
      <c r="DX40" s="185">
        <v>19.600000000000001</v>
      </c>
      <c r="DY40" s="185">
        <v>19.600000000000001</v>
      </c>
      <c r="DZ40" s="185">
        <v>19.399999999999999</v>
      </c>
      <c r="EA40" s="192"/>
      <c r="EB40" s="185">
        <v>19.3</v>
      </c>
      <c r="EC40" s="185">
        <v>19.100000000000001</v>
      </c>
      <c r="ED40" s="185">
        <v>19.100000000000001</v>
      </c>
      <c r="EE40" s="185">
        <v>18.899999999999999</v>
      </c>
      <c r="EF40" s="185">
        <v>19</v>
      </c>
      <c r="EG40" s="185">
        <v>19.5</v>
      </c>
      <c r="EH40" s="185">
        <v>20</v>
      </c>
      <c r="EI40" s="185">
        <v>20.2</v>
      </c>
      <c r="EJ40" s="185">
        <v>19.899999999999999</v>
      </c>
      <c r="EK40" s="185">
        <v>19.2</v>
      </c>
      <c r="EL40" s="185">
        <v>18.399999999999999</v>
      </c>
      <c r="EM40" s="185">
        <v>17.5</v>
      </c>
      <c r="EN40" s="192"/>
      <c r="EO40" s="185">
        <v>17.7</v>
      </c>
      <c r="EP40" s="185">
        <v>18.100000000000001</v>
      </c>
      <c r="EQ40" s="185">
        <v>18.7</v>
      </c>
      <c r="ER40" s="185">
        <v>19.100000000000001</v>
      </c>
      <c r="ES40" s="185">
        <v>18.8</v>
      </c>
      <c r="ET40" s="185">
        <v>18.7</v>
      </c>
      <c r="EU40" s="185">
        <v>18.399999999999999</v>
      </c>
      <c r="EV40" s="185">
        <v>18.399999999999999</v>
      </c>
      <c r="EW40" s="185">
        <v>18</v>
      </c>
      <c r="EX40" s="185">
        <v>17.3</v>
      </c>
      <c r="EY40" s="185">
        <v>16.899999999999999</v>
      </c>
      <c r="EZ40" s="185">
        <v>16</v>
      </c>
      <c r="FB40" s="303"/>
      <c r="FC40" s="304"/>
      <c r="FE40" s="185">
        <v>16</v>
      </c>
      <c r="FF40" s="185">
        <v>16.100000000000001</v>
      </c>
      <c r="FG40" s="185">
        <v>17</v>
      </c>
      <c r="FH40" s="185">
        <v>17.2</v>
      </c>
      <c r="FI40" s="197">
        <v>17.7</v>
      </c>
      <c r="FJ40" s="197">
        <v>18</v>
      </c>
      <c r="FK40" s="147">
        <v>18.2</v>
      </c>
      <c r="FL40" s="146">
        <v>18.3</v>
      </c>
      <c r="FM40" s="147">
        <v>18.3</v>
      </c>
      <c r="FN40" s="147">
        <v>18.100000000000001</v>
      </c>
      <c r="FO40" s="147">
        <v>17.8</v>
      </c>
      <c r="FP40" s="185">
        <v>17.5</v>
      </c>
      <c r="FQ40" s="313"/>
      <c r="FR40" s="185">
        <v>17.399999999999999</v>
      </c>
      <c r="FS40" s="185">
        <v>17.7</v>
      </c>
      <c r="FT40" s="185">
        <v>18.3</v>
      </c>
      <c r="FU40" s="185">
        <v>18.899999999999999</v>
      </c>
      <c r="FV40" s="197">
        <v>19.3</v>
      </c>
      <c r="FW40" s="197">
        <v>19.7</v>
      </c>
      <c r="FX40" s="146">
        <v>20</v>
      </c>
      <c r="FY40" s="146">
        <v>20.5</v>
      </c>
      <c r="FZ40" s="147">
        <v>20.5</v>
      </c>
      <c r="GA40" s="147">
        <v>20.3</v>
      </c>
      <c r="GB40" s="147">
        <v>19.600000000000001</v>
      </c>
      <c r="GC40" s="185">
        <v>18.3</v>
      </c>
      <c r="GE40" s="185">
        <v>17.3</v>
      </c>
      <c r="GF40" s="185">
        <v>16.2</v>
      </c>
      <c r="GG40" s="185">
        <v>15.4</v>
      </c>
      <c r="GH40" s="185">
        <v>15.3</v>
      </c>
      <c r="GI40" s="197">
        <v>15.2</v>
      </c>
      <c r="GJ40" s="197">
        <v>15.3</v>
      </c>
      <c r="GK40" s="146">
        <v>15.1</v>
      </c>
      <c r="GL40" s="146">
        <v>15.1</v>
      </c>
      <c r="GM40" s="147">
        <v>15.5</v>
      </c>
      <c r="GN40" s="147">
        <v>16.100000000000001</v>
      </c>
      <c r="GO40" s="147">
        <v>17.3</v>
      </c>
      <c r="GP40" s="185">
        <v>18.5</v>
      </c>
      <c r="GQ40" s="185">
        <v>18.899999999999999</v>
      </c>
      <c r="GR40" s="185">
        <v>18.899999999999999</v>
      </c>
      <c r="GS40" s="185">
        <v>18.899999999999999</v>
      </c>
      <c r="GT40" s="185">
        <v>19</v>
      </c>
      <c r="GU40" s="197">
        <v>19.100000000000001</v>
      </c>
      <c r="GV40" s="197">
        <v>19.2</v>
      </c>
      <c r="GW40" s="146">
        <v>19.2</v>
      </c>
      <c r="GX40" s="146">
        <v>19.2</v>
      </c>
      <c r="GY40" s="146">
        <v>19</v>
      </c>
      <c r="GZ40" s="147">
        <v>18.899999999999999</v>
      </c>
      <c r="HA40" s="147">
        <v>18.899999999999999</v>
      </c>
      <c r="HB40" s="185">
        <v>18.899999999999999</v>
      </c>
      <c r="HC40" s="185">
        <v>19.100000000000001</v>
      </c>
      <c r="HD40" s="185"/>
      <c r="HE40" s="185"/>
      <c r="HF40" s="185"/>
      <c r="HG40" s="197"/>
      <c r="HH40" s="197"/>
      <c r="HI40" s="146"/>
      <c r="HJ40" s="146"/>
      <c r="HK40" s="146"/>
      <c r="HL40" s="147"/>
      <c r="HM40" s="147"/>
      <c r="HN40" s="185"/>
    </row>
    <row r="41" spans="1:222" ht="15" customHeight="1" x14ac:dyDescent="0.3">
      <c r="A41" s="296">
        <v>2400</v>
      </c>
      <c r="B41" s="185">
        <v>34.299999999999997</v>
      </c>
      <c r="C41" s="185">
        <v>34.1</v>
      </c>
      <c r="D41" s="185">
        <v>33.799999999999997</v>
      </c>
      <c r="E41" s="185">
        <v>33.6</v>
      </c>
      <c r="F41" s="185">
        <v>34.299999999999997</v>
      </c>
      <c r="G41" s="185">
        <v>36</v>
      </c>
      <c r="H41" s="185">
        <v>35.9</v>
      </c>
      <c r="I41" s="185">
        <v>34.700000000000003</v>
      </c>
      <c r="J41" s="185">
        <v>32</v>
      </c>
      <c r="K41" s="185">
        <v>30</v>
      </c>
      <c r="L41" s="185">
        <v>29.2</v>
      </c>
      <c r="M41" s="185">
        <v>28.6</v>
      </c>
      <c r="N41" s="83"/>
      <c r="O41" s="185">
        <v>29.2</v>
      </c>
      <c r="P41" s="185">
        <v>28.6</v>
      </c>
      <c r="Q41" s="185">
        <v>27.8</v>
      </c>
      <c r="R41" s="185">
        <v>27.6</v>
      </c>
      <c r="S41" s="185">
        <v>27.6</v>
      </c>
      <c r="T41" s="185">
        <v>28.8</v>
      </c>
      <c r="U41" s="185">
        <v>29</v>
      </c>
      <c r="V41" s="185">
        <v>29.1</v>
      </c>
      <c r="W41" s="185">
        <v>28.9</v>
      </c>
      <c r="X41" s="185">
        <v>29.2</v>
      </c>
      <c r="Y41" s="185">
        <v>29.3</v>
      </c>
      <c r="Z41" s="185">
        <v>27.5</v>
      </c>
      <c r="AA41" s="83"/>
      <c r="AB41" s="185">
        <v>26.7</v>
      </c>
      <c r="AC41" s="185">
        <v>26.2</v>
      </c>
      <c r="AD41" s="185">
        <v>26.9</v>
      </c>
      <c r="AE41" s="185">
        <v>27</v>
      </c>
      <c r="AF41" s="185">
        <v>27.3</v>
      </c>
      <c r="AG41" s="185">
        <v>28.9</v>
      </c>
      <c r="AH41" s="185">
        <v>30.3</v>
      </c>
      <c r="AI41" s="185">
        <v>31.6</v>
      </c>
      <c r="AJ41" s="185">
        <v>33.1</v>
      </c>
      <c r="AK41" s="185">
        <v>34</v>
      </c>
      <c r="AL41" s="185">
        <v>34.299999999999997</v>
      </c>
      <c r="AM41" s="185">
        <v>33.6</v>
      </c>
      <c r="AN41" s="192"/>
      <c r="AO41" s="185">
        <v>32.299999999999997</v>
      </c>
      <c r="AP41" s="185">
        <v>30.7</v>
      </c>
      <c r="AQ41" s="185">
        <v>29.3</v>
      </c>
      <c r="AR41" s="185">
        <v>28.2</v>
      </c>
      <c r="AS41" s="185">
        <v>27.8</v>
      </c>
      <c r="AT41" s="185">
        <v>28</v>
      </c>
      <c r="AU41" s="185">
        <v>27.2</v>
      </c>
      <c r="AV41" s="185">
        <v>27.1</v>
      </c>
      <c r="AW41" s="185">
        <v>26.7</v>
      </c>
      <c r="AX41" s="185">
        <v>26.2</v>
      </c>
      <c r="AY41" s="185">
        <v>25.5</v>
      </c>
      <c r="AZ41" s="185">
        <v>24.5</v>
      </c>
      <c r="BA41" s="192"/>
      <c r="BB41" s="185">
        <v>23.5</v>
      </c>
      <c r="BC41" s="185">
        <v>22.3</v>
      </c>
      <c r="BD41" s="185">
        <v>21.7</v>
      </c>
      <c r="BE41" s="185">
        <v>21.2</v>
      </c>
      <c r="BF41" s="185">
        <v>20.9</v>
      </c>
      <c r="BG41" s="185">
        <v>20.399999999999999</v>
      </c>
      <c r="BH41" s="185">
        <v>19.899999999999999</v>
      </c>
      <c r="BI41" s="185">
        <v>19.600000000000001</v>
      </c>
      <c r="BJ41" s="185">
        <v>19.2</v>
      </c>
      <c r="BK41" s="185">
        <v>19.3</v>
      </c>
      <c r="BL41" s="185">
        <v>19.2</v>
      </c>
      <c r="BM41" s="185">
        <v>18.7</v>
      </c>
      <c r="BN41" s="192"/>
      <c r="BO41" s="185">
        <v>18.5</v>
      </c>
      <c r="BP41" s="185">
        <v>18.2</v>
      </c>
      <c r="BQ41" s="185">
        <v>18.399999999999999</v>
      </c>
      <c r="BR41" s="185">
        <v>18.7</v>
      </c>
      <c r="BS41" s="185">
        <v>19.2</v>
      </c>
      <c r="BT41" s="185">
        <v>19.600000000000001</v>
      </c>
      <c r="BU41" s="185">
        <v>19.7</v>
      </c>
      <c r="BV41" s="185">
        <v>19.8</v>
      </c>
      <c r="BW41" s="185">
        <v>19.899999999999999</v>
      </c>
      <c r="BX41" s="185">
        <v>19.5</v>
      </c>
      <c r="BY41" s="185">
        <v>18.899999999999999</v>
      </c>
      <c r="BZ41" s="185">
        <v>18.600000000000001</v>
      </c>
      <c r="CA41" s="192"/>
      <c r="CB41" s="185">
        <v>18.8</v>
      </c>
      <c r="CC41" s="185">
        <v>19</v>
      </c>
      <c r="CD41" s="185">
        <v>19.3</v>
      </c>
      <c r="CE41" s="185">
        <v>19.600000000000001</v>
      </c>
      <c r="CF41" s="185">
        <v>19.7</v>
      </c>
      <c r="CG41" s="185">
        <v>19.7</v>
      </c>
      <c r="CH41" s="185">
        <v>19.600000000000001</v>
      </c>
      <c r="CI41" s="185">
        <v>19.5</v>
      </c>
      <c r="CJ41" s="185">
        <v>19.3</v>
      </c>
      <c r="CK41" s="185">
        <v>19.2</v>
      </c>
      <c r="CL41" s="185">
        <v>19.100000000000001</v>
      </c>
      <c r="CM41" s="185">
        <v>18.600000000000001</v>
      </c>
      <c r="CN41" s="192"/>
      <c r="CO41" s="185">
        <v>18</v>
      </c>
      <c r="CP41" s="185">
        <v>17.7</v>
      </c>
      <c r="CQ41" s="185">
        <v>17.600000000000001</v>
      </c>
      <c r="CR41" s="185">
        <v>17.600000000000001</v>
      </c>
      <c r="CS41" s="185">
        <v>17.5</v>
      </c>
      <c r="CT41" s="185">
        <v>17.399999999999999</v>
      </c>
      <c r="CU41" s="185">
        <v>17.2</v>
      </c>
      <c r="CV41" s="185">
        <v>16.899999999999999</v>
      </c>
      <c r="CW41" s="185">
        <v>16.8</v>
      </c>
      <c r="CX41" s="185">
        <v>16.7</v>
      </c>
      <c r="CY41" s="185">
        <v>16.7</v>
      </c>
      <c r="CZ41" s="185">
        <v>16.5</v>
      </c>
      <c r="DA41" s="192"/>
      <c r="DB41" s="185">
        <v>16.600000000000001</v>
      </c>
      <c r="DC41" s="185">
        <v>16.5</v>
      </c>
      <c r="DD41" s="185">
        <v>16.7</v>
      </c>
      <c r="DE41" s="185">
        <v>16.899999999999999</v>
      </c>
      <c r="DF41" s="185">
        <v>17.100000000000001</v>
      </c>
      <c r="DG41" s="185">
        <v>17.2</v>
      </c>
      <c r="DH41" s="185">
        <v>17.3</v>
      </c>
      <c r="DI41" s="185">
        <v>17.2</v>
      </c>
      <c r="DJ41" s="185">
        <v>17.3</v>
      </c>
      <c r="DK41" s="185">
        <v>17</v>
      </c>
      <c r="DL41" s="185">
        <v>16.899999999999999</v>
      </c>
      <c r="DM41" s="185">
        <v>16.7</v>
      </c>
      <c r="DN41" s="192"/>
      <c r="DO41" s="185">
        <v>16.8</v>
      </c>
      <c r="DP41" s="185">
        <v>16.600000000000001</v>
      </c>
      <c r="DQ41" s="185">
        <v>16.600000000000001</v>
      </c>
      <c r="DR41" s="185">
        <v>16.899999999999999</v>
      </c>
      <c r="DS41" s="185">
        <v>16.600000000000001</v>
      </c>
      <c r="DT41" s="185">
        <v>16.5</v>
      </c>
      <c r="DU41" s="185">
        <v>16.2</v>
      </c>
      <c r="DV41" s="185">
        <v>16.399999999999999</v>
      </c>
      <c r="DW41" s="185">
        <v>16.399999999999999</v>
      </c>
      <c r="DX41" s="185">
        <v>16.2</v>
      </c>
      <c r="DY41" s="185">
        <v>16.100000000000001</v>
      </c>
      <c r="DZ41" s="185">
        <v>15.9</v>
      </c>
      <c r="EA41" s="192"/>
      <c r="EB41" s="185">
        <v>16.100000000000001</v>
      </c>
      <c r="EC41" s="185">
        <v>16</v>
      </c>
      <c r="ED41" s="185">
        <v>16</v>
      </c>
      <c r="EE41" s="185">
        <v>16.2</v>
      </c>
      <c r="EF41" s="185">
        <v>16.3</v>
      </c>
      <c r="EG41" s="185">
        <v>16.5</v>
      </c>
      <c r="EH41" s="185">
        <v>16.100000000000001</v>
      </c>
      <c r="EI41" s="185">
        <v>16</v>
      </c>
      <c r="EJ41" s="185">
        <v>15.8</v>
      </c>
      <c r="EK41" s="185">
        <v>15</v>
      </c>
      <c r="EL41" s="185">
        <v>14.2</v>
      </c>
      <c r="EM41" s="185">
        <v>13.3</v>
      </c>
      <c r="EN41" s="192"/>
      <c r="EO41" s="185">
        <v>13.6</v>
      </c>
      <c r="EP41" s="185">
        <v>13.9</v>
      </c>
      <c r="EQ41" s="185">
        <v>14.4</v>
      </c>
      <c r="ER41" s="185">
        <v>15</v>
      </c>
      <c r="ES41" s="185">
        <v>15.2</v>
      </c>
      <c r="ET41" s="185">
        <v>15.2</v>
      </c>
      <c r="EU41" s="185">
        <v>14.93</v>
      </c>
      <c r="EV41" s="185">
        <v>14.7</v>
      </c>
      <c r="EW41" s="185">
        <v>14.3</v>
      </c>
      <c r="EX41" s="185">
        <v>13.9</v>
      </c>
      <c r="EY41" s="185">
        <v>13.6</v>
      </c>
      <c r="EZ41" s="185">
        <v>12.9</v>
      </c>
      <c r="FB41" s="303"/>
      <c r="FC41" s="304"/>
      <c r="FE41" s="185">
        <v>12.9</v>
      </c>
      <c r="FF41" s="185">
        <v>12.9</v>
      </c>
      <c r="FG41" s="185">
        <v>13.8</v>
      </c>
      <c r="FH41" s="185">
        <v>14.2</v>
      </c>
      <c r="FI41" s="197">
        <v>14.8</v>
      </c>
      <c r="FJ41" s="197">
        <v>15.2</v>
      </c>
      <c r="FK41" s="146">
        <v>15.6</v>
      </c>
      <c r="FL41" s="146">
        <v>15.8</v>
      </c>
      <c r="FM41" s="146">
        <v>16</v>
      </c>
      <c r="FN41" s="147">
        <v>16</v>
      </c>
      <c r="FO41" s="147">
        <v>15.9</v>
      </c>
      <c r="FP41" s="185">
        <v>15.7</v>
      </c>
      <c r="FQ41" s="313"/>
      <c r="FR41" s="185">
        <v>15.5</v>
      </c>
      <c r="FS41" s="185">
        <v>15.5</v>
      </c>
      <c r="FT41" s="185">
        <v>15.8</v>
      </c>
      <c r="FU41" s="185">
        <v>16</v>
      </c>
      <c r="FV41" s="197">
        <v>16.2</v>
      </c>
      <c r="FW41" s="197">
        <v>16.5</v>
      </c>
      <c r="FX41" s="146">
        <v>16.899999999999999</v>
      </c>
      <c r="FY41" s="146">
        <v>17.600000000000001</v>
      </c>
      <c r="FZ41" s="146">
        <v>18</v>
      </c>
      <c r="GA41" s="147">
        <v>18.100000000000001</v>
      </c>
      <c r="GB41" s="147">
        <v>17.3</v>
      </c>
      <c r="GC41" s="185">
        <v>16.399999999999999</v>
      </c>
      <c r="GE41" s="185">
        <v>15.6</v>
      </c>
      <c r="GF41" s="185">
        <v>15</v>
      </c>
      <c r="GG41" s="185">
        <v>14.4</v>
      </c>
      <c r="GH41" s="185">
        <v>14</v>
      </c>
      <c r="GI41" s="197">
        <v>13.9</v>
      </c>
      <c r="GJ41" s="197">
        <v>13.9</v>
      </c>
      <c r="GK41" s="146">
        <v>14.1</v>
      </c>
      <c r="GL41" s="146">
        <v>14.3</v>
      </c>
      <c r="GM41" s="146">
        <v>14.8</v>
      </c>
      <c r="GN41" s="147">
        <v>15.3</v>
      </c>
      <c r="GO41" s="147">
        <v>16.7</v>
      </c>
      <c r="GP41" s="185">
        <v>18</v>
      </c>
      <c r="GQ41" s="185">
        <v>18.600000000000001</v>
      </c>
      <c r="GR41" s="185">
        <v>18.7</v>
      </c>
      <c r="GS41" s="185">
        <v>18.5</v>
      </c>
      <c r="GT41" s="185">
        <v>18.600000000000001</v>
      </c>
      <c r="GU41" s="197">
        <v>18.5</v>
      </c>
      <c r="GV41" s="197">
        <v>18.5</v>
      </c>
      <c r="GW41" s="146">
        <v>18.399999999999999</v>
      </c>
      <c r="GX41" s="146">
        <v>18.3</v>
      </c>
      <c r="GY41" s="146">
        <v>18.2</v>
      </c>
      <c r="GZ41" s="147">
        <v>18.3</v>
      </c>
      <c r="HA41" s="147">
        <v>18.399999999999999</v>
      </c>
      <c r="HB41" s="185">
        <v>18.2</v>
      </c>
      <c r="HC41" s="185">
        <v>18.3</v>
      </c>
      <c r="HD41" s="185"/>
      <c r="HE41" s="185"/>
      <c r="HF41" s="185"/>
      <c r="HG41" s="197"/>
      <c r="HH41" s="197"/>
      <c r="HI41" s="146"/>
      <c r="HJ41" s="146"/>
      <c r="HK41" s="146"/>
      <c r="HL41" s="147"/>
      <c r="HM41" s="147"/>
      <c r="HN41" s="185"/>
    </row>
    <row r="42" spans="1:222" ht="15" customHeight="1" x14ac:dyDescent="0.3">
      <c r="A42" s="296">
        <v>2600</v>
      </c>
      <c r="B42" s="185">
        <v>32.4</v>
      </c>
      <c r="C42" s="185">
        <v>32.6</v>
      </c>
      <c r="D42" s="185">
        <v>32.6</v>
      </c>
      <c r="E42" s="185">
        <v>32.9</v>
      </c>
      <c r="F42" s="185">
        <v>33.299999999999997</v>
      </c>
      <c r="G42" s="185">
        <v>34.1</v>
      </c>
      <c r="H42" s="185">
        <v>34.1</v>
      </c>
      <c r="I42" s="185">
        <v>33.799999999999997</v>
      </c>
      <c r="J42" s="185">
        <v>33.4</v>
      </c>
      <c r="K42" s="185">
        <v>33</v>
      </c>
      <c r="L42" s="185">
        <v>33.1</v>
      </c>
      <c r="M42" s="185">
        <v>33</v>
      </c>
      <c r="N42" s="83"/>
      <c r="O42" s="185">
        <v>33</v>
      </c>
      <c r="P42" s="185">
        <v>32.9</v>
      </c>
      <c r="Q42" s="185">
        <v>32.200000000000003</v>
      </c>
      <c r="R42" s="185">
        <v>32</v>
      </c>
      <c r="S42" s="185">
        <v>32.200000000000003</v>
      </c>
      <c r="T42" s="185">
        <v>33.700000000000003</v>
      </c>
      <c r="U42" s="185">
        <v>34.200000000000003</v>
      </c>
      <c r="V42" s="185">
        <v>34.6</v>
      </c>
      <c r="W42" s="185">
        <v>34.700000000000003</v>
      </c>
      <c r="X42" s="185">
        <v>34.200000000000003</v>
      </c>
      <c r="Y42" s="185">
        <v>33.5</v>
      </c>
      <c r="Z42" s="185">
        <v>32</v>
      </c>
      <c r="AA42" s="83"/>
      <c r="AB42" s="185">
        <v>31.3</v>
      </c>
      <c r="AC42" s="185">
        <v>30.8</v>
      </c>
      <c r="AD42" s="185">
        <v>30.5</v>
      </c>
      <c r="AE42" s="185">
        <v>30.6</v>
      </c>
      <c r="AF42" s="185">
        <v>30.7</v>
      </c>
      <c r="AG42" s="185">
        <v>30.9</v>
      </c>
      <c r="AH42" s="185">
        <v>30.9</v>
      </c>
      <c r="AI42" s="185">
        <v>31</v>
      </c>
      <c r="AJ42" s="185">
        <v>31.3</v>
      </c>
      <c r="AK42" s="185">
        <v>31.7</v>
      </c>
      <c r="AL42" s="185">
        <v>32</v>
      </c>
      <c r="AM42" s="185">
        <v>31.4</v>
      </c>
      <c r="AN42" s="192"/>
      <c r="AO42" s="185">
        <v>29.9</v>
      </c>
      <c r="AP42" s="185">
        <v>28.1</v>
      </c>
      <c r="AQ42" s="185">
        <v>26.7</v>
      </c>
      <c r="AR42" s="185">
        <v>26.3</v>
      </c>
      <c r="AS42" s="185">
        <v>26.4</v>
      </c>
      <c r="AT42" s="185">
        <v>27.3</v>
      </c>
      <c r="AU42" s="185">
        <v>26.3</v>
      </c>
      <c r="AV42" s="185">
        <v>26.3</v>
      </c>
      <c r="AW42" s="185">
        <v>26.9</v>
      </c>
      <c r="AX42" s="185">
        <v>26.7</v>
      </c>
      <c r="AY42" s="185">
        <v>26</v>
      </c>
      <c r="AZ42" s="185">
        <v>24.3</v>
      </c>
      <c r="BA42" s="192"/>
      <c r="BB42" s="185">
        <v>23.3</v>
      </c>
      <c r="BC42" s="185">
        <v>22.2</v>
      </c>
      <c r="BD42" s="185">
        <v>21.8</v>
      </c>
      <c r="BE42" s="185">
        <v>21.7</v>
      </c>
      <c r="BF42" s="185">
        <v>22</v>
      </c>
      <c r="BG42" s="185">
        <v>22</v>
      </c>
      <c r="BH42" s="185">
        <v>21.5</v>
      </c>
      <c r="BI42" s="185">
        <v>21</v>
      </c>
      <c r="BJ42" s="185">
        <v>20.6</v>
      </c>
      <c r="BK42" s="185">
        <v>20.7</v>
      </c>
      <c r="BL42" s="185">
        <v>20.5</v>
      </c>
      <c r="BM42" s="185">
        <v>19.7</v>
      </c>
      <c r="BN42" s="192"/>
      <c r="BO42" s="185">
        <v>19.3</v>
      </c>
      <c r="BP42" s="185">
        <v>18.8</v>
      </c>
      <c r="BQ42" s="185">
        <v>18.7</v>
      </c>
      <c r="BR42" s="185">
        <v>18.600000000000001</v>
      </c>
      <c r="BS42" s="185">
        <v>19.3</v>
      </c>
      <c r="BT42" s="185">
        <v>19.899999999999999</v>
      </c>
      <c r="BU42" s="185">
        <v>19.899999999999999</v>
      </c>
      <c r="BV42" s="185">
        <v>19.8</v>
      </c>
      <c r="BW42" s="185">
        <v>19.600000000000001</v>
      </c>
      <c r="BX42" s="185">
        <v>19</v>
      </c>
      <c r="BY42" s="185">
        <v>18.5</v>
      </c>
      <c r="BZ42" s="185">
        <v>17.8</v>
      </c>
      <c r="CA42" s="192"/>
      <c r="CB42" s="185">
        <v>17.5</v>
      </c>
      <c r="CC42" s="185">
        <v>17.2</v>
      </c>
      <c r="CD42" s="185">
        <v>17.3</v>
      </c>
      <c r="CE42" s="185">
        <v>17.5</v>
      </c>
      <c r="CF42" s="185">
        <v>17.600000000000001</v>
      </c>
      <c r="CG42" s="185">
        <v>17.5</v>
      </c>
      <c r="CH42" s="185">
        <v>17.2</v>
      </c>
      <c r="CI42" s="185">
        <v>16.7</v>
      </c>
      <c r="CJ42" s="185">
        <v>16.399999999999999</v>
      </c>
      <c r="CK42" s="185">
        <v>16.100000000000001</v>
      </c>
      <c r="CL42" s="185">
        <v>15.9</v>
      </c>
      <c r="CM42" s="185">
        <v>15.5</v>
      </c>
      <c r="CN42" s="192"/>
      <c r="CO42" s="185">
        <v>15</v>
      </c>
      <c r="CP42" s="185">
        <v>14.5</v>
      </c>
      <c r="CQ42" s="185">
        <v>14.2</v>
      </c>
      <c r="CR42" s="185">
        <v>14</v>
      </c>
      <c r="CS42" s="185">
        <v>14.1</v>
      </c>
      <c r="CT42" s="185">
        <v>14.1</v>
      </c>
      <c r="CU42" s="185">
        <v>13.9</v>
      </c>
      <c r="CV42" s="185">
        <v>13.7</v>
      </c>
      <c r="CW42" s="185">
        <v>13.4</v>
      </c>
      <c r="CX42" s="185">
        <v>13.4</v>
      </c>
      <c r="CY42" s="185">
        <v>13.4</v>
      </c>
      <c r="CZ42" s="185">
        <v>13.4</v>
      </c>
      <c r="DA42" s="192"/>
      <c r="DB42" s="185">
        <v>13.3</v>
      </c>
      <c r="DC42" s="185">
        <v>12.8</v>
      </c>
      <c r="DD42" s="185">
        <v>12.5</v>
      </c>
      <c r="DE42" s="185">
        <v>12.4</v>
      </c>
      <c r="DF42" s="185">
        <v>12.4</v>
      </c>
      <c r="DG42" s="185">
        <v>12.4</v>
      </c>
      <c r="DH42" s="185">
        <v>12.3</v>
      </c>
      <c r="DI42" s="185">
        <v>12.2</v>
      </c>
      <c r="DJ42" s="185">
        <v>12</v>
      </c>
      <c r="DK42" s="185">
        <v>11.9</v>
      </c>
      <c r="DL42" s="185">
        <v>11.9</v>
      </c>
      <c r="DM42" s="185">
        <v>12</v>
      </c>
      <c r="DN42" s="192"/>
      <c r="DO42" s="185">
        <v>11.8</v>
      </c>
      <c r="DP42" s="185">
        <v>11.7</v>
      </c>
      <c r="DQ42" s="185">
        <v>11.6</v>
      </c>
      <c r="DR42" s="185">
        <v>11.5</v>
      </c>
      <c r="DS42" s="185">
        <v>11.4</v>
      </c>
      <c r="DT42" s="185">
        <v>11.6</v>
      </c>
      <c r="DU42" s="185">
        <v>11.6</v>
      </c>
      <c r="DV42" s="185">
        <v>11.7</v>
      </c>
      <c r="DW42" s="185">
        <v>11.4</v>
      </c>
      <c r="DX42" s="185">
        <v>11.3</v>
      </c>
      <c r="DY42" s="185">
        <v>11.2</v>
      </c>
      <c r="DZ42" s="185">
        <v>11</v>
      </c>
      <c r="EA42" s="192"/>
      <c r="EB42" s="185">
        <v>10.9</v>
      </c>
      <c r="EC42" s="185">
        <v>10.9</v>
      </c>
      <c r="ED42" s="185">
        <v>11.1</v>
      </c>
      <c r="EE42" s="185">
        <v>11.4</v>
      </c>
      <c r="EF42" s="185">
        <v>11.7</v>
      </c>
      <c r="EG42" s="185">
        <v>11.9</v>
      </c>
      <c r="EH42" s="185">
        <v>11.8</v>
      </c>
      <c r="EI42" s="185">
        <v>11.6</v>
      </c>
      <c r="EJ42" s="185">
        <v>11.4</v>
      </c>
      <c r="EK42" s="185">
        <v>11.2</v>
      </c>
      <c r="EL42" s="185">
        <v>10.9</v>
      </c>
      <c r="EM42" s="185">
        <v>10.4</v>
      </c>
      <c r="EN42" s="192"/>
      <c r="EO42" s="185">
        <v>10.3</v>
      </c>
      <c r="EP42" s="185">
        <v>10.5</v>
      </c>
      <c r="EQ42" s="185">
        <v>11</v>
      </c>
      <c r="ER42" s="185">
        <v>11.4</v>
      </c>
      <c r="ES42" s="185">
        <v>11.5</v>
      </c>
      <c r="ET42" s="185">
        <v>11.6</v>
      </c>
      <c r="EU42" s="185">
        <v>11.55</v>
      </c>
      <c r="EV42" s="185">
        <v>11.7</v>
      </c>
      <c r="EW42" s="185">
        <v>11.7</v>
      </c>
      <c r="EX42" s="185">
        <v>11.8</v>
      </c>
      <c r="EY42" s="185">
        <v>11.7</v>
      </c>
      <c r="EZ42" s="185">
        <v>11.4</v>
      </c>
      <c r="FB42" s="303"/>
      <c r="FC42" s="304"/>
      <c r="FD42" s="310"/>
      <c r="FE42" s="185">
        <v>11.3</v>
      </c>
      <c r="FF42" s="185">
        <v>11.3</v>
      </c>
      <c r="FG42" s="185">
        <v>11.7</v>
      </c>
      <c r="FH42" s="185">
        <v>12</v>
      </c>
      <c r="FI42" s="197">
        <v>12.5</v>
      </c>
      <c r="FJ42" s="197">
        <v>12.8</v>
      </c>
      <c r="FK42" s="146">
        <v>13.3</v>
      </c>
      <c r="FL42" s="146">
        <v>13.7</v>
      </c>
      <c r="FM42" s="146">
        <v>13.8</v>
      </c>
      <c r="FN42" s="146">
        <v>13.6</v>
      </c>
      <c r="FO42" s="146">
        <v>13.4</v>
      </c>
      <c r="FP42" s="185">
        <v>13.5</v>
      </c>
      <c r="FQ42" s="313"/>
      <c r="FR42" s="185">
        <v>13.5</v>
      </c>
      <c r="FS42" s="185">
        <v>14</v>
      </c>
      <c r="FT42" s="185">
        <v>14.6</v>
      </c>
      <c r="FU42" s="185">
        <v>15</v>
      </c>
      <c r="FV42" s="197">
        <v>15.1</v>
      </c>
      <c r="FW42" s="197">
        <v>15.5</v>
      </c>
      <c r="FX42" s="146">
        <v>16.3</v>
      </c>
      <c r="FY42" s="146">
        <v>17.399999999999999</v>
      </c>
      <c r="FZ42" s="146">
        <v>18.2</v>
      </c>
      <c r="GA42" s="146">
        <v>18.2</v>
      </c>
      <c r="GB42" s="146">
        <v>17.100000000000001</v>
      </c>
      <c r="GC42" s="185">
        <v>15.8</v>
      </c>
      <c r="GE42" s="185">
        <v>14.9</v>
      </c>
      <c r="GF42" s="185">
        <v>14.1</v>
      </c>
      <c r="GG42" s="185">
        <v>13.7</v>
      </c>
      <c r="GH42" s="185">
        <v>13.7</v>
      </c>
      <c r="GI42" s="197">
        <v>13.8</v>
      </c>
      <c r="GJ42" s="197">
        <v>13.9</v>
      </c>
      <c r="GK42" s="146">
        <v>14</v>
      </c>
      <c r="GL42" s="146">
        <v>14.2</v>
      </c>
      <c r="GM42" s="146">
        <v>14.6</v>
      </c>
      <c r="GN42" s="146">
        <v>15.4</v>
      </c>
      <c r="GO42" s="146">
        <v>16.8</v>
      </c>
      <c r="GP42" s="185">
        <v>18.100000000000001</v>
      </c>
      <c r="GQ42" s="185">
        <v>18.3</v>
      </c>
      <c r="GR42" s="185">
        <v>17.899999999999999</v>
      </c>
      <c r="GS42" s="185">
        <v>17.5</v>
      </c>
      <c r="GT42" s="185">
        <v>17.399999999999999</v>
      </c>
      <c r="GU42" s="197">
        <v>17.3</v>
      </c>
      <c r="GV42" s="197">
        <v>17.399999999999999</v>
      </c>
      <c r="GW42" s="146">
        <v>17.3</v>
      </c>
      <c r="GX42" s="146">
        <v>17.5</v>
      </c>
      <c r="GY42" s="146">
        <v>17.5</v>
      </c>
      <c r="GZ42" s="146">
        <v>17.600000000000001</v>
      </c>
      <c r="HA42" s="146">
        <v>17.7</v>
      </c>
      <c r="HB42" s="185">
        <v>18</v>
      </c>
      <c r="HC42" s="185">
        <v>18.2</v>
      </c>
      <c r="HD42" s="185"/>
      <c r="HE42" s="185"/>
      <c r="HF42" s="185"/>
      <c r="HG42" s="197"/>
      <c r="HH42" s="197"/>
      <c r="HI42" s="146"/>
      <c r="HJ42" s="146"/>
      <c r="HK42" s="146"/>
      <c r="HL42" s="146"/>
      <c r="HM42" s="146"/>
      <c r="HN42" s="185"/>
    </row>
    <row r="43" spans="1:222" ht="15" customHeight="1" x14ac:dyDescent="0.3">
      <c r="A43" s="296">
        <v>2800</v>
      </c>
      <c r="B43" s="185">
        <v>19.600000000000001</v>
      </c>
      <c r="C43" s="185">
        <v>19.5</v>
      </c>
      <c r="D43" s="185">
        <v>19.5</v>
      </c>
      <c r="E43" s="185">
        <v>19.600000000000001</v>
      </c>
      <c r="F43" s="185">
        <v>20</v>
      </c>
      <c r="G43" s="185">
        <v>20.6</v>
      </c>
      <c r="H43" s="185">
        <v>20.5</v>
      </c>
      <c r="I43" s="185">
        <v>20.2</v>
      </c>
      <c r="J43" s="185">
        <v>19.8</v>
      </c>
      <c r="K43" s="185">
        <v>19.7</v>
      </c>
      <c r="L43" s="185">
        <v>20.2</v>
      </c>
      <c r="M43" s="185">
        <v>20.8</v>
      </c>
      <c r="N43" s="83"/>
      <c r="O43" s="185">
        <v>21.1</v>
      </c>
      <c r="P43" s="185">
        <v>21.2</v>
      </c>
      <c r="Q43" s="185">
        <v>21.2</v>
      </c>
      <c r="R43" s="185">
        <v>21.2</v>
      </c>
      <c r="S43" s="185">
        <v>21.6</v>
      </c>
      <c r="T43" s="185">
        <v>22.4</v>
      </c>
      <c r="U43" s="185">
        <v>22.3</v>
      </c>
      <c r="V43" s="185">
        <v>22.1</v>
      </c>
      <c r="W43" s="185">
        <v>21.2</v>
      </c>
      <c r="X43" s="185">
        <v>21</v>
      </c>
      <c r="Y43" s="185">
        <v>21.1</v>
      </c>
      <c r="Z43" s="185">
        <v>20.7</v>
      </c>
      <c r="AA43" s="83"/>
      <c r="AB43" s="185">
        <v>20.399999999999999</v>
      </c>
      <c r="AC43" s="185">
        <v>19.899999999999999</v>
      </c>
      <c r="AD43" s="185">
        <v>19.5</v>
      </c>
      <c r="AE43" s="185">
        <v>19.399999999999999</v>
      </c>
      <c r="AF43" s="185">
        <v>19.5</v>
      </c>
      <c r="AG43" s="185">
        <v>20.100000000000001</v>
      </c>
      <c r="AH43" s="185">
        <v>20.5</v>
      </c>
      <c r="AI43" s="185">
        <v>21.4</v>
      </c>
      <c r="AJ43" s="185">
        <v>23.5</v>
      </c>
      <c r="AK43" s="185">
        <v>25.3</v>
      </c>
      <c r="AL43" s="185">
        <v>26.6</v>
      </c>
      <c r="AM43" s="185">
        <v>26.5</v>
      </c>
      <c r="AN43" s="192"/>
      <c r="AO43" s="185">
        <v>25.1</v>
      </c>
      <c r="AP43" s="185">
        <v>23.1</v>
      </c>
      <c r="AQ43" s="185">
        <v>21.4</v>
      </c>
      <c r="AR43" s="185">
        <v>20.6</v>
      </c>
      <c r="AS43" s="185">
        <v>20.6</v>
      </c>
      <c r="AT43" s="185">
        <v>21.8</v>
      </c>
      <c r="AU43" s="185">
        <v>20.5</v>
      </c>
      <c r="AV43" s="185">
        <v>20.7</v>
      </c>
      <c r="AW43" s="185">
        <v>20.7</v>
      </c>
      <c r="AX43" s="185">
        <v>20.7</v>
      </c>
      <c r="AY43" s="185">
        <v>20.6</v>
      </c>
      <c r="AZ43" s="185">
        <v>20.5</v>
      </c>
      <c r="BA43" s="192"/>
      <c r="BB43" s="185">
        <v>20.3</v>
      </c>
      <c r="BC43" s="185">
        <v>19.7</v>
      </c>
      <c r="BD43" s="185">
        <v>19.100000000000001</v>
      </c>
      <c r="BE43" s="185">
        <v>18.7</v>
      </c>
      <c r="BF43" s="185">
        <v>18.7</v>
      </c>
      <c r="BG43" s="185">
        <v>18.600000000000001</v>
      </c>
      <c r="BH43" s="185">
        <v>18.3</v>
      </c>
      <c r="BI43" s="185">
        <v>18.100000000000001</v>
      </c>
      <c r="BJ43" s="185">
        <v>17.899999999999999</v>
      </c>
      <c r="BK43" s="185">
        <v>17.899999999999999</v>
      </c>
      <c r="BL43" s="185">
        <v>17.899999999999999</v>
      </c>
      <c r="BM43" s="185">
        <v>17.600000000000001</v>
      </c>
      <c r="BN43" s="192"/>
      <c r="BO43" s="185">
        <v>17.5</v>
      </c>
      <c r="BP43" s="185">
        <v>17.399999999999999</v>
      </c>
      <c r="BQ43" s="185">
        <v>17.5</v>
      </c>
      <c r="BR43" s="185">
        <v>17.600000000000001</v>
      </c>
      <c r="BS43" s="185">
        <v>17.8</v>
      </c>
      <c r="BT43" s="185">
        <v>17.899999999999999</v>
      </c>
      <c r="BU43" s="185">
        <v>18</v>
      </c>
      <c r="BV43" s="185">
        <v>18.100000000000001</v>
      </c>
      <c r="BW43" s="185">
        <v>18.3</v>
      </c>
      <c r="BX43" s="185">
        <v>18.399999999999999</v>
      </c>
      <c r="BY43" s="185">
        <v>18.2</v>
      </c>
      <c r="BZ43" s="185">
        <v>17.7</v>
      </c>
      <c r="CA43" s="192"/>
      <c r="CB43" s="185">
        <v>17.3</v>
      </c>
      <c r="CC43" s="185">
        <v>17</v>
      </c>
      <c r="CD43" s="185">
        <v>16.899999999999999</v>
      </c>
      <c r="CE43" s="185">
        <v>17.100000000000001</v>
      </c>
      <c r="CF43" s="185">
        <v>17.100000000000001</v>
      </c>
      <c r="CG43" s="185">
        <v>17.100000000000001</v>
      </c>
      <c r="CH43" s="185">
        <v>16.899999999999999</v>
      </c>
      <c r="CI43" s="185">
        <v>16.7</v>
      </c>
      <c r="CJ43" s="185">
        <v>16.399999999999999</v>
      </c>
      <c r="CK43" s="185">
        <v>16.100000000000001</v>
      </c>
      <c r="CL43" s="185">
        <v>15.8</v>
      </c>
      <c r="CM43" s="185">
        <v>15.5</v>
      </c>
      <c r="CN43" s="192"/>
      <c r="CO43" s="185">
        <v>15.2</v>
      </c>
      <c r="CP43" s="185">
        <v>14.9</v>
      </c>
      <c r="CQ43" s="185">
        <v>14.6</v>
      </c>
      <c r="CR43" s="185">
        <v>14.5</v>
      </c>
      <c r="CS43" s="185">
        <v>14.6</v>
      </c>
      <c r="CT43" s="185">
        <v>14.7</v>
      </c>
      <c r="CU43" s="185">
        <v>14.6</v>
      </c>
      <c r="CV43" s="185">
        <v>14.4</v>
      </c>
      <c r="CW43" s="185">
        <v>14.2</v>
      </c>
      <c r="CX43" s="185">
        <v>14.2</v>
      </c>
      <c r="CY43" s="185">
        <v>14.2</v>
      </c>
      <c r="CZ43" s="185">
        <v>14.2</v>
      </c>
      <c r="DA43" s="192"/>
      <c r="DB43" s="185">
        <v>14.1</v>
      </c>
      <c r="DC43" s="185">
        <v>13.7</v>
      </c>
      <c r="DD43" s="185">
        <v>13.4</v>
      </c>
      <c r="DE43" s="185">
        <v>13.3</v>
      </c>
      <c r="DF43" s="185">
        <v>13.4</v>
      </c>
      <c r="DG43" s="185">
        <v>13.6</v>
      </c>
      <c r="DH43" s="185">
        <v>14</v>
      </c>
      <c r="DI43" s="185">
        <v>14.1</v>
      </c>
      <c r="DJ43" s="185">
        <v>14.2</v>
      </c>
      <c r="DK43" s="185">
        <v>13.9</v>
      </c>
      <c r="DL43" s="185">
        <v>13.8</v>
      </c>
      <c r="DM43" s="185">
        <v>13.6</v>
      </c>
      <c r="DN43" s="192"/>
      <c r="DO43" s="185">
        <v>13.6</v>
      </c>
      <c r="DP43" s="185">
        <v>13.2</v>
      </c>
      <c r="DQ43" s="185">
        <v>13.1</v>
      </c>
      <c r="DR43" s="185">
        <v>13.2</v>
      </c>
      <c r="DS43" s="185">
        <v>13</v>
      </c>
      <c r="DT43" s="185">
        <v>12.8</v>
      </c>
      <c r="DU43" s="185">
        <v>12.6</v>
      </c>
      <c r="DV43" s="185">
        <v>12.5</v>
      </c>
      <c r="DW43" s="185">
        <v>12.5</v>
      </c>
      <c r="DX43" s="185">
        <v>12.4</v>
      </c>
      <c r="DY43" s="185">
        <v>12.6</v>
      </c>
      <c r="DZ43" s="185">
        <v>12.7</v>
      </c>
      <c r="EA43" s="192"/>
      <c r="EB43" s="185">
        <v>12.7</v>
      </c>
      <c r="EC43" s="185">
        <v>12.7</v>
      </c>
      <c r="ED43" s="185">
        <v>12.6</v>
      </c>
      <c r="EE43" s="185">
        <v>12.9</v>
      </c>
      <c r="EF43" s="185">
        <v>13.1</v>
      </c>
      <c r="EG43" s="185">
        <v>13.2</v>
      </c>
      <c r="EH43" s="185">
        <v>13.2</v>
      </c>
      <c r="EI43" s="185">
        <v>13.1</v>
      </c>
      <c r="EJ43" s="185">
        <v>12.9</v>
      </c>
      <c r="EK43" s="185">
        <v>12.8</v>
      </c>
      <c r="EL43" s="185">
        <v>12.7</v>
      </c>
      <c r="EM43" s="185">
        <v>12.5</v>
      </c>
      <c r="EN43" s="192"/>
      <c r="EO43" s="185">
        <v>12.5</v>
      </c>
      <c r="EP43" s="185">
        <v>12.6</v>
      </c>
      <c r="EQ43" s="185">
        <v>12.9</v>
      </c>
      <c r="ER43" s="185">
        <v>13.2</v>
      </c>
      <c r="ES43" s="185">
        <v>13.3</v>
      </c>
      <c r="ET43" s="185">
        <v>13.3</v>
      </c>
      <c r="EU43" s="185">
        <v>13.2</v>
      </c>
      <c r="EV43" s="185">
        <v>13.2</v>
      </c>
      <c r="EW43" s="185">
        <v>13.4</v>
      </c>
      <c r="EX43" s="185">
        <v>13.6</v>
      </c>
      <c r="EY43" s="185">
        <v>13.6</v>
      </c>
      <c r="EZ43" s="185">
        <v>13.1</v>
      </c>
      <c r="FB43" s="303"/>
      <c r="FC43" s="304"/>
      <c r="FE43" s="185">
        <v>13.3</v>
      </c>
      <c r="FF43" s="185">
        <v>13.3</v>
      </c>
      <c r="FG43" s="185">
        <v>14</v>
      </c>
      <c r="FH43" s="185">
        <v>14.4</v>
      </c>
      <c r="FI43" s="185">
        <v>14.9</v>
      </c>
      <c r="FJ43" s="185">
        <v>15.3</v>
      </c>
      <c r="FK43" s="197">
        <v>15.6</v>
      </c>
      <c r="FL43" s="197">
        <v>15.8</v>
      </c>
      <c r="FM43" s="197">
        <v>15.8</v>
      </c>
      <c r="FN43" s="197">
        <v>15.7</v>
      </c>
      <c r="FO43" s="197">
        <v>15.6</v>
      </c>
      <c r="FP43" s="185">
        <v>15.7</v>
      </c>
      <c r="FQ43" s="313"/>
      <c r="FR43" s="185">
        <v>15.8</v>
      </c>
      <c r="FS43" s="185">
        <v>16.3</v>
      </c>
      <c r="FT43" s="185">
        <v>16.7</v>
      </c>
      <c r="FU43" s="185">
        <v>17.100000000000001</v>
      </c>
      <c r="FV43" s="185">
        <v>17.2</v>
      </c>
      <c r="FW43" s="185">
        <v>18</v>
      </c>
      <c r="FX43" s="197">
        <v>18.8</v>
      </c>
      <c r="FY43" s="197">
        <v>19.600000000000001</v>
      </c>
      <c r="FZ43" s="197">
        <v>19.899999999999999</v>
      </c>
      <c r="GA43" s="197">
        <v>19.7</v>
      </c>
      <c r="GB43" s="197">
        <v>18.899999999999999</v>
      </c>
      <c r="GC43" s="185">
        <v>17.8</v>
      </c>
      <c r="GE43" s="185">
        <v>16.899999999999999</v>
      </c>
      <c r="GF43" s="185">
        <v>16</v>
      </c>
      <c r="GG43" s="185">
        <v>15.6</v>
      </c>
      <c r="GH43" s="185">
        <v>15.4</v>
      </c>
      <c r="GI43" s="185">
        <v>15.4</v>
      </c>
      <c r="GJ43" s="185">
        <v>15.6</v>
      </c>
      <c r="GK43" s="197">
        <v>15.8</v>
      </c>
      <c r="GL43" s="197">
        <v>16</v>
      </c>
      <c r="GM43" s="197">
        <v>16.600000000000001</v>
      </c>
      <c r="GN43" s="197">
        <v>17.600000000000001</v>
      </c>
      <c r="GO43" s="197">
        <v>19.600000000000001</v>
      </c>
      <c r="GP43" s="185">
        <v>20.9</v>
      </c>
      <c r="GQ43" s="185">
        <v>21.2</v>
      </c>
      <c r="GR43" s="185">
        <v>20.7</v>
      </c>
      <c r="GS43" s="185">
        <v>20.3</v>
      </c>
      <c r="GT43" s="185">
        <v>20.2</v>
      </c>
      <c r="GU43" s="185">
        <v>20.100000000000001</v>
      </c>
      <c r="GV43" s="185">
        <v>19.899999999999999</v>
      </c>
      <c r="GW43" s="197">
        <v>19.8</v>
      </c>
      <c r="GX43" s="197">
        <v>19.899999999999999</v>
      </c>
      <c r="GY43" s="197">
        <v>19.899999999999999</v>
      </c>
      <c r="GZ43" s="197">
        <v>19.899999999999999</v>
      </c>
      <c r="HA43" s="197">
        <v>19.899999999999999</v>
      </c>
      <c r="HB43" s="185">
        <v>20.100000000000001</v>
      </c>
      <c r="HC43" s="185">
        <v>20.2</v>
      </c>
      <c r="HD43" s="185"/>
      <c r="HE43" s="185"/>
      <c r="HF43" s="185"/>
      <c r="HG43" s="185"/>
      <c r="HH43" s="185"/>
      <c r="HI43" s="197"/>
      <c r="HJ43" s="197"/>
      <c r="HK43" s="197"/>
      <c r="HL43" s="197"/>
      <c r="HM43" s="197"/>
      <c r="HN43" s="185"/>
    </row>
    <row r="44" spans="1:222" ht="15" customHeight="1" x14ac:dyDescent="0.3">
      <c r="A44" s="296">
        <v>3600</v>
      </c>
      <c r="B44" s="185">
        <v>24.2</v>
      </c>
      <c r="C44" s="185">
        <v>24.4</v>
      </c>
      <c r="D44" s="185">
        <v>24.2</v>
      </c>
      <c r="E44" s="185">
        <v>24.2</v>
      </c>
      <c r="F44" s="185">
        <v>24.5</v>
      </c>
      <c r="G44" s="185">
        <v>25.1</v>
      </c>
      <c r="H44" s="185">
        <v>24.8</v>
      </c>
      <c r="I44" s="185">
        <v>24.3</v>
      </c>
      <c r="J44" s="185">
        <v>23.8</v>
      </c>
      <c r="K44" s="185">
        <v>23.6</v>
      </c>
      <c r="L44" s="185">
        <v>24</v>
      </c>
      <c r="M44" s="185">
        <v>24.4</v>
      </c>
      <c r="N44" s="83"/>
      <c r="O44" s="185">
        <v>25</v>
      </c>
      <c r="P44" s="185">
        <v>25</v>
      </c>
      <c r="Q44" s="185">
        <v>25.2</v>
      </c>
      <c r="R44" s="185">
        <v>25.3</v>
      </c>
      <c r="S44" s="185">
        <v>25.6</v>
      </c>
      <c r="T44" s="185">
        <v>27</v>
      </c>
      <c r="U44" s="185">
        <v>26.9</v>
      </c>
      <c r="V44" s="185">
        <v>26.7</v>
      </c>
      <c r="W44" s="185">
        <v>25.5</v>
      </c>
      <c r="X44" s="185">
        <v>25.2</v>
      </c>
      <c r="Y44" s="185">
        <v>25.4</v>
      </c>
      <c r="Z44" s="185">
        <v>25.2</v>
      </c>
      <c r="AA44" s="83"/>
      <c r="AB44" s="185">
        <v>24.8</v>
      </c>
      <c r="AC44" s="185">
        <v>23.9</v>
      </c>
      <c r="AD44" s="185">
        <v>23</v>
      </c>
      <c r="AE44" s="185">
        <v>22.7</v>
      </c>
      <c r="AF44" s="185">
        <v>23.3</v>
      </c>
      <c r="AG44" s="185">
        <v>24.7</v>
      </c>
      <c r="AH44" s="185">
        <v>25.5</v>
      </c>
      <c r="AI44" s="185">
        <v>25.9</v>
      </c>
      <c r="AJ44" s="185">
        <v>26</v>
      </c>
      <c r="AK44" s="185">
        <v>26.3</v>
      </c>
      <c r="AL44" s="185">
        <v>26.3</v>
      </c>
      <c r="AM44" s="185">
        <v>26</v>
      </c>
      <c r="AN44" s="192"/>
      <c r="AO44" s="185">
        <v>24.8</v>
      </c>
      <c r="AP44" s="185">
        <v>23.2</v>
      </c>
      <c r="AQ44" s="185">
        <v>21.4</v>
      </c>
      <c r="AR44" s="185">
        <v>20.6</v>
      </c>
      <c r="AS44" s="185">
        <v>20.6</v>
      </c>
      <c r="AT44" s="185">
        <v>20.9</v>
      </c>
      <c r="AU44" s="185">
        <v>20.3</v>
      </c>
      <c r="AV44" s="185">
        <v>20.3</v>
      </c>
      <c r="AW44" s="185">
        <v>20.399999999999999</v>
      </c>
      <c r="AX44" s="185">
        <v>20.5</v>
      </c>
      <c r="AY44" s="185">
        <v>20.3</v>
      </c>
      <c r="AZ44" s="185">
        <v>20.100000000000001</v>
      </c>
      <c r="BA44" s="192"/>
      <c r="BB44" s="185">
        <v>19.399999999999999</v>
      </c>
      <c r="BC44" s="185">
        <v>18.8</v>
      </c>
      <c r="BD44" s="185">
        <v>18</v>
      </c>
      <c r="BE44" s="185">
        <v>17.600000000000001</v>
      </c>
      <c r="BF44" s="185">
        <v>17.5</v>
      </c>
      <c r="BG44" s="185">
        <v>17.3</v>
      </c>
      <c r="BH44" s="185">
        <v>16.899999999999999</v>
      </c>
      <c r="BI44" s="185">
        <v>16.600000000000001</v>
      </c>
      <c r="BJ44" s="185">
        <v>16.600000000000001</v>
      </c>
      <c r="BK44" s="185">
        <v>16.8</v>
      </c>
      <c r="BL44" s="185">
        <v>17.2</v>
      </c>
      <c r="BM44" s="185">
        <v>17.3</v>
      </c>
      <c r="BN44" s="192"/>
      <c r="BO44" s="185">
        <v>16.8</v>
      </c>
      <c r="BP44" s="185">
        <v>16</v>
      </c>
      <c r="BQ44" s="185">
        <v>15.2</v>
      </c>
      <c r="BR44" s="185">
        <v>15.1</v>
      </c>
      <c r="BS44" s="185">
        <v>15.6</v>
      </c>
      <c r="BT44" s="185">
        <v>16.2</v>
      </c>
      <c r="BU44" s="185">
        <v>16.600000000000001</v>
      </c>
      <c r="BV44" s="185">
        <v>16.7</v>
      </c>
      <c r="BW44" s="185">
        <v>17</v>
      </c>
      <c r="BX44" s="185">
        <v>17.100000000000001</v>
      </c>
      <c r="BY44" s="185">
        <v>16.899999999999999</v>
      </c>
      <c r="BZ44" s="185">
        <v>16.7</v>
      </c>
      <c r="CA44" s="192"/>
      <c r="CB44" s="185">
        <v>16.7</v>
      </c>
      <c r="CC44" s="185">
        <v>16.7</v>
      </c>
      <c r="CD44" s="185">
        <v>16.600000000000001</v>
      </c>
      <c r="CE44" s="185">
        <v>16.399999999999999</v>
      </c>
      <c r="CF44" s="185">
        <v>16.399999999999999</v>
      </c>
      <c r="CG44" s="185">
        <v>16.600000000000001</v>
      </c>
      <c r="CH44" s="185">
        <v>16.600000000000001</v>
      </c>
      <c r="CI44" s="185">
        <v>16.5</v>
      </c>
      <c r="CJ44" s="185">
        <v>16.2</v>
      </c>
      <c r="CK44" s="185">
        <v>16.100000000000001</v>
      </c>
      <c r="CL44" s="185">
        <v>16.2</v>
      </c>
      <c r="CM44" s="185">
        <v>16.3</v>
      </c>
      <c r="CN44" s="192"/>
      <c r="CO44" s="185">
        <v>16.2</v>
      </c>
      <c r="CP44" s="185">
        <v>15.9</v>
      </c>
      <c r="CQ44" s="185">
        <v>15.6</v>
      </c>
      <c r="CR44" s="185">
        <v>15.4</v>
      </c>
      <c r="CS44" s="185">
        <v>15.7</v>
      </c>
      <c r="CT44" s="185">
        <v>16.2</v>
      </c>
      <c r="CU44" s="185">
        <v>16.399999999999999</v>
      </c>
      <c r="CV44" s="185">
        <v>16.3</v>
      </c>
      <c r="CW44" s="185">
        <v>16</v>
      </c>
      <c r="CX44" s="185">
        <v>16</v>
      </c>
      <c r="CY44" s="185">
        <v>16.3</v>
      </c>
      <c r="CZ44" s="185">
        <v>16.600000000000001</v>
      </c>
      <c r="DA44" s="192"/>
      <c r="DB44" s="185">
        <v>16.8</v>
      </c>
      <c r="DC44" s="185">
        <v>16.600000000000001</v>
      </c>
      <c r="DD44" s="185">
        <v>16.399999999999999</v>
      </c>
      <c r="DE44" s="185">
        <v>16.399999999999999</v>
      </c>
      <c r="DF44" s="185">
        <v>16.600000000000001</v>
      </c>
      <c r="DG44" s="185">
        <v>16.8</v>
      </c>
      <c r="DH44" s="185">
        <v>16.899999999999999</v>
      </c>
      <c r="DI44" s="185">
        <v>17.100000000000001</v>
      </c>
      <c r="DJ44" s="185">
        <v>17.2</v>
      </c>
      <c r="DK44" s="185">
        <v>17.399999999999999</v>
      </c>
      <c r="DL44" s="185">
        <v>17.7</v>
      </c>
      <c r="DM44" s="185">
        <v>18.2</v>
      </c>
      <c r="DN44" s="192"/>
      <c r="DO44" s="185">
        <v>18.3</v>
      </c>
      <c r="DP44" s="185">
        <v>17.899999999999999</v>
      </c>
      <c r="DQ44" s="185">
        <v>17.5</v>
      </c>
      <c r="DR44" s="185">
        <v>17.3</v>
      </c>
      <c r="DS44" s="185">
        <v>17.2</v>
      </c>
      <c r="DT44" s="185">
        <v>17.2</v>
      </c>
      <c r="DU44" s="185">
        <v>17.3</v>
      </c>
      <c r="DV44" s="185">
        <v>17.5</v>
      </c>
      <c r="DW44" s="185">
        <v>16.600000000000001</v>
      </c>
      <c r="DX44" s="185">
        <v>17.8</v>
      </c>
      <c r="DY44" s="185">
        <v>18</v>
      </c>
      <c r="DZ44" s="185">
        <v>18.2</v>
      </c>
      <c r="EA44" s="192"/>
      <c r="EB44" s="185">
        <v>18.100000000000001</v>
      </c>
      <c r="EC44" s="185">
        <v>18</v>
      </c>
      <c r="ED44" s="185">
        <v>18</v>
      </c>
      <c r="EE44" s="185">
        <v>18.2</v>
      </c>
      <c r="EF44" s="185">
        <v>18.7</v>
      </c>
      <c r="EG44" s="185">
        <v>19</v>
      </c>
      <c r="EH44" s="185">
        <v>19.100000000000001</v>
      </c>
      <c r="EI44" s="185">
        <v>19.100000000000001</v>
      </c>
      <c r="EJ44" s="185">
        <v>19</v>
      </c>
      <c r="EK44" s="185">
        <v>18.5</v>
      </c>
      <c r="EL44" s="185">
        <v>17.5</v>
      </c>
      <c r="EM44" s="185">
        <v>16.5</v>
      </c>
      <c r="EN44" s="192"/>
      <c r="EO44" s="185">
        <v>16.5</v>
      </c>
      <c r="EP44" s="185">
        <v>16.8</v>
      </c>
      <c r="EQ44" s="185">
        <v>17.399999999999999</v>
      </c>
      <c r="ER44" s="185">
        <v>17.899999999999999</v>
      </c>
      <c r="ES44" s="185">
        <v>18.2</v>
      </c>
      <c r="ET44" s="185">
        <v>18.2</v>
      </c>
      <c r="EU44" s="185">
        <v>18.43</v>
      </c>
      <c r="EV44" s="185">
        <v>18.5</v>
      </c>
      <c r="EW44" s="185">
        <v>18.8</v>
      </c>
      <c r="EX44" s="185">
        <v>18.399999999999999</v>
      </c>
      <c r="EY44" s="185">
        <v>17.899999999999999</v>
      </c>
      <c r="EZ44" s="185">
        <v>16.7</v>
      </c>
      <c r="FB44" s="304"/>
      <c r="FE44" s="185">
        <v>16.8</v>
      </c>
      <c r="FF44" s="185">
        <v>16.8</v>
      </c>
      <c r="FG44" s="185">
        <v>17.399999999999999</v>
      </c>
      <c r="FH44" s="185">
        <v>17.5</v>
      </c>
      <c r="FI44" s="185">
        <v>18.2</v>
      </c>
      <c r="FJ44" s="185">
        <v>18.600000000000001</v>
      </c>
      <c r="FK44" s="261">
        <v>18.8</v>
      </c>
      <c r="FL44" s="146">
        <v>18.7</v>
      </c>
      <c r="FM44" s="261">
        <v>18.399999999999999</v>
      </c>
      <c r="FN44" s="146">
        <v>18.3</v>
      </c>
      <c r="FO44" s="197">
        <v>18.100000000000001</v>
      </c>
      <c r="FP44" s="185">
        <v>18.100000000000001</v>
      </c>
      <c r="FQ44" s="313"/>
      <c r="FR44" s="185">
        <v>18.100000000000001</v>
      </c>
      <c r="FS44" s="185">
        <v>18.3</v>
      </c>
      <c r="FT44" s="185">
        <v>18.7</v>
      </c>
      <c r="FU44" s="185">
        <v>18.8</v>
      </c>
      <c r="FV44" s="185">
        <v>19.3</v>
      </c>
      <c r="FW44" s="185">
        <v>20</v>
      </c>
      <c r="FX44" s="261">
        <v>20.9</v>
      </c>
      <c r="FY44" s="146">
        <v>21.5</v>
      </c>
      <c r="FZ44" s="261">
        <v>21.5</v>
      </c>
      <c r="GA44" s="146">
        <v>21.1</v>
      </c>
      <c r="GB44" s="197">
        <v>20.100000000000001</v>
      </c>
      <c r="GC44" s="185">
        <v>19.100000000000001</v>
      </c>
      <c r="GE44" s="185">
        <v>18.3</v>
      </c>
      <c r="GF44" s="185">
        <v>17.600000000000001</v>
      </c>
      <c r="GG44" s="185">
        <v>17.100000000000001</v>
      </c>
      <c r="GH44" s="185">
        <v>16.899999999999999</v>
      </c>
      <c r="GI44" s="185">
        <v>16.899999999999999</v>
      </c>
      <c r="GJ44" s="185">
        <v>16.8</v>
      </c>
      <c r="GK44" s="261">
        <v>17</v>
      </c>
      <c r="GL44" s="146">
        <v>17</v>
      </c>
      <c r="GM44" s="261">
        <v>17.399999999999999</v>
      </c>
      <c r="GN44" s="146">
        <v>18.100000000000001</v>
      </c>
      <c r="GO44" s="197">
        <v>19.8</v>
      </c>
      <c r="GP44" s="185">
        <v>21</v>
      </c>
      <c r="GQ44" s="185">
        <v>21.2</v>
      </c>
      <c r="GR44" s="185">
        <v>20.8</v>
      </c>
      <c r="GS44" s="185">
        <v>20.2</v>
      </c>
      <c r="GT44" s="185">
        <v>19.8</v>
      </c>
      <c r="GU44" s="185">
        <v>19.7</v>
      </c>
      <c r="GV44" s="185">
        <v>19.399999999999999</v>
      </c>
      <c r="GW44" s="261">
        <v>19.3</v>
      </c>
      <c r="GX44" s="146">
        <v>19</v>
      </c>
      <c r="GY44" s="261">
        <v>18.8</v>
      </c>
      <c r="GZ44" s="146">
        <v>18.7</v>
      </c>
      <c r="HA44" s="197">
        <v>18.600000000000001</v>
      </c>
      <c r="HB44" s="185">
        <v>18.600000000000001</v>
      </c>
      <c r="HC44" s="185">
        <v>18.600000000000001</v>
      </c>
      <c r="HD44" s="185"/>
      <c r="HE44" s="185"/>
      <c r="HF44" s="185"/>
      <c r="HG44" s="185"/>
      <c r="HH44" s="185"/>
      <c r="HI44" s="261"/>
      <c r="HJ44" s="146"/>
      <c r="HK44" s="261"/>
      <c r="HL44" s="146"/>
      <c r="HM44" s="197"/>
      <c r="HN44" s="185"/>
    </row>
    <row r="45" spans="1:222" ht="14.4" x14ac:dyDescent="0.3">
      <c r="A45" s="296">
        <v>3700</v>
      </c>
      <c r="B45" s="185">
        <v>24.6</v>
      </c>
      <c r="C45" s="185">
        <v>24.7</v>
      </c>
      <c r="D45" s="185">
        <v>24.8</v>
      </c>
      <c r="E45" s="185">
        <v>25.1</v>
      </c>
      <c r="F45" s="185">
        <v>25.3</v>
      </c>
      <c r="G45" s="185">
        <v>25.9</v>
      </c>
      <c r="H45" s="185">
        <v>25.9</v>
      </c>
      <c r="I45" s="185">
        <v>25.9</v>
      </c>
      <c r="J45" s="185">
        <v>25.9</v>
      </c>
      <c r="K45" s="185">
        <v>26</v>
      </c>
      <c r="L45" s="185">
        <v>26.2</v>
      </c>
      <c r="M45" s="185">
        <v>26.5</v>
      </c>
      <c r="N45" s="83"/>
      <c r="O45" s="185">
        <v>26.8</v>
      </c>
      <c r="P45" s="185">
        <v>26.9</v>
      </c>
      <c r="Q45" s="185">
        <v>27.1</v>
      </c>
      <c r="R45" s="185">
        <v>27.6</v>
      </c>
      <c r="S45" s="185">
        <v>27.9</v>
      </c>
      <c r="T45" s="185">
        <v>29.1</v>
      </c>
      <c r="U45" s="185">
        <v>29.2</v>
      </c>
      <c r="V45" s="185">
        <v>29.3</v>
      </c>
      <c r="W45" s="185">
        <v>28.7</v>
      </c>
      <c r="X45" s="185">
        <v>28.4</v>
      </c>
      <c r="Y45" s="185">
        <v>28.1</v>
      </c>
      <c r="Z45" s="185">
        <v>27.7</v>
      </c>
      <c r="AA45" s="83"/>
      <c r="AB45" s="185">
        <v>27.3</v>
      </c>
      <c r="AC45" s="185">
        <v>26.9</v>
      </c>
      <c r="AD45" s="185">
        <v>26.4</v>
      </c>
      <c r="AE45" s="185">
        <v>26.1</v>
      </c>
      <c r="AF45" s="185">
        <v>26.4</v>
      </c>
      <c r="AG45" s="185">
        <v>27.5</v>
      </c>
      <c r="AH45" s="185">
        <v>28.2</v>
      </c>
      <c r="AI45" s="185">
        <v>28.7</v>
      </c>
      <c r="AJ45" s="185">
        <v>29</v>
      </c>
      <c r="AK45" s="185">
        <v>29.2</v>
      </c>
      <c r="AL45" s="185">
        <v>29.5</v>
      </c>
      <c r="AM45" s="185">
        <v>29.6</v>
      </c>
      <c r="AN45" s="192"/>
      <c r="AO45" s="185">
        <v>28.8</v>
      </c>
      <c r="AP45" s="185">
        <v>27.6</v>
      </c>
      <c r="AQ45" s="185">
        <v>26</v>
      </c>
      <c r="AR45" s="185">
        <v>25.2</v>
      </c>
      <c r="AS45" s="185">
        <v>25.1</v>
      </c>
      <c r="AT45" s="185">
        <v>25.7</v>
      </c>
      <c r="AU45" s="185">
        <v>25</v>
      </c>
      <c r="AV45" s="185">
        <v>24.8</v>
      </c>
      <c r="AW45" s="185">
        <v>24.5</v>
      </c>
      <c r="AX45" s="185">
        <v>24.3</v>
      </c>
      <c r="AY45" s="185">
        <v>24.6</v>
      </c>
      <c r="AZ45" s="185">
        <v>24.6</v>
      </c>
      <c r="BA45" s="192"/>
      <c r="BB45" s="185">
        <v>23.9</v>
      </c>
      <c r="BC45" s="185">
        <v>22.8</v>
      </c>
      <c r="BD45" s="185">
        <v>21.6</v>
      </c>
      <c r="BE45" s="185">
        <v>21.2</v>
      </c>
      <c r="BF45" s="185">
        <v>21.2</v>
      </c>
      <c r="BG45" s="185">
        <v>21.1</v>
      </c>
      <c r="BH45" s="185">
        <v>20.9</v>
      </c>
      <c r="BI45" s="185">
        <v>20.7</v>
      </c>
      <c r="BJ45" s="185">
        <v>20.6</v>
      </c>
      <c r="BK45" s="185">
        <v>20.9</v>
      </c>
      <c r="BL45" s="185">
        <v>20.9</v>
      </c>
      <c r="BM45" s="185">
        <v>20.7</v>
      </c>
      <c r="BN45" s="192"/>
      <c r="BO45" s="185">
        <v>20.2</v>
      </c>
      <c r="BP45" s="185">
        <v>19.899999999999999</v>
      </c>
      <c r="BQ45" s="185">
        <v>19.7</v>
      </c>
      <c r="BR45" s="185">
        <v>20</v>
      </c>
      <c r="BS45" s="185">
        <v>20.7</v>
      </c>
      <c r="BT45" s="185">
        <v>21.3</v>
      </c>
      <c r="BU45" s="185">
        <v>21.5</v>
      </c>
      <c r="BV45" s="185">
        <v>21.4</v>
      </c>
      <c r="BW45" s="185">
        <v>22</v>
      </c>
      <c r="BX45" s="185">
        <v>22.1</v>
      </c>
      <c r="BY45" s="185">
        <v>21.9</v>
      </c>
      <c r="BZ45" s="185">
        <v>21.3</v>
      </c>
      <c r="CA45" s="192"/>
      <c r="CB45" s="185">
        <v>21</v>
      </c>
      <c r="CC45" s="185">
        <v>21</v>
      </c>
      <c r="CD45" s="185">
        <v>21.1</v>
      </c>
      <c r="CE45" s="185">
        <v>21.2</v>
      </c>
      <c r="CF45" s="185">
        <v>21.2</v>
      </c>
      <c r="CG45" s="185">
        <v>21.2</v>
      </c>
      <c r="CH45" s="185">
        <v>21</v>
      </c>
      <c r="CI45" s="185">
        <v>20.8</v>
      </c>
      <c r="CJ45" s="185">
        <v>20.399999999999999</v>
      </c>
      <c r="CK45" s="185">
        <v>20.3</v>
      </c>
      <c r="CL45" s="185">
        <v>20.399999999999999</v>
      </c>
      <c r="CM45" s="185">
        <v>20.399999999999999</v>
      </c>
      <c r="CN45" s="192"/>
      <c r="CO45" s="185">
        <v>20.3</v>
      </c>
      <c r="CP45" s="185">
        <v>20.100000000000001</v>
      </c>
      <c r="CQ45" s="185">
        <v>19.899999999999999</v>
      </c>
      <c r="CR45" s="185">
        <v>19.899999999999999</v>
      </c>
      <c r="CS45" s="185">
        <v>19.8</v>
      </c>
      <c r="CT45" s="185">
        <v>19.899999999999999</v>
      </c>
      <c r="CU45" s="185">
        <v>19.7</v>
      </c>
      <c r="CV45" s="185">
        <v>19.7</v>
      </c>
      <c r="CW45" s="185">
        <v>19.5</v>
      </c>
      <c r="CX45" s="185">
        <v>19.399999999999999</v>
      </c>
      <c r="CY45" s="185">
        <v>19.399999999999999</v>
      </c>
      <c r="CZ45" s="185">
        <v>19.2</v>
      </c>
      <c r="DA45" s="192"/>
      <c r="DB45" s="185">
        <v>19.3</v>
      </c>
      <c r="DC45" s="185">
        <v>19.100000000000001</v>
      </c>
      <c r="DD45" s="185">
        <v>19.100000000000001</v>
      </c>
      <c r="DE45" s="185">
        <v>19.100000000000001</v>
      </c>
      <c r="DF45" s="185">
        <v>19.2</v>
      </c>
      <c r="DG45" s="185">
        <v>19.399999999999999</v>
      </c>
      <c r="DH45" s="185">
        <v>19.399999999999999</v>
      </c>
      <c r="DI45" s="185">
        <v>19.600000000000001</v>
      </c>
      <c r="DJ45" s="185">
        <v>19.399999999999999</v>
      </c>
      <c r="DK45" s="185">
        <v>19.3</v>
      </c>
      <c r="DL45" s="185">
        <v>19.5</v>
      </c>
      <c r="DM45" s="185">
        <v>19.7</v>
      </c>
      <c r="DN45" s="192"/>
      <c r="DO45" s="185">
        <v>19.7</v>
      </c>
      <c r="DP45" s="185">
        <v>19.3</v>
      </c>
      <c r="DQ45" s="185">
        <v>18.8</v>
      </c>
      <c r="DR45" s="185">
        <v>18.7</v>
      </c>
      <c r="DS45" s="185">
        <v>18.5</v>
      </c>
      <c r="DT45" s="185">
        <v>18.399999999999999</v>
      </c>
      <c r="DU45" s="185">
        <v>18.100000000000001</v>
      </c>
      <c r="DV45" s="185">
        <v>18.3</v>
      </c>
      <c r="DW45" s="185">
        <v>18.399999999999999</v>
      </c>
      <c r="DX45" s="185">
        <v>18.600000000000001</v>
      </c>
      <c r="DY45" s="185">
        <v>18.600000000000001</v>
      </c>
      <c r="DZ45" s="185">
        <v>19</v>
      </c>
      <c r="EA45" s="192"/>
      <c r="EB45" s="185">
        <v>19</v>
      </c>
      <c r="EC45" s="185">
        <v>19</v>
      </c>
      <c r="ED45" s="185">
        <v>19</v>
      </c>
      <c r="EE45" s="185">
        <v>19.5</v>
      </c>
      <c r="EF45" s="185">
        <v>20</v>
      </c>
      <c r="EG45" s="185">
        <v>20.5</v>
      </c>
      <c r="EH45" s="185">
        <v>20.5</v>
      </c>
      <c r="EI45" s="185">
        <v>20.2</v>
      </c>
      <c r="EJ45" s="185">
        <v>19.7</v>
      </c>
      <c r="EK45" s="185">
        <v>19.5</v>
      </c>
      <c r="EL45" s="185">
        <v>19.3</v>
      </c>
      <c r="EM45" s="185">
        <v>19.100000000000001</v>
      </c>
      <c r="EN45" s="192"/>
      <c r="EO45" s="185">
        <v>18.8</v>
      </c>
      <c r="EP45" s="185">
        <v>18.8</v>
      </c>
      <c r="EQ45" s="185">
        <v>18.899999999999999</v>
      </c>
      <c r="ER45" s="185">
        <v>19.100000000000001</v>
      </c>
      <c r="ES45" s="185">
        <v>19.2</v>
      </c>
      <c r="ET45" s="185">
        <v>19.3</v>
      </c>
      <c r="EU45" s="185">
        <v>19.18</v>
      </c>
      <c r="EV45" s="185">
        <v>18.899999999999999</v>
      </c>
      <c r="EW45" s="185">
        <v>18.600000000000001</v>
      </c>
      <c r="EX45" s="185">
        <v>18.399999999999999</v>
      </c>
      <c r="EY45" s="185">
        <v>18.2</v>
      </c>
      <c r="EZ45" s="185">
        <v>17.7</v>
      </c>
      <c r="FB45" s="304"/>
      <c r="FE45" s="185">
        <v>17.8</v>
      </c>
      <c r="FF45" s="185">
        <v>17.5</v>
      </c>
      <c r="FG45" s="185">
        <v>17.600000000000001</v>
      </c>
      <c r="FH45" s="185">
        <v>17.600000000000001</v>
      </c>
      <c r="FI45" s="185">
        <v>18.2</v>
      </c>
      <c r="FJ45" s="185">
        <v>18.600000000000001</v>
      </c>
      <c r="FK45" s="261">
        <v>18.7</v>
      </c>
      <c r="FL45" s="261">
        <v>18.600000000000001</v>
      </c>
      <c r="FM45" s="261">
        <v>18.5</v>
      </c>
      <c r="FN45" s="261">
        <v>18.5</v>
      </c>
      <c r="FO45" s="261">
        <v>18.5</v>
      </c>
      <c r="FP45" s="185">
        <v>18.600000000000001</v>
      </c>
      <c r="FQ45" s="313"/>
      <c r="FR45" s="185">
        <v>18.5</v>
      </c>
      <c r="FS45" s="185">
        <v>18.8</v>
      </c>
      <c r="FT45" s="185">
        <v>19.100000000000001</v>
      </c>
      <c r="FU45" s="185">
        <v>19.399999999999999</v>
      </c>
      <c r="FV45" s="185">
        <v>19.7</v>
      </c>
      <c r="FW45" s="185">
        <v>20.2</v>
      </c>
      <c r="FX45" s="261">
        <v>20.8</v>
      </c>
      <c r="FY45" s="261">
        <v>21.3</v>
      </c>
      <c r="FZ45" s="261">
        <v>21.5</v>
      </c>
      <c r="GA45" s="261">
        <v>21.3</v>
      </c>
      <c r="GB45" s="261">
        <v>20.7</v>
      </c>
      <c r="GC45" s="185">
        <v>20</v>
      </c>
      <c r="GE45" s="185">
        <v>19.399999999999999</v>
      </c>
      <c r="GF45" s="185">
        <v>18.8</v>
      </c>
      <c r="GG45" s="185">
        <v>18.3</v>
      </c>
      <c r="GH45" s="185">
        <v>18</v>
      </c>
      <c r="GI45" s="185">
        <v>17.7</v>
      </c>
      <c r="GJ45" s="185">
        <v>17.600000000000001</v>
      </c>
      <c r="GK45" s="261">
        <v>17.600000000000001</v>
      </c>
      <c r="GL45" s="261">
        <v>17.8</v>
      </c>
      <c r="GM45" s="261">
        <v>18.100000000000001</v>
      </c>
      <c r="GN45" s="261">
        <v>18.7</v>
      </c>
      <c r="GO45" s="261">
        <v>19.899999999999999</v>
      </c>
      <c r="GP45" s="185">
        <v>21.1</v>
      </c>
      <c r="GQ45" s="185">
        <v>21.4</v>
      </c>
      <c r="GR45" s="185">
        <v>21.2</v>
      </c>
      <c r="GS45" s="185">
        <v>20.8</v>
      </c>
      <c r="GT45" s="185">
        <v>20.8</v>
      </c>
      <c r="GU45" s="185">
        <v>20.9</v>
      </c>
      <c r="GV45" s="185">
        <v>21</v>
      </c>
      <c r="GW45" s="261">
        <v>20.7</v>
      </c>
      <c r="GX45" s="261">
        <v>20.3</v>
      </c>
      <c r="GY45" s="261">
        <v>19.8</v>
      </c>
      <c r="GZ45" s="261">
        <v>19.5</v>
      </c>
      <c r="HA45" s="261">
        <v>19.3</v>
      </c>
      <c r="HB45" s="185">
        <v>19.3</v>
      </c>
      <c r="HC45" s="185">
        <v>19.2</v>
      </c>
      <c r="HD45" s="185"/>
      <c r="HE45" s="185"/>
      <c r="HF45" s="185"/>
      <c r="HG45" s="185"/>
      <c r="HH45" s="185"/>
      <c r="HI45" s="261"/>
      <c r="HJ45" s="261"/>
      <c r="HK45" s="261"/>
      <c r="HL45" s="261"/>
      <c r="HM45" s="261"/>
      <c r="HN45" s="185"/>
    </row>
    <row r="46" spans="1:222" ht="15" customHeight="1" x14ac:dyDescent="0.3">
      <c r="A46" s="145" t="s">
        <v>62</v>
      </c>
      <c r="B46" s="183"/>
      <c r="C46" s="211"/>
      <c r="D46" s="211"/>
      <c r="E46" s="211"/>
      <c r="F46" s="211"/>
      <c r="G46" s="211"/>
      <c r="H46" s="211"/>
      <c r="I46" s="211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47"/>
      <c r="U46" s="147"/>
      <c r="V46" s="147"/>
      <c r="W46" s="147"/>
      <c r="X46" s="147"/>
      <c r="Y46" s="147"/>
      <c r="Z46" s="147"/>
      <c r="AA46" s="83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92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  <c r="BA46" s="192"/>
      <c r="BB46" s="147"/>
      <c r="BC46" s="147"/>
      <c r="BD46" s="147"/>
      <c r="BE46" s="147"/>
      <c r="BF46" s="147"/>
      <c r="BG46" s="147"/>
      <c r="BH46" s="147"/>
      <c r="BI46" s="147"/>
      <c r="BJ46" s="147"/>
      <c r="BK46" s="147"/>
      <c r="BL46" s="147"/>
      <c r="BM46" s="147"/>
      <c r="BN46" s="192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92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92"/>
      <c r="CO46" s="147"/>
      <c r="CP46" s="147"/>
      <c r="CQ46" s="147"/>
      <c r="CR46" s="147"/>
      <c r="CS46" s="147"/>
      <c r="CT46" s="147"/>
      <c r="CU46" s="147"/>
      <c r="CV46" s="147"/>
      <c r="CW46" s="147"/>
      <c r="CX46" s="147"/>
      <c r="CY46" s="147"/>
      <c r="CZ46" s="147"/>
      <c r="DA46" s="192"/>
      <c r="DB46" s="147"/>
      <c r="DC46" s="147"/>
      <c r="DD46" s="147"/>
      <c r="DE46" s="147"/>
      <c r="DF46" s="147"/>
      <c r="DG46" s="147"/>
      <c r="DH46" s="147"/>
      <c r="DI46" s="147"/>
      <c r="DJ46" s="147"/>
      <c r="DK46" s="147"/>
      <c r="DL46" s="147"/>
      <c r="DM46" s="147"/>
      <c r="DN46" s="192"/>
      <c r="DO46" s="147"/>
      <c r="DP46" s="147"/>
      <c r="DQ46" s="147"/>
      <c r="DR46" s="147"/>
      <c r="DS46" s="147"/>
      <c r="DT46" s="147"/>
      <c r="DU46" s="147"/>
      <c r="DV46" s="147"/>
      <c r="DW46" s="147"/>
      <c r="DX46" s="147"/>
      <c r="DY46" s="147"/>
      <c r="DZ46" s="147"/>
      <c r="EA46" s="192"/>
      <c r="EB46" s="147"/>
      <c r="EC46" s="147"/>
      <c r="ED46" s="147"/>
      <c r="EE46" s="147"/>
      <c r="EF46" s="147"/>
      <c r="EG46" s="147"/>
      <c r="EH46" s="147"/>
      <c r="EI46" s="147"/>
      <c r="EJ46" s="147"/>
      <c r="EK46" s="147"/>
      <c r="EL46" s="147"/>
      <c r="EM46" s="147"/>
      <c r="EN46" s="192"/>
      <c r="EO46" s="147"/>
      <c r="EP46" s="147"/>
      <c r="EQ46" s="147"/>
      <c r="ER46" s="147"/>
      <c r="ES46" s="147"/>
      <c r="ET46" s="147"/>
      <c r="EU46" s="147"/>
      <c r="EV46" s="147"/>
      <c r="EW46" s="147"/>
      <c r="EX46" s="147"/>
      <c r="EY46" s="147"/>
      <c r="EZ46" s="147"/>
      <c r="FB46" s="304"/>
      <c r="FE46" s="147"/>
      <c r="FF46" s="147"/>
      <c r="FG46" s="147"/>
      <c r="FH46" s="147"/>
      <c r="FI46" s="185"/>
      <c r="FJ46" s="147"/>
      <c r="FK46" s="197"/>
      <c r="FL46" s="197"/>
      <c r="FM46" s="197"/>
      <c r="FN46" s="197"/>
      <c r="FO46" s="197"/>
      <c r="FP46" s="147"/>
      <c r="FQ46" s="313"/>
      <c r="FR46" s="147"/>
      <c r="FS46" s="147"/>
      <c r="FT46" s="147"/>
      <c r="FU46" s="147"/>
      <c r="FV46" s="185"/>
      <c r="FW46" s="147"/>
      <c r="FX46" s="197"/>
      <c r="FY46" s="197"/>
      <c r="FZ46" s="197"/>
      <c r="GA46" s="197"/>
      <c r="GB46" s="197"/>
      <c r="GC46" s="147"/>
      <c r="GE46" s="147"/>
      <c r="GF46" s="147"/>
      <c r="GG46" s="147"/>
      <c r="GH46" s="147"/>
      <c r="GI46" s="185"/>
      <c r="GJ46" s="147"/>
      <c r="GK46" s="197"/>
      <c r="GL46" s="197"/>
      <c r="GM46" s="197"/>
      <c r="GN46" s="197"/>
      <c r="GO46" s="197"/>
      <c r="GP46" s="147"/>
      <c r="GQ46" s="147"/>
      <c r="GR46" s="147"/>
      <c r="GS46" s="147"/>
      <c r="GT46" s="147"/>
      <c r="GU46" s="185"/>
      <c r="GV46" s="147"/>
      <c r="GW46" s="197"/>
      <c r="GX46" s="197"/>
      <c r="GY46" s="197"/>
      <c r="GZ46" s="197"/>
      <c r="HA46" s="197"/>
      <c r="HB46" s="147"/>
      <c r="HC46" s="147"/>
      <c r="HD46" s="147"/>
      <c r="HE46" s="147"/>
      <c r="HF46" s="147"/>
      <c r="HG46" s="185"/>
      <c r="HH46" s="147"/>
      <c r="HI46" s="197"/>
      <c r="HJ46" s="197"/>
      <c r="HK46" s="197"/>
      <c r="HL46" s="197"/>
      <c r="HM46" s="197"/>
      <c r="HN46" s="147"/>
    </row>
    <row r="47" spans="1:222" ht="15" customHeight="1" x14ac:dyDescent="0.3">
      <c r="A47" s="296">
        <v>1600</v>
      </c>
      <c r="B47" s="185">
        <v>34.6</v>
      </c>
      <c r="C47" s="210">
        <v>34.4</v>
      </c>
      <c r="D47" s="210">
        <v>34.299999999999997</v>
      </c>
      <c r="E47" s="210">
        <v>34.4</v>
      </c>
      <c r="F47" s="210">
        <v>34.700000000000003</v>
      </c>
      <c r="G47" s="210">
        <v>34.799999999999997</v>
      </c>
      <c r="H47" s="210">
        <v>34.700000000000003</v>
      </c>
      <c r="I47" s="210">
        <v>34.700000000000003</v>
      </c>
      <c r="J47" s="185">
        <v>34.6</v>
      </c>
      <c r="K47" s="185">
        <v>34.799999999999997</v>
      </c>
      <c r="L47" s="185">
        <v>35</v>
      </c>
      <c r="M47" s="185">
        <v>35.1</v>
      </c>
      <c r="N47" s="83"/>
      <c r="O47" s="185">
        <v>34.799999999999997</v>
      </c>
      <c r="P47" s="185">
        <v>34.700000000000003</v>
      </c>
      <c r="Q47" s="185">
        <v>34.700000000000003</v>
      </c>
      <c r="R47" s="185">
        <v>34.299999999999997</v>
      </c>
      <c r="S47" s="185">
        <v>34.1</v>
      </c>
      <c r="T47" s="185">
        <v>34.1</v>
      </c>
      <c r="U47" s="185">
        <v>34.6</v>
      </c>
      <c r="V47" s="185">
        <v>34.9</v>
      </c>
      <c r="W47" s="185">
        <v>35.4</v>
      </c>
      <c r="X47" s="185">
        <v>35.9</v>
      </c>
      <c r="Y47" s="185">
        <v>36.299999999999997</v>
      </c>
      <c r="Z47" s="185">
        <v>36</v>
      </c>
      <c r="AA47" s="83"/>
      <c r="AB47" s="185">
        <v>35.5</v>
      </c>
      <c r="AC47" s="185">
        <v>35.1</v>
      </c>
      <c r="AD47" s="185">
        <v>34.9</v>
      </c>
      <c r="AE47" s="185">
        <v>34.799999999999997</v>
      </c>
      <c r="AF47" s="185">
        <v>34.799999999999997</v>
      </c>
      <c r="AG47" s="185">
        <v>35</v>
      </c>
      <c r="AH47" s="185">
        <v>34.700000000000003</v>
      </c>
      <c r="AI47" s="185">
        <v>34.6</v>
      </c>
      <c r="AJ47" s="185">
        <v>34.1</v>
      </c>
      <c r="AK47" s="185">
        <v>33.799999999999997</v>
      </c>
      <c r="AL47" s="185">
        <v>33.5</v>
      </c>
      <c r="AM47" s="185">
        <v>33.6</v>
      </c>
      <c r="AN47" s="192"/>
      <c r="AO47" s="185">
        <v>33.6</v>
      </c>
      <c r="AP47" s="185">
        <v>33.6</v>
      </c>
      <c r="AQ47" s="185">
        <v>33.1</v>
      </c>
      <c r="AR47" s="185">
        <v>33.1</v>
      </c>
      <c r="AS47" s="185">
        <v>32.700000000000003</v>
      </c>
      <c r="AT47" s="185">
        <v>32.9</v>
      </c>
      <c r="AU47" s="185">
        <v>32.6</v>
      </c>
      <c r="AV47" s="185">
        <v>32.4</v>
      </c>
      <c r="AW47" s="185">
        <v>31.9</v>
      </c>
      <c r="AX47" s="185">
        <v>31</v>
      </c>
      <c r="AY47" s="185">
        <v>30.4</v>
      </c>
      <c r="AZ47" s="185">
        <v>30</v>
      </c>
      <c r="BA47" s="192"/>
      <c r="BB47" s="185">
        <v>30</v>
      </c>
      <c r="BC47" s="185">
        <v>29.8</v>
      </c>
      <c r="BD47" s="185">
        <v>29.7</v>
      </c>
      <c r="BE47" s="185">
        <v>29.4</v>
      </c>
      <c r="BF47" s="185">
        <v>29.3</v>
      </c>
      <c r="BG47" s="185">
        <v>29</v>
      </c>
      <c r="BH47" s="185">
        <v>28.6</v>
      </c>
      <c r="BI47" s="185">
        <v>28.1</v>
      </c>
      <c r="BJ47" s="185">
        <v>27.7</v>
      </c>
      <c r="BK47" s="185">
        <v>27.4</v>
      </c>
      <c r="BL47" s="185">
        <v>27.5</v>
      </c>
      <c r="BM47" s="185">
        <v>27.5</v>
      </c>
      <c r="BN47" s="192"/>
      <c r="BO47" s="185">
        <v>27.3</v>
      </c>
      <c r="BP47" s="185">
        <v>26.9</v>
      </c>
      <c r="BQ47" s="185">
        <v>26.9</v>
      </c>
      <c r="BR47" s="185">
        <v>26.9</v>
      </c>
      <c r="BS47" s="185">
        <v>27</v>
      </c>
      <c r="BT47" s="185">
        <v>26.7</v>
      </c>
      <c r="BU47" s="185">
        <v>26.7</v>
      </c>
      <c r="BV47" s="185">
        <v>26.4</v>
      </c>
      <c r="BW47" s="185">
        <v>26.3</v>
      </c>
      <c r="BX47" s="185">
        <v>26</v>
      </c>
      <c r="BY47" s="185">
        <v>26.1</v>
      </c>
      <c r="BZ47" s="185">
        <v>26.2</v>
      </c>
      <c r="CA47" s="192"/>
      <c r="CB47" s="185">
        <v>26.1</v>
      </c>
      <c r="CC47" s="185">
        <v>26.1</v>
      </c>
      <c r="CD47" s="185">
        <v>25.9</v>
      </c>
      <c r="CE47" s="185">
        <v>25.8</v>
      </c>
      <c r="CF47" s="185">
        <v>25.8</v>
      </c>
      <c r="CG47" s="185">
        <v>25.6</v>
      </c>
      <c r="CH47" s="185">
        <v>25.5</v>
      </c>
      <c r="CI47" s="185">
        <v>25.4</v>
      </c>
      <c r="CJ47" s="185">
        <v>25.4</v>
      </c>
      <c r="CK47" s="185">
        <v>25.2</v>
      </c>
      <c r="CL47" s="185">
        <v>25.3</v>
      </c>
      <c r="CM47" s="185">
        <v>25.3</v>
      </c>
      <c r="CN47" s="192"/>
      <c r="CO47" s="185">
        <v>25.3</v>
      </c>
      <c r="CP47" s="185">
        <v>25.1</v>
      </c>
      <c r="CQ47" s="185">
        <v>25</v>
      </c>
      <c r="CR47" s="185">
        <v>25</v>
      </c>
      <c r="CS47" s="185">
        <v>25</v>
      </c>
      <c r="CT47" s="185">
        <v>25</v>
      </c>
      <c r="CU47" s="185">
        <v>25.1</v>
      </c>
      <c r="CV47" s="185">
        <v>25</v>
      </c>
      <c r="CW47" s="185">
        <v>24.9</v>
      </c>
      <c r="CX47" s="185">
        <v>24.8</v>
      </c>
      <c r="CY47" s="185">
        <v>24.8</v>
      </c>
      <c r="CZ47" s="185">
        <v>24.9</v>
      </c>
      <c r="DA47" s="192"/>
      <c r="DB47" s="185">
        <v>25</v>
      </c>
      <c r="DC47" s="185">
        <v>24.8</v>
      </c>
      <c r="DD47" s="185">
        <v>24.6</v>
      </c>
      <c r="DE47" s="185">
        <v>24.6</v>
      </c>
      <c r="DF47" s="185">
        <v>24.6</v>
      </c>
      <c r="DG47" s="185">
        <v>24.6</v>
      </c>
      <c r="DH47" s="185">
        <v>24.3</v>
      </c>
      <c r="DI47" s="185">
        <v>24.1</v>
      </c>
      <c r="DJ47" s="185">
        <v>23.9</v>
      </c>
      <c r="DK47" s="185">
        <v>23.8</v>
      </c>
      <c r="DL47" s="185">
        <v>23.6</v>
      </c>
      <c r="DM47" s="185">
        <v>23.2</v>
      </c>
      <c r="DN47" s="192"/>
      <c r="DO47" s="185">
        <v>23</v>
      </c>
      <c r="DP47" s="185">
        <v>22.7</v>
      </c>
      <c r="DQ47" s="185">
        <v>22.8</v>
      </c>
      <c r="DR47" s="185">
        <v>23</v>
      </c>
      <c r="DS47" s="185">
        <v>23.1</v>
      </c>
      <c r="DT47" s="185">
        <v>23</v>
      </c>
      <c r="DU47" s="185">
        <v>22.9</v>
      </c>
      <c r="DV47" s="185">
        <v>22.9</v>
      </c>
      <c r="DW47" s="185">
        <v>22.9</v>
      </c>
      <c r="DX47" s="185">
        <v>22.8</v>
      </c>
      <c r="DY47" s="185">
        <v>22.8</v>
      </c>
      <c r="DZ47" s="185">
        <v>22.9</v>
      </c>
      <c r="EA47" s="192"/>
      <c r="EB47" s="185">
        <v>22.8</v>
      </c>
      <c r="EC47" s="185">
        <v>22.7</v>
      </c>
      <c r="ED47" s="185">
        <v>22.4</v>
      </c>
      <c r="EE47" s="185">
        <v>22.5</v>
      </c>
      <c r="EF47" s="185">
        <v>22.7</v>
      </c>
      <c r="EG47" s="185">
        <v>22.9</v>
      </c>
      <c r="EH47" s="185">
        <v>22.7</v>
      </c>
      <c r="EI47" s="185">
        <v>23</v>
      </c>
      <c r="EJ47" s="185">
        <v>23.1</v>
      </c>
      <c r="EK47" s="185">
        <v>22.9</v>
      </c>
      <c r="EL47" s="185">
        <v>22.8</v>
      </c>
      <c r="EM47" s="185">
        <v>22.8</v>
      </c>
      <c r="EN47" s="192"/>
      <c r="EO47" s="185">
        <v>23.1</v>
      </c>
      <c r="EP47" s="185">
        <v>22.9</v>
      </c>
      <c r="EQ47" s="185">
        <v>22.4</v>
      </c>
      <c r="ER47" s="185">
        <v>22.5</v>
      </c>
      <c r="ES47" s="185">
        <v>22.6</v>
      </c>
      <c r="ET47" s="185">
        <v>22.7</v>
      </c>
      <c r="EU47" s="185">
        <v>22.9</v>
      </c>
      <c r="EV47" s="185">
        <v>22.8</v>
      </c>
      <c r="EW47" s="185">
        <v>22.7</v>
      </c>
      <c r="EX47" s="185">
        <v>22.5</v>
      </c>
      <c r="EY47" s="185">
        <v>22.7</v>
      </c>
      <c r="EZ47" s="185">
        <v>22.6</v>
      </c>
      <c r="FB47" s="304"/>
      <c r="FE47" s="185">
        <v>22.6</v>
      </c>
      <c r="FF47" s="185">
        <v>22.2</v>
      </c>
      <c r="FG47" s="185">
        <v>22.3</v>
      </c>
      <c r="FH47" s="185">
        <v>22.2</v>
      </c>
      <c r="FI47" s="185">
        <v>22.6</v>
      </c>
      <c r="FJ47" s="261">
        <v>22.9</v>
      </c>
      <c r="FK47" s="147">
        <v>23.2</v>
      </c>
      <c r="FL47" s="147">
        <v>23.1</v>
      </c>
      <c r="FM47" s="147">
        <v>23.2</v>
      </c>
      <c r="FN47" s="147">
        <v>23.2</v>
      </c>
      <c r="FO47" s="147">
        <v>23.7</v>
      </c>
      <c r="FP47" s="185">
        <v>24</v>
      </c>
      <c r="FQ47" s="313"/>
      <c r="FR47" s="185">
        <v>24.3</v>
      </c>
      <c r="FS47" s="185">
        <v>24.4</v>
      </c>
      <c r="FT47" s="185">
        <v>24.7</v>
      </c>
      <c r="FU47" s="185">
        <v>24.4</v>
      </c>
      <c r="FV47" s="185">
        <v>24.8</v>
      </c>
      <c r="FW47" s="261">
        <v>25.2</v>
      </c>
      <c r="FX47" s="147">
        <v>25.5</v>
      </c>
      <c r="FY47" s="147">
        <v>25.4</v>
      </c>
      <c r="FZ47" s="147">
        <v>25.6</v>
      </c>
      <c r="GA47" s="147">
        <v>26.1</v>
      </c>
      <c r="GB47" s="147">
        <v>26.7</v>
      </c>
      <c r="GC47" s="185">
        <v>27</v>
      </c>
      <c r="GE47" s="185">
        <v>27.3</v>
      </c>
      <c r="GF47" s="185">
        <v>27.6</v>
      </c>
      <c r="GG47" s="185">
        <v>27.9</v>
      </c>
      <c r="GH47" s="185">
        <v>28</v>
      </c>
      <c r="GI47" s="185">
        <v>28.3</v>
      </c>
      <c r="GJ47" s="261">
        <v>28.5</v>
      </c>
      <c r="GK47" s="147">
        <v>28.6</v>
      </c>
      <c r="GL47" s="147">
        <v>28.5</v>
      </c>
      <c r="GM47" s="147">
        <v>27.8</v>
      </c>
      <c r="GN47" s="147">
        <v>28.1</v>
      </c>
      <c r="GO47" s="147">
        <v>28.7</v>
      </c>
      <c r="GP47" s="185">
        <v>28.5</v>
      </c>
      <c r="GQ47" s="185">
        <v>28.3</v>
      </c>
      <c r="GR47" s="185">
        <v>27.8</v>
      </c>
      <c r="GS47" s="185">
        <v>27.7</v>
      </c>
      <c r="GT47" s="185">
        <v>27.5</v>
      </c>
      <c r="GU47" s="185">
        <v>28</v>
      </c>
      <c r="GV47" s="261">
        <v>28.3</v>
      </c>
      <c r="GW47" s="147">
        <v>28.2</v>
      </c>
      <c r="GX47" s="147">
        <v>28.3</v>
      </c>
      <c r="GY47" s="147">
        <v>28.7</v>
      </c>
      <c r="GZ47" s="147">
        <v>29.3</v>
      </c>
      <c r="HA47" s="147">
        <v>30.2</v>
      </c>
      <c r="HB47" s="185">
        <v>30.5</v>
      </c>
      <c r="HC47" s="185">
        <v>30.7</v>
      </c>
      <c r="HD47" s="185"/>
      <c r="HE47" s="185"/>
      <c r="HF47" s="185"/>
      <c r="HG47" s="185"/>
      <c r="HH47" s="261"/>
      <c r="HI47" s="147"/>
      <c r="HJ47" s="147"/>
      <c r="HK47" s="147"/>
      <c r="HL47" s="147"/>
      <c r="HM47" s="147"/>
      <c r="HN47" s="185"/>
    </row>
    <row r="48" spans="1:222" ht="15" customHeight="1" x14ac:dyDescent="0.3">
      <c r="A48" s="296">
        <v>1700</v>
      </c>
      <c r="B48" s="185">
        <v>36.5</v>
      </c>
      <c r="C48" s="185">
        <v>36.700000000000003</v>
      </c>
      <c r="D48" s="185">
        <v>36.700000000000003</v>
      </c>
      <c r="E48" s="185">
        <v>37.1</v>
      </c>
      <c r="F48" s="185">
        <v>37.299999999999997</v>
      </c>
      <c r="G48" s="185">
        <v>37.299999999999997</v>
      </c>
      <c r="H48" s="185">
        <v>37.200000000000003</v>
      </c>
      <c r="I48" s="185">
        <v>37.299999999999997</v>
      </c>
      <c r="J48" s="185">
        <v>37.200000000000003</v>
      </c>
      <c r="K48" s="185">
        <v>37.299999999999997</v>
      </c>
      <c r="L48" s="185">
        <v>37.299999999999997</v>
      </c>
      <c r="M48" s="185">
        <v>37.4</v>
      </c>
      <c r="N48" s="83"/>
      <c r="O48" s="185">
        <v>37.1</v>
      </c>
      <c r="P48" s="185">
        <v>36.9</v>
      </c>
      <c r="Q48" s="185">
        <v>36.700000000000003</v>
      </c>
      <c r="R48" s="185">
        <v>36.4</v>
      </c>
      <c r="S48" s="185">
        <v>36.299999999999997</v>
      </c>
      <c r="T48" s="185">
        <v>36.5</v>
      </c>
      <c r="U48" s="185">
        <v>36.9</v>
      </c>
      <c r="V48" s="185">
        <v>37</v>
      </c>
      <c r="W48" s="185">
        <v>36.9</v>
      </c>
      <c r="X48" s="185">
        <v>37.1</v>
      </c>
      <c r="Y48" s="185">
        <v>37.4</v>
      </c>
      <c r="Z48" s="185">
        <v>37.4</v>
      </c>
      <c r="AA48" s="83"/>
      <c r="AB48" s="185">
        <v>37.200000000000003</v>
      </c>
      <c r="AC48" s="185">
        <v>37.1</v>
      </c>
      <c r="AD48" s="185">
        <v>37.200000000000003</v>
      </c>
      <c r="AE48" s="185">
        <v>36.6</v>
      </c>
      <c r="AF48" s="185">
        <v>36.6</v>
      </c>
      <c r="AG48" s="185">
        <v>36.200000000000003</v>
      </c>
      <c r="AH48" s="185">
        <v>35.5</v>
      </c>
      <c r="AI48" s="185">
        <v>35.200000000000003</v>
      </c>
      <c r="AJ48" s="185">
        <v>35.200000000000003</v>
      </c>
      <c r="AK48" s="185">
        <v>35.299999999999997</v>
      </c>
      <c r="AL48" s="185">
        <v>35</v>
      </c>
      <c r="AM48" s="185">
        <v>34.6</v>
      </c>
      <c r="AN48" s="192"/>
      <c r="AO48" s="185">
        <v>34.299999999999997</v>
      </c>
      <c r="AP48" s="185">
        <v>34.1</v>
      </c>
      <c r="AQ48" s="185">
        <v>34.1</v>
      </c>
      <c r="AR48" s="185">
        <v>33.9</v>
      </c>
      <c r="AS48" s="185">
        <v>34.1</v>
      </c>
      <c r="AT48" s="185">
        <v>33.799999999999997</v>
      </c>
      <c r="AU48" s="185">
        <v>33.9</v>
      </c>
      <c r="AV48" s="185">
        <v>33.4</v>
      </c>
      <c r="AW48" s="185">
        <v>33.200000000000003</v>
      </c>
      <c r="AX48" s="185">
        <v>32.9</v>
      </c>
      <c r="AY48" s="185">
        <v>32.700000000000003</v>
      </c>
      <c r="AZ48" s="185">
        <v>32.799999999999997</v>
      </c>
      <c r="BA48" s="192"/>
      <c r="BB48" s="185">
        <v>32.700000000000003</v>
      </c>
      <c r="BC48" s="185">
        <v>32.299999999999997</v>
      </c>
      <c r="BD48" s="185">
        <v>32</v>
      </c>
      <c r="BE48" s="185">
        <v>31.7</v>
      </c>
      <c r="BF48" s="185">
        <v>31.7</v>
      </c>
      <c r="BG48" s="185">
        <v>31.6</v>
      </c>
      <c r="BH48" s="185">
        <v>31.3</v>
      </c>
      <c r="BI48" s="185">
        <v>30.9</v>
      </c>
      <c r="BJ48" s="185">
        <v>30.5</v>
      </c>
      <c r="BK48" s="185">
        <v>30.2</v>
      </c>
      <c r="BL48" s="185">
        <v>30</v>
      </c>
      <c r="BM48" s="185">
        <v>29.7</v>
      </c>
      <c r="BN48" s="192"/>
      <c r="BO48" s="185">
        <v>29.5</v>
      </c>
      <c r="BP48" s="185">
        <v>29.4</v>
      </c>
      <c r="BQ48" s="185">
        <v>29.4</v>
      </c>
      <c r="BR48" s="185">
        <v>29.2</v>
      </c>
      <c r="BS48" s="185">
        <v>29.1</v>
      </c>
      <c r="BT48" s="185">
        <v>29</v>
      </c>
      <c r="BU48" s="185">
        <v>29.1</v>
      </c>
      <c r="BV48" s="185">
        <v>29.1</v>
      </c>
      <c r="BW48" s="185">
        <v>29</v>
      </c>
      <c r="BX48" s="185">
        <v>28.8</v>
      </c>
      <c r="BY48" s="185">
        <v>28.8</v>
      </c>
      <c r="BZ48" s="185">
        <v>28.8</v>
      </c>
      <c r="CA48" s="192"/>
      <c r="CB48" s="185">
        <v>28.9</v>
      </c>
      <c r="CC48" s="185">
        <v>28.9</v>
      </c>
      <c r="CD48" s="185">
        <v>29.1</v>
      </c>
      <c r="CE48" s="185">
        <v>29.3</v>
      </c>
      <c r="CF48" s="185">
        <v>29.6</v>
      </c>
      <c r="CG48" s="185">
        <v>29.5</v>
      </c>
      <c r="CH48" s="185">
        <v>29.3</v>
      </c>
      <c r="CI48" s="185">
        <v>29.1</v>
      </c>
      <c r="CJ48" s="185">
        <v>29</v>
      </c>
      <c r="CK48" s="185">
        <v>29</v>
      </c>
      <c r="CL48" s="185">
        <v>29.1</v>
      </c>
      <c r="CM48" s="185">
        <v>29.1</v>
      </c>
      <c r="CN48" s="192"/>
      <c r="CO48" s="185">
        <v>29.2</v>
      </c>
      <c r="CP48" s="185">
        <v>29.2</v>
      </c>
      <c r="CQ48" s="185">
        <v>29.1</v>
      </c>
      <c r="CR48" s="185">
        <v>28.8</v>
      </c>
      <c r="CS48" s="185">
        <v>28.6</v>
      </c>
      <c r="CT48" s="185">
        <v>28.6</v>
      </c>
      <c r="CU48" s="185">
        <v>28.8</v>
      </c>
      <c r="CV48" s="185">
        <v>28.5</v>
      </c>
      <c r="CW48" s="185">
        <v>28.5</v>
      </c>
      <c r="CX48" s="185">
        <v>28.3</v>
      </c>
      <c r="CY48" s="185">
        <v>28.4</v>
      </c>
      <c r="CZ48" s="185">
        <v>28.4</v>
      </c>
      <c r="DA48" s="192"/>
      <c r="DB48" s="185">
        <v>28.4</v>
      </c>
      <c r="DC48" s="185">
        <v>28.1</v>
      </c>
      <c r="DD48" s="185">
        <v>28</v>
      </c>
      <c r="DE48" s="185">
        <v>28.1</v>
      </c>
      <c r="DF48" s="185">
        <v>28.1</v>
      </c>
      <c r="DG48" s="185">
        <v>28.2</v>
      </c>
      <c r="DH48" s="185">
        <v>27.9</v>
      </c>
      <c r="DI48" s="185">
        <v>27.8</v>
      </c>
      <c r="DJ48" s="185">
        <v>27.8</v>
      </c>
      <c r="DK48" s="185">
        <v>27.8</v>
      </c>
      <c r="DL48" s="185">
        <v>27.6</v>
      </c>
      <c r="DM48" s="185">
        <v>27.5</v>
      </c>
      <c r="DN48" s="192"/>
      <c r="DO48" s="185">
        <v>27.6</v>
      </c>
      <c r="DP48" s="185">
        <v>27.7</v>
      </c>
      <c r="DQ48" s="185">
        <v>27.7</v>
      </c>
      <c r="DR48" s="185">
        <v>27.7</v>
      </c>
      <c r="DS48" s="185">
        <v>27.8</v>
      </c>
      <c r="DT48" s="185">
        <v>27.8</v>
      </c>
      <c r="DU48" s="185">
        <v>27.7</v>
      </c>
      <c r="DV48" s="185">
        <v>27.7</v>
      </c>
      <c r="DW48" s="185">
        <v>27.7</v>
      </c>
      <c r="DX48" s="185">
        <v>27.6</v>
      </c>
      <c r="DY48" s="185">
        <v>27.4</v>
      </c>
      <c r="DZ48" s="185">
        <v>27.3</v>
      </c>
      <c r="EA48" s="192"/>
      <c r="EB48" s="185">
        <v>27.3</v>
      </c>
      <c r="EC48" s="185">
        <v>27.4</v>
      </c>
      <c r="ED48" s="185">
        <v>27.4</v>
      </c>
      <c r="EE48" s="185">
        <v>27.6</v>
      </c>
      <c r="EF48" s="185">
        <v>27.7</v>
      </c>
      <c r="EG48" s="185">
        <v>28</v>
      </c>
      <c r="EH48" s="185">
        <v>27.8</v>
      </c>
      <c r="EI48" s="185">
        <v>27.7</v>
      </c>
      <c r="EJ48" s="185">
        <v>27.8</v>
      </c>
      <c r="EK48" s="185">
        <v>27.9</v>
      </c>
      <c r="EL48" s="185">
        <v>28</v>
      </c>
      <c r="EM48" s="185">
        <v>27.7</v>
      </c>
      <c r="EN48" s="192"/>
      <c r="EO48" s="185">
        <v>27.7</v>
      </c>
      <c r="EP48" s="185">
        <v>27.4</v>
      </c>
      <c r="EQ48" s="185">
        <v>27.1</v>
      </c>
      <c r="ER48" s="185">
        <v>27</v>
      </c>
      <c r="ES48" s="185">
        <v>27</v>
      </c>
      <c r="ET48" s="185">
        <v>27</v>
      </c>
      <c r="EU48" s="185">
        <v>26.9</v>
      </c>
      <c r="EV48" s="185">
        <v>26.8</v>
      </c>
      <c r="EW48" s="185">
        <v>26.7</v>
      </c>
      <c r="EX48" s="185">
        <v>26.7</v>
      </c>
      <c r="EY48" s="185">
        <v>26.8</v>
      </c>
      <c r="EZ48" s="185">
        <v>26.9</v>
      </c>
      <c r="FB48" s="304"/>
      <c r="FE48" s="185">
        <v>27.1</v>
      </c>
      <c r="FF48" s="185">
        <v>26.9</v>
      </c>
      <c r="FG48" s="185">
        <v>26.7</v>
      </c>
      <c r="FH48" s="185">
        <v>26.5</v>
      </c>
      <c r="FI48" s="185">
        <v>26.6</v>
      </c>
      <c r="FJ48" s="197">
        <v>26.5</v>
      </c>
      <c r="FK48" s="185">
        <v>26.5</v>
      </c>
      <c r="FL48" s="185">
        <v>26.5</v>
      </c>
      <c r="FM48" s="185">
        <v>26.5</v>
      </c>
      <c r="FN48" s="185">
        <v>26.6</v>
      </c>
      <c r="FO48" s="185">
        <v>26.6</v>
      </c>
      <c r="FP48" s="185">
        <v>26.7</v>
      </c>
      <c r="FQ48" s="313"/>
      <c r="FR48" s="185">
        <v>26.7</v>
      </c>
      <c r="FS48" s="185">
        <v>26.7</v>
      </c>
      <c r="FT48" s="185">
        <v>26.8</v>
      </c>
      <c r="FU48" s="185">
        <v>26.8</v>
      </c>
      <c r="FV48" s="185">
        <v>27.1</v>
      </c>
      <c r="FW48" s="197">
        <v>27.5</v>
      </c>
      <c r="FX48" s="185">
        <v>27.6</v>
      </c>
      <c r="FY48" s="185">
        <v>27.7</v>
      </c>
      <c r="FZ48" s="185">
        <v>27.7</v>
      </c>
      <c r="GA48" s="185">
        <v>27.9</v>
      </c>
      <c r="GB48" s="185">
        <v>28.3</v>
      </c>
      <c r="GC48" s="185">
        <v>28.6</v>
      </c>
      <c r="GE48" s="185">
        <v>28.9</v>
      </c>
      <c r="GF48" s="185">
        <v>29.2</v>
      </c>
      <c r="GG48" s="185">
        <v>29.5</v>
      </c>
      <c r="GH48" s="185">
        <v>29.7</v>
      </c>
      <c r="GI48" s="185">
        <v>29.9</v>
      </c>
      <c r="GJ48" s="197">
        <v>29.7</v>
      </c>
      <c r="GK48" s="185">
        <v>29.3</v>
      </c>
      <c r="GL48" s="185">
        <v>28.8</v>
      </c>
      <c r="GM48" s="185">
        <v>28.3</v>
      </c>
      <c r="GN48" s="185">
        <v>28.2</v>
      </c>
      <c r="GO48" s="185">
        <v>28.4</v>
      </c>
      <c r="GP48" s="185">
        <v>28.1</v>
      </c>
      <c r="GQ48" s="185">
        <v>27.8</v>
      </c>
      <c r="GR48" s="185">
        <v>27.3</v>
      </c>
      <c r="GS48" s="185">
        <v>27.3</v>
      </c>
      <c r="GT48" s="185">
        <v>27.4</v>
      </c>
      <c r="GU48" s="185">
        <v>28.2</v>
      </c>
      <c r="GV48" s="197">
        <v>28.7</v>
      </c>
      <c r="GW48" s="185">
        <v>29.3</v>
      </c>
      <c r="GX48" s="185">
        <v>29.4</v>
      </c>
      <c r="GY48" s="185">
        <v>29.7</v>
      </c>
      <c r="GZ48" s="185">
        <v>30.1</v>
      </c>
      <c r="HA48" s="185">
        <v>30.7</v>
      </c>
      <c r="HB48" s="185">
        <v>30.7</v>
      </c>
      <c r="HC48" s="185">
        <v>30.6</v>
      </c>
      <c r="HD48" s="185"/>
      <c r="HE48" s="185"/>
      <c r="HF48" s="185"/>
      <c r="HG48" s="185"/>
      <c r="HH48" s="197"/>
      <c r="HI48" s="185"/>
      <c r="HJ48" s="185"/>
      <c r="HK48" s="185"/>
      <c r="HL48" s="185"/>
      <c r="HM48" s="185"/>
      <c r="HN48" s="185"/>
    </row>
    <row r="49" spans="1:222" ht="15" customHeight="1" x14ac:dyDescent="0.3">
      <c r="A49" s="296">
        <v>2100</v>
      </c>
      <c r="B49" s="185">
        <v>42.6</v>
      </c>
      <c r="C49" s="185">
        <v>42.9</v>
      </c>
      <c r="D49" s="185">
        <v>42.2</v>
      </c>
      <c r="E49" s="185">
        <v>41.7</v>
      </c>
      <c r="F49" s="185">
        <v>40.799999999999997</v>
      </c>
      <c r="G49" s="185">
        <v>41</v>
      </c>
      <c r="H49" s="185">
        <v>40.5</v>
      </c>
      <c r="I49" s="185">
        <v>40.4</v>
      </c>
      <c r="J49" s="185">
        <v>39.9</v>
      </c>
      <c r="K49" s="185">
        <v>40.200000000000003</v>
      </c>
      <c r="L49" s="185">
        <v>40.4</v>
      </c>
      <c r="M49" s="185">
        <v>40.700000000000003</v>
      </c>
      <c r="N49" s="83"/>
      <c r="O49" s="185">
        <v>40.700000000000003</v>
      </c>
      <c r="P49" s="185">
        <v>41.2</v>
      </c>
      <c r="Q49" s="185">
        <v>41.1</v>
      </c>
      <c r="R49" s="185">
        <v>40.9</v>
      </c>
      <c r="S49" s="185">
        <v>40.200000000000003</v>
      </c>
      <c r="T49" s="185">
        <v>40.700000000000003</v>
      </c>
      <c r="U49" s="185">
        <v>41.3</v>
      </c>
      <c r="V49" s="185">
        <v>41.7</v>
      </c>
      <c r="W49" s="185">
        <v>41.6</v>
      </c>
      <c r="X49" s="185">
        <v>42</v>
      </c>
      <c r="Y49" s="185">
        <v>42.2</v>
      </c>
      <c r="Z49" s="185">
        <v>42.5</v>
      </c>
      <c r="AA49" s="83"/>
      <c r="AB49" s="185">
        <v>42</v>
      </c>
      <c r="AC49" s="185">
        <v>41.9</v>
      </c>
      <c r="AD49" s="185">
        <v>41.8</v>
      </c>
      <c r="AE49" s="185">
        <v>41.3</v>
      </c>
      <c r="AF49" s="185">
        <v>40.9</v>
      </c>
      <c r="AG49" s="185">
        <v>39.9</v>
      </c>
      <c r="AH49" s="185">
        <v>39.700000000000003</v>
      </c>
      <c r="AI49" s="185">
        <v>39.4</v>
      </c>
      <c r="AJ49" s="185">
        <v>39.299999999999997</v>
      </c>
      <c r="AK49" s="185">
        <v>39.200000000000003</v>
      </c>
      <c r="AL49" s="185">
        <v>39.1</v>
      </c>
      <c r="AM49" s="185">
        <v>39.6</v>
      </c>
      <c r="AN49" s="192"/>
      <c r="AO49" s="185">
        <v>39.5</v>
      </c>
      <c r="AP49" s="185">
        <v>39</v>
      </c>
      <c r="AQ49" s="185">
        <v>38.6</v>
      </c>
      <c r="AR49" s="185">
        <v>38.6</v>
      </c>
      <c r="AS49" s="185">
        <v>39.1</v>
      </c>
      <c r="AT49" s="185">
        <v>39.1</v>
      </c>
      <c r="AU49" s="185">
        <v>39.1</v>
      </c>
      <c r="AV49" s="185">
        <v>39</v>
      </c>
      <c r="AW49" s="185">
        <v>38.6</v>
      </c>
      <c r="AX49" s="185">
        <v>37.9</v>
      </c>
      <c r="AY49" s="185">
        <v>37.6</v>
      </c>
      <c r="AZ49" s="185">
        <v>37.5</v>
      </c>
      <c r="BA49" s="192"/>
      <c r="BB49" s="185">
        <v>37.4</v>
      </c>
      <c r="BC49" s="185">
        <v>37</v>
      </c>
      <c r="BD49" s="185">
        <v>36.700000000000003</v>
      </c>
      <c r="BE49" s="185">
        <v>36.5</v>
      </c>
      <c r="BF49" s="185">
        <v>36</v>
      </c>
      <c r="BG49" s="185">
        <v>35.5</v>
      </c>
      <c r="BH49" s="185">
        <v>34.799999999999997</v>
      </c>
      <c r="BI49" s="185">
        <v>34.5</v>
      </c>
      <c r="BJ49" s="185">
        <v>34.6</v>
      </c>
      <c r="BK49" s="185">
        <v>33.700000000000003</v>
      </c>
      <c r="BL49" s="185">
        <v>33.1</v>
      </c>
      <c r="BM49" s="185">
        <v>32.299999999999997</v>
      </c>
      <c r="BN49" s="192"/>
      <c r="BO49" s="185">
        <v>32.4</v>
      </c>
      <c r="BP49" s="185">
        <v>32.299999999999997</v>
      </c>
      <c r="BQ49" s="185">
        <v>32</v>
      </c>
      <c r="BR49" s="185">
        <v>31.7</v>
      </c>
      <c r="BS49" s="185">
        <v>31.8</v>
      </c>
      <c r="BT49" s="185">
        <v>32</v>
      </c>
      <c r="BU49" s="185">
        <v>31.8</v>
      </c>
      <c r="BV49" s="185">
        <v>31.7</v>
      </c>
      <c r="BW49" s="185">
        <v>31.4</v>
      </c>
      <c r="BX49" s="185">
        <v>31.6</v>
      </c>
      <c r="BY49" s="185">
        <v>31.7</v>
      </c>
      <c r="BZ49" s="185">
        <v>31.7</v>
      </c>
      <c r="CA49" s="192"/>
      <c r="CB49" s="185">
        <v>31.5</v>
      </c>
      <c r="CC49" s="185">
        <v>31.3</v>
      </c>
      <c r="CD49" s="185">
        <v>31.2</v>
      </c>
      <c r="CE49" s="185">
        <v>31</v>
      </c>
      <c r="CF49" s="185">
        <v>31</v>
      </c>
      <c r="CG49" s="185">
        <v>31</v>
      </c>
      <c r="CH49" s="185">
        <v>31.2</v>
      </c>
      <c r="CI49" s="185">
        <v>31.1</v>
      </c>
      <c r="CJ49" s="185">
        <v>31.2</v>
      </c>
      <c r="CK49" s="185">
        <v>31.4</v>
      </c>
      <c r="CL49" s="185">
        <v>31.2</v>
      </c>
      <c r="CM49" s="185">
        <v>31.1</v>
      </c>
      <c r="CN49" s="192"/>
      <c r="CO49" s="185">
        <v>31</v>
      </c>
      <c r="CP49" s="185">
        <v>31</v>
      </c>
      <c r="CQ49" s="185">
        <v>31</v>
      </c>
      <c r="CR49" s="185">
        <v>30.7</v>
      </c>
      <c r="CS49" s="185">
        <v>30.8</v>
      </c>
      <c r="CT49" s="185">
        <v>30.8</v>
      </c>
      <c r="CU49" s="185">
        <v>30.9</v>
      </c>
      <c r="CV49" s="185">
        <v>30.6</v>
      </c>
      <c r="CW49" s="185">
        <v>30.3</v>
      </c>
      <c r="CX49" s="185">
        <v>29.9</v>
      </c>
      <c r="CY49" s="185">
        <v>29.6</v>
      </c>
      <c r="CZ49" s="185">
        <v>29.5</v>
      </c>
      <c r="DA49" s="192"/>
      <c r="DB49" s="185">
        <v>29.8</v>
      </c>
      <c r="DC49" s="185">
        <v>29.4</v>
      </c>
      <c r="DD49" s="185">
        <v>29.1</v>
      </c>
      <c r="DE49" s="185">
        <v>29</v>
      </c>
      <c r="DF49" s="185">
        <v>29</v>
      </c>
      <c r="DG49" s="185">
        <v>29.2</v>
      </c>
      <c r="DH49" s="185">
        <v>29.4</v>
      </c>
      <c r="DI49" s="185">
        <v>29.2</v>
      </c>
      <c r="DJ49" s="185">
        <v>29.1</v>
      </c>
      <c r="DK49" s="185">
        <v>28.9</v>
      </c>
      <c r="DL49" s="185">
        <v>28.5</v>
      </c>
      <c r="DM49" s="185">
        <v>28.5</v>
      </c>
      <c r="DN49" s="192"/>
      <c r="DO49" s="185">
        <v>28.6</v>
      </c>
      <c r="DP49" s="185">
        <v>29.2</v>
      </c>
      <c r="DQ49" s="185">
        <v>29.4</v>
      </c>
      <c r="DR49" s="185">
        <v>29.5</v>
      </c>
      <c r="DS49" s="185">
        <v>29.8</v>
      </c>
      <c r="DT49" s="185">
        <v>29.6</v>
      </c>
      <c r="DU49" s="185">
        <v>29.7</v>
      </c>
      <c r="DV49" s="185">
        <v>29.6</v>
      </c>
      <c r="DW49" s="185">
        <v>29.6</v>
      </c>
      <c r="DX49" s="185">
        <v>29.2</v>
      </c>
      <c r="DY49" s="185">
        <v>28.6</v>
      </c>
      <c r="DZ49" s="185">
        <v>28.4</v>
      </c>
      <c r="EA49" s="192"/>
      <c r="EB49" s="185">
        <v>28.6</v>
      </c>
      <c r="EC49" s="185">
        <v>28.9</v>
      </c>
      <c r="ED49" s="185">
        <v>28.8</v>
      </c>
      <c r="EE49" s="185">
        <v>28.6</v>
      </c>
      <c r="EF49" s="185">
        <v>28.5</v>
      </c>
      <c r="EG49" s="185">
        <v>28.5</v>
      </c>
      <c r="EH49" s="185">
        <v>28.5</v>
      </c>
      <c r="EI49" s="185">
        <v>28.4</v>
      </c>
      <c r="EJ49" s="185">
        <v>28.4</v>
      </c>
      <c r="EK49" s="185">
        <v>28.5</v>
      </c>
      <c r="EL49" s="185">
        <v>28.5</v>
      </c>
      <c r="EM49" s="185">
        <v>28.3</v>
      </c>
      <c r="EN49" s="192"/>
      <c r="EO49" s="185">
        <v>28.2</v>
      </c>
      <c r="EP49" s="185">
        <v>28</v>
      </c>
      <c r="EQ49" s="185">
        <v>27.5</v>
      </c>
      <c r="ER49" s="185">
        <v>27.6</v>
      </c>
      <c r="ES49" s="185">
        <v>27.4</v>
      </c>
      <c r="ET49" s="185">
        <v>27.2</v>
      </c>
      <c r="EU49" s="185">
        <v>26.89</v>
      </c>
      <c r="EV49" s="185">
        <v>26.6</v>
      </c>
      <c r="EW49" s="185">
        <v>26.7</v>
      </c>
      <c r="EX49" s="185">
        <v>26.6</v>
      </c>
      <c r="EY49" s="185">
        <v>26.8</v>
      </c>
      <c r="EZ49" s="185">
        <v>26.5</v>
      </c>
      <c r="FB49" s="304"/>
      <c r="FE49" s="185">
        <v>26.4</v>
      </c>
      <c r="FF49" s="185">
        <v>25.6</v>
      </c>
      <c r="FG49" s="185">
        <v>25.7</v>
      </c>
      <c r="FH49" s="185">
        <v>25.6</v>
      </c>
      <c r="FI49" s="185">
        <v>25.4</v>
      </c>
      <c r="FJ49" s="147">
        <v>25.3</v>
      </c>
      <c r="FK49" s="197">
        <v>25</v>
      </c>
      <c r="FL49" s="147">
        <v>25</v>
      </c>
      <c r="FM49" s="185">
        <v>25.1</v>
      </c>
      <c r="FN49" s="185">
        <v>25.4</v>
      </c>
      <c r="FO49" s="185">
        <v>25.5</v>
      </c>
      <c r="FP49" s="185">
        <v>25.6</v>
      </c>
      <c r="FQ49" s="313"/>
      <c r="FR49" s="185">
        <v>25.6</v>
      </c>
      <c r="FS49" s="185">
        <v>25.7</v>
      </c>
      <c r="FT49" s="185">
        <v>25.7</v>
      </c>
      <c r="FU49" s="185">
        <v>25.7</v>
      </c>
      <c r="FV49" s="185">
        <v>25.6</v>
      </c>
      <c r="FW49" s="147">
        <v>25.5</v>
      </c>
      <c r="FX49" s="197">
        <v>25.8</v>
      </c>
      <c r="FY49" s="147">
        <v>25.6</v>
      </c>
      <c r="FZ49" s="185">
        <v>25.6</v>
      </c>
      <c r="GA49" s="185">
        <v>25.5</v>
      </c>
      <c r="GB49" s="185">
        <v>26</v>
      </c>
      <c r="GC49" s="185">
        <v>26.6</v>
      </c>
      <c r="GE49" s="185">
        <v>27</v>
      </c>
      <c r="GF49" s="185">
        <v>27.2</v>
      </c>
      <c r="GG49" s="185">
        <v>27.3</v>
      </c>
      <c r="GH49" s="185">
        <v>27.1</v>
      </c>
      <c r="GI49" s="185">
        <v>27.1</v>
      </c>
      <c r="GJ49" s="147">
        <v>26.7</v>
      </c>
      <c r="GK49" s="197">
        <v>26.2</v>
      </c>
      <c r="GL49" s="147">
        <v>25.6</v>
      </c>
      <c r="GM49" s="185">
        <v>25</v>
      </c>
      <c r="GN49" s="185">
        <v>24.5</v>
      </c>
      <c r="GO49" s="185">
        <v>24</v>
      </c>
      <c r="GP49" s="185">
        <v>23.7</v>
      </c>
      <c r="GQ49" s="185">
        <v>23.6</v>
      </c>
      <c r="GR49" s="185">
        <v>23.4</v>
      </c>
      <c r="GS49" s="185">
        <v>23.4</v>
      </c>
      <c r="GT49" s="185">
        <v>23.5</v>
      </c>
      <c r="GU49" s="185">
        <v>23.9</v>
      </c>
      <c r="GV49" s="147">
        <v>24.4</v>
      </c>
      <c r="GW49" s="197">
        <v>25</v>
      </c>
      <c r="GX49" s="147">
        <v>25.3</v>
      </c>
      <c r="GY49" s="185">
        <v>25.4</v>
      </c>
      <c r="GZ49" s="185">
        <v>25.5</v>
      </c>
      <c r="HA49" s="185">
        <v>25.6</v>
      </c>
      <c r="HB49" s="185">
        <v>25.7</v>
      </c>
      <c r="HC49" s="185">
        <v>25.5</v>
      </c>
      <c r="HD49" s="185"/>
      <c r="HE49" s="185"/>
      <c r="HF49" s="185"/>
      <c r="HG49" s="185"/>
      <c r="HH49" s="147"/>
      <c r="HI49" s="197"/>
      <c r="HJ49" s="147"/>
      <c r="HK49" s="185"/>
      <c r="HL49" s="185"/>
      <c r="HM49" s="185"/>
      <c r="HN49" s="185"/>
    </row>
    <row r="50" spans="1:222" ht="15" customHeight="1" x14ac:dyDescent="0.3">
      <c r="A50" s="296">
        <v>2400</v>
      </c>
      <c r="B50" s="185">
        <v>46.5</v>
      </c>
      <c r="C50" s="185">
        <v>47.2</v>
      </c>
      <c r="D50" s="185">
        <v>47.7</v>
      </c>
      <c r="E50" s="185">
        <v>47.9</v>
      </c>
      <c r="F50" s="185">
        <v>48.3</v>
      </c>
      <c r="G50" s="185">
        <v>48.3</v>
      </c>
      <c r="H50" s="185">
        <v>48.3</v>
      </c>
      <c r="I50" s="185">
        <v>48.2</v>
      </c>
      <c r="J50" s="185">
        <v>48.4</v>
      </c>
      <c r="K50" s="185">
        <v>48.5</v>
      </c>
      <c r="L50" s="185">
        <v>48.1</v>
      </c>
      <c r="M50" s="185">
        <v>47.7</v>
      </c>
      <c r="N50" s="83"/>
      <c r="O50" s="185">
        <v>47.2</v>
      </c>
      <c r="P50" s="185">
        <v>46.8</v>
      </c>
      <c r="Q50" s="185">
        <v>45.5</v>
      </c>
      <c r="R50" s="185">
        <v>44.8</v>
      </c>
      <c r="S50" s="185">
        <v>44</v>
      </c>
      <c r="T50" s="185">
        <v>43.7</v>
      </c>
      <c r="U50" s="185">
        <v>43.9</v>
      </c>
      <c r="V50" s="185">
        <v>44.1</v>
      </c>
      <c r="W50" s="185">
        <v>44</v>
      </c>
      <c r="X50" s="185">
        <v>43.4</v>
      </c>
      <c r="Y50" s="185">
        <v>43</v>
      </c>
      <c r="Z50" s="185">
        <v>42.7</v>
      </c>
      <c r="AA50" s="83"/>
      <c r="AB50" s="185">
        <v>42.7</v>
      </c>
      <c r="AC50" s="185">
        <v>42.5</v>
      </c>
      <c r="AD50" s="185">
        <v>42.4</v>
      </c>
      <c r="AE50" s="185">
        <v>42.2</v>
      </c>
      <c r="AF50" s="185">
        <v>42.2</v>
      </c>
      <c r="AG50" s="185">
        <v>41.4</v>
      </c>
      <c r="AH50" s="185">
        <v>41.2</v>
      </c>
      <c r="AI50" s="185">
        <v>40.700000000000003</v>
      </c>
      <c r="AJ50" s="185">
        <v>40.200000000000003</v>
      </c>
      <c r="AK50" s="185">
        <v>39.799999999999997</v>
      </c>
      <c r="AL50" s="185">
        <v>40.1</v>
      </c>
      <c r="AM50" s="185">
        <v>40.700000000000003</v>
      </c>
      <c r="AN50" s="192"/>
      <c r="AO50" s="185">
        <v>41.2</v>
      </c>
      <c r="AP50" s="185">
        <v>41.6</v>
      </c>
      <c r="AQ50" s="185">
        <v>42</v>
      </c>
      <c r="AR50" s="185">
        <v>42.2</v>
      </c>
      <c r="AS50" s="185">
        <v>42.3</v>
      </c>
      <c r="AT50" s="185">
        <v>42.5</v>
      </c>
      <c r="AU50" s="185">
        <v>42.4</v>
      </c>
      <c r="AV50" s="185">
        <v>42.4</v>
      </c>
      <c r="AW50" s="185">
        <v>42</v>
      </c>
      <c r="AX50" s="185">
        <v>42</v>
      </c>
      <c r="AY50" s="185">
        <v>41.3</v>
      </c>
      <c r="AZ50" s="185">
        <v>41.1</v>
      </c>
      <c r="BA50" s="192"/>
      <c r="BB50" s="185">
        <v>40</v>
      </c>
      <c r="BC50" s="185">
        <v>39.5</v>
      </c>
      <c r="BD50" s="185">
        <v>38.799999999999997</v>
      </c>
      <c r="BE50" s="185">
        <v>38.700000000000003</v>
      </c>
      <c r="BF50" s="185">
        <v>38.200000000000003</v>
      </c>
      <c r="BG50" s="185">
        <v>37.799999999999997</v>
      </c>
      <c r="BH50" s="185">
        <v>36.6</v>
      </c>
      <c r="BI50" s="185">
        <v>35.5</v>
      </c>
      <c r="BJ50" s="185">
        <v>34.799999999999997</v>
      </c>
      <c r="BK50" s="185">
        <v>34.6</v>
      </c>
      <c r="BL50" s="185">
        <v>34.700000000000003</v>
      </c>
      <c r="BM50" s="185">
        <v>34.200000000000003</v>
      </c>
      <c r="BN50" s="192"/>
      <c r="BO50" s="185">
        <v>33.4</v>
      </c>
      <c r="BP50" s="185">
        <v>32.9</v>
      </c>
      <c r="BQ50" s="185">
        <v>32.799999999999997</v>
      </c>
      <c r="BR50" s="185">
        <v>32.5</v>
      </c>
      <c r="BS50" s="185">
        <v>32.1</v>
      </c>
      <c r="BT50" s="185">
        <v>31.8</v>
      </c>
      <c r="BU50" s="185">
        <v>31.6</v>
      </c>
      <c r="BV50" s="185">
        <v>31.8</v>
      </c>
      <c r="BW50" s="185">
        <v>31.3</v>
      </c>
      <c r="BX50" s="185">
        <v>31.1</v>
      </c>
      <c r="BY50" s="185">
        <v>31</v>
      </c>
      <c r="BZ50" s="185">
        <v>30.8</v>
      </c>
      <c r="CA50" s="192"/>
      <c r="CB50" s="185">
        <v>30.6</v>
      </c>
      <c r="CC50" s="185">
        <v>30.1</v>
      </c>
      <c r="CD50" s="185">
        <v>30</v>
      </c>
      <c r="CE50" s="185">
        <v>29.6</v>
      </c>
      <c r="CF50" s="185">
        <v>29.7</v>
      </c>
      <c r="CG50" s="185">
        <v>29.3</v>
      </c>
      <c r="CH50" s="185">
        <v>29.2</v>
      </c>
      <c r="CI50" s="185">
        <v>29</v>
      </c>
      <c r="CJ50" s="185">
        <v>29.2</v>
      </c>
      <c r="CK50" s="185">
        <v>29.3</v>
      </c>
      <c r="CL50" s="185">
        <v>29.6</v>
      </c>
      <c r="CM50" s="185">
        <v>29.6</v>
      </c>
      <c r="CN50" s="192"/>
      <c r="CO50" s="185">
        <v>29.7</v>
      </c>
      <c r="CP50" s="185">
        <v>29.4</v>
      </c>
      <c r="CQ50" s="185">
        <v>29.3</v>
      </c>
      <c r="CR50" s="185">
        <v>28.8</v>
      </c>
      <c r="CS50" s="185">
        <v>28.9</v>
      </c>
      <c r="CT50" s="185">
        <v>28.6</v>
      </c>
      <c r="CU50" s="185">
        <v>28.7</v>
      </c>
      <c r="CV50" s="185">
        <v>28.4</v>
      </c>
      <c r="CW50" s="185">
        <v>28.4</v>
      </c>
      <c r="CX50" s="185">
        <v>28.5</v>
      </c>
      <c r="CY50" s="185">
        <v>28.2</v>
      </c>
      <c r="CZ50" s="185">
        <v>28</v>
      </c>
      <c r="DA50" s="192"/>
      <c r="DB50" s="185">
        <v>27.7</v>
      </c>
      <c r="DC50" s="185">
        <v>27.2</v>
      </c>
      <c r="DD50" s="185">
        <v>26.9</v>
      </c>
      <c r="DE50" s="185">
        <v>26.8</v>
      </c>
      <c r="DF50" s="185">
        <v>26.8</v>
      </c>
      <c r="DG50" s="185">
        <v>26.8</v>
      </c>
      <c r="DH50" s="185">
        <v>26.8</v>
      </c>
      <c r="DI50" s="185">
        <v>26.6</v>
      </c>
      <c r="DJ50" s="185">
        <v>26.4</v>
      </c>
      <c r="DK50" s="185">
        <v>26.2</v>
      </c>
      <c r="DL50" s="185">
        <v>25.8</v>
      </c>
      <c r="DM50" s="185">
        <v>25.6</v>
      </c>
      <c r="DN50" s="192"/>
      <c r="DO50" s="185">
        <v>25.6</v>
      </c>
      <c r="DP50" s="185">
        <v>25.8</v>
      </c>
      <c r="DQ50" s="185">
        <v>25.8</v>
      </c>
      <c r="DR50" s="185">
        <v>25.6</v>
      </c>
      <c r="DS50" s="185">
        <v>25.6</v>
      </c>
      <c r="DT50" s="185">
        <v>25.8</v>
      </c>
      <c r="DU50" s="185">
        <v>25.9</v>
      </c>
      <c r="DV50" s="185">
        <v>26.1</v>
      </c>
      <c r="DW50" s="185">
        <v>26</v>
      </c>
      <c r="DX50" s="185">
        <v>25.8</v>
      </c>
      <c r="DY50" s="185">
        <v>25.3</v>
      </c>
      <c r="DZ50" s="185">
        <v>25.3</v>
      </c>
      <c r="EA50" s="192"/>
      <c r="EB50" s="185">
        <v>25.4</v>
      </c>
      <c r="EC50" s="185">
        <v>25.4</v>
      </c>
      <c r="ED50" s="185">
        <v>25.3</v>
      </c>
      <c r="EE50" s="185">
        <v>25.3</v>
      </c>
      <c r="EF50" s="185">
        <v>25.2</v>
      </c>
      <c r="EG50" s="185">
        <v>25.3</v>
      </c>
      <c r="EH50" s="185">
        <v>25.3</v>
      </c>
      <c r="EI50" s="185">
        <v>25.4</v>
      </c>
      <c r="EJ50" s="185">
        <v>25.4</v>
      </c>
      <c r="EK50" s="185">
        <v>25.3</v>
      </c>
      <c r="EL50" s="185">
        <v>25.3</v>
      </c>
      <c r="EM50" s="185">
        <v>25.2</v>
      </c>
      <c r="EN50" s="192"/>
      <c r="EO50" s="185">
        <v>25.1</v>
      </c>
      <c r="EP50" s="185">
        <v>24.8</v>
      </c>
      <c r="EQ50" s="185">
        <v>24.3</v>
      </c>
      <c r="ER50" s="185">
        <v>24.1</v>
      </c>
      <c r="ES50" s="185">
        <v>23.7</v>
      </c>
      <c r="ET50" s="185">
        <v>23.5</v>
      </c>
      <c r="EU50" s="185">
        <v>23.24</v>
      </c>
      <c r="EV50" s="185">
        <v>23</v>
      </c>
      <c r="EW50" s="185">
        <v>22.9</v>
      </c>
      <c r="EX50" s="185">
        <v>23.1</v>
      </c>
      <c r="EY50" s="185">
        <v>23.2</v>
      </c>
      <c r="EZ50" s="185">
        <v>23.1</v>
      </c>
      <c r="FB50" s="304"/>
      <c r="FE50" s="185">
        <v>22.9</v>
      </c>
      <c r="FF50" s="185">
        <v>22.6</v>
      </c>
      <c r="FG50" s="185">
        <v>22.5</v>
      </c>
      <c r="FH50" s="185">
        <v>22.3</v>
      </c>
      <c r="FI50" s="185">
        <v>22.3</v>
      </c>
      <c r="FJ50" s="185">
        <v>22.3</v>
      </c>
      <c r="FK50" s="185">
        <v>22.3</v>
      </c>
      <c r="FL50" s="185">
        <v>22.2</v>
      </c>
      <c r="FM50" s="185">
        <v>22.3</v>
      </c>
      <c r="FN50" s="185">
        <v>22.5</v>
      </c>
      <c r="FO50" s="185">
        <v>22.8</v>
      </c>
      <c r="FP50" s="185">
        <v>22.9</v>
      </c>
      <c r="FQ50" s="313"/>
      <c r="FR50" s="185">
        <v>23.1</v>
      </c>
      <c r="FS50" s="185">
        <v>23.3</v>
      </c>
      <c r="FT50" s="185">
        <v>23.4</v>
      </c>
      <c r="FU50" s="185">
        <v>23.4</v>
      </c>
      <c r="FV50" s="185">
        <v>23.6</v>
      </c>
      <c r="FW50" s="185">
        <v>23.9</v>
      </c>
      <c r="FX50" s="185">
        <v>24</v>
      </c>
      <c r="FY50" s="185">
        <v>24.1</v>
      </c>
      <c r="FZ50" s="185">
        <v>24.1</v>
      </c>
      <c r="GA50" s="185">
        <v>24.1</v>
      </c>
      <c r="GB50" s="185">
        <v>24.3</v>
      </c>
      <c r="GC50" s="185">
        <v>24.5</v>
      </c>
      <c r="GE50" s="185">
        <v>24.6</v>
      </c>
      <c r="GF50" s="185">
        <v>24.6</v>
      </c>
      <c r="GG50" s="185">
        <v>24.6</v>
      </c>
      <c r="GH50" s="185">
        <v>24.7</v>
      </c>
      <c r="GI50" s="185">
        <v>24.8</v>
      </c>
      <c r="GJ50" s="185">
        <v>24.8</v>
      </c>
      <c r="GK50" s="185">
        <v>24.5</v>
      </c>
      <c r="GL50" s="185">
        <v>24.2</v>
      </c>
      <c r="GM50" s="185">
        <v>23.7</v>
      </c>
      <c r="GN50" s="185">
        <v>23.6</v>
      </c>
      <c r="GO50" s="185">
        <v>23.1</v>
      </c>
      <c r="GP50" s="185">
        <v>22.8</v>
      </c>
      <c r="GQ50" s="185">
        <v>22.7</v>
      </c>
      <c r="GR50" s="185">
        <v>22.5</v>
      </c>
      <c r="GS50" s="185">
        <v>22.5</v>
      </c>
      <c r="GT50" s="185">
        <v>22.7</v>
      </c>
      <c r="GU50" s="185">
        <v>23.2</v>
      </c>
      <c r="GV50" s="185">
        <v>23.5</v>
      </c>
      <c r="GW50" s="185">
        <v>24.1</v>
      </c>
      <c r="GX50" s="185">
        <v>24.8</v>
      </c>
      <c r="GY50" s="185">
        <v>25.3</v>
      </c>
      <c r="GZ50" s="185">
        <v>25.7</v>
      </c>
      <c r="HA50" s="185">
        <v>25.8</v>
      </c>
      <c r="HB50" s="185">
        <v>25.9</v>
      </c>
      <c r="HC50" s="185">
        <v>25.7</v>
      </c>
      <c r="HD50" s="185"/>
      <c r="HE50" s="185"/>
      <c r="HF50" s="185"/>
      <c r="HG50" s="185"/>
      <c r="HH50" s="185"/>
      <c r="HI50" s="185"/>
      <c r="HJ50" s="185"/>
      <c r="HK50" s="185"/>
      <c r="HL50" s="185"/>
      <c r="HM50" s="185"/>
      <c r="HN50" s="185"/>
    </row>
    <row r="51" spans="1:222" ht="15" customHeight="1" x14ac:dyDescent="0.3">
      <c r="A51" s="296">
        <v>2600</v>
      </c>
      <c r="B51" s="185">
        <v>43.8</v>
      </c>
      <c r="C51" s="185">
        <v>44</v>
      </c>
      <c r="D51" s="185">
        <v>43.6</v>
      </c>
      <c r="E51" s="185">
        <v>43.2</v>
      </c>
      <c r="F51" s="185">
        <v>42.7</v>
      </c>
      <c r="G51" s="185">
        <v>42.6</v>
      </c>
      <c r="H51" s="185">
        <v>42.3</v>
      </c>
      <c r="I51" s="185">
        <v>42.1</v>
      </c>
      <c r="J51" s="185">
        <v>42.2</v>
      </c>
      <c r="K51" s="185">
        <v>42.5</v>
      </c>
      <c r="L51" s="185">
        <v>42.7</v>
      </c>
      <c r="M51" s="185">
        <v>42.7</v>
      </c>
      <c r="N51" s="83"/>
      <c r="O51" s="185">
        <v>42.8</v>
      </c>
      <c r="P51" s="185">
        <v>43</v>
      </c>
      <c r="Q51" s="185">
        <v>43.2</v>
      </c>
      <c r="R51" s="185">
        <v>43</v>
      </c>
      <c r="S51" s="185">
        <v>43.1</v>
      </c>
      <c r="T51" s="185">
        <v>43.4</v>
      </c>
      <c r="U51" s="185">
        <v>43.6</v>
      </c>
      <c r="V51" s="185">
        <v>43.5</v>
      </c>
      <c r="W51" s="185">
        <v>43.4</v>
      </c>
      <c r="X51" s="185">
        <v>43.4</v>
      </c>
      <c r="Y51" s="185">
        <v>43.4</v>
      </c>
      <c r="Z51" s="185">
        <v>42.9</v>
      </c>
      <c r="AA51" s="83"/>
      <c r="AB51" s="185">
        <v>42.8</v>
      </c>
      <c r="AC51" s="185">
        <v>42.6</v>
      </c>
      <c r="AD51" s="185">
        <v>42.6</v>
      </c>
      <c r="AE51" s="185">
        <v>42.4</v>
      </c>
      <c r="AF51" s="185">
        <v>42.3</v>
      </c>
      <c r="AG51" s="185">
        <v>42</v>
      </c>
      <c r="AH51" s="185">
        <v>41.6</v>
      </c>
      <c r="AI51" s="185">
        <v>41.1</v>
      </c>
      <c r="AJ51" s="185">
        <v>40.799999999999997</v>
      </c>
      <c r="AK51" s="185">
        <v>40.6</v>
      </c>
      <c r="AL51" s="185">
        <v>40.700000000000003</v>
      </c>
      <c r="AM51" s="185">
        <v>40.799999999999997</v>
      </c>
      <c r="AN51" s="192"/>
      <c r="AO51" s="185">
        <v>41.1</v>
      </c>
      <c r="AP51" s="185">
        <v>40.6</v>
      </c>
      <c r="AQ51" s="185">
        <v>40.299999999999997</v>
      </c>
      <c r="AR51" s="185">
        <v>39.799999999999997</v>
      </c>
      <c r="AS51" s="185">
        <v>39.9</v>
      </c>
      <c r="AT51" s="185">
        <v>39.9</v>
      </c>
      <c r="AU51" s="185">
        <v>39.6</v>
      </c>
      <c r="AV51" s="185">
        <v>38.9</v>
      </c>
      <c r="AW51" s="185">
        <v>38.4</v>
      </c>
      <c r="AX51" s="185">
        <v>37.9</v>
      </c>
      <c r="AY51" s="185">
        <v>37.6</v>
      </c>
      <c r="AZ51" s="185">
        <v>37.200000000000003</v>
      </c>
      <c r="BA51" s="192"/>
      <c r="BB51" s="185">
        <v>36.9</v>
      </c>
      <c r="BC51" s="185">
        <v>36.4</v>
      </c>
      <c r="BD51" s="185">
        <v>36.1</v>
      </c>
      <c r="BE51" s="185">
        <v>35.6</v>
      </c>
      <c r="BF51" s="185">
        <v>35.4</v>
      </c>
      <c r="BG51" s="185">
        <v>35.200000000000003</v>
      </c>
      <c r="BH51" s="185">
        <v>34.700000000000003</v>
      </c>
      <c r="BI51" s="185">
        <v>34.1</v>
      </c>
      <c r="BJ51" s="185">
        <v>33.4</v>
      </c>
      <c r="BK51" s="185">
        <v>32.799999999999997</v>
      </c>
      <c r="BL51" s="185">
        <v>32.4</v>
      </c>
      <c r="BM51" s="185">
        <v>32.1</v>
      </c>
      <c r="BN51" s="192"/>
      <c r="BO51" s="185">
        <v>31.9</v>
      </c>
      <c r="BP51" s="185">
        <v>31.5</v>
      </c>
      <c r="BQ51" s="185">
        <v>31.3</v>
      </c>
      <c r="BR51" s="185">
        <v>31</v>
      </c>
      <c r="BS51" s="185">
        <v>30.8</v>
      </c>
      <c r="BT51" s="185">
        <v>30.6</v>
      </c>
      <c r="BU51" s="185">
        <v>30.5</v>
      </c>
      <c r="BV51" s="185">
        <v>30.5</v>
      </c>
      <c r="BW51" s="185">
        <v>30.1</v>
      </c>
      <c r="BX51" s="185">
        <v>29.3</v>
      </c>
      <c r="BY51" s="185">
        <v>28.9</v>
      </c>
      <c r="BZ51" s="185">
        <v>28.7</v>
      </c>
      <c r="CA51" s="192"/>
      <c r="CB51" s="185">
        <v>28.7</v>
      </c>
      <c r="CC51" s="185">
        <v>28.5</v>
      </c>
      <c r="CD51" s="185">
        <v>28.4</v>
      </c>
      <c r="CE51" s="185">
        <v>28.1</v>
      </c>
      <c r="CF51" s="185">
        <v>28.3</v>
      </c>
      <c r="CG51" s="185">
        <v>28.1</v>
      </c>
      <c r="CH51" s="185">
        <v>27.9</v>
      </c>
      <c r="CI51" s="185">
        <v>27.5</v>
      </c>
      <c r="CJ51" s="185">
        <v>27.3</v>
      </c>
      <c r="CK51" s="185">
        <v>27.1</v>
      </c>
      <c r="CL51" s="185">
        <v>26.9</v>
      </c>
      <c r="CM51" s="185">
        <v>26.6</v>
      </c>
      <c r="CN51" s="192"/>
      <c r="CO51" s="185">
        <v>26.5</v>
      </c>
      <c r="CP51" s="185">
        <v>26.1</v>
      </c>
      <c r="CQ51" s="185">
        <v>25.9</v>
      </c>
      <c r="CR51" s="185">
        <v>25.6</v>
      </c>
      <c r="CS51" s="185">
        <v>25.5</v>
      </c>
      <c r="CT51" s="185">
        <v>25.5</v>
      </c>
      <c r="CU51" s="185">
        <v>25.3</v>
      </c>
      <c r="CV51" s="185">
        <v>25</v>
      </c>
      <c r="CW51" s="185">
        <v>24.6</v>
      </c>
      <c r="CX51" s="185">
        <v>24.3</v>
      </c>
      <c r="CY51" s="185">
        <v>23.9</v>
      </c>
      <c r="CZ51" s="185">
        <v>23.6</v>
      </c>
      <c r="DA51" s="192"/>
      <c r="DB51" s="185">
        <v>23.4</v>
      </c>
      <c r="DC51" s="185">
        <v>23</v>
      </c>
      <c r="DD51" s="185">
        <v>23.2</v>
      </c>
      <c r="DE51" s="185">
        <v>23</v>
      </c>
      <c r="DF51" s="185">
        <v>22.9</v>
      </c>
      <c r="DG51" s="185">
        <v>22.7</v>
      </c>
      <c r="DH51" s="185">
        <v>22.8</v>
      </c>
      <c r="DI51" s="185">
        <v>22.6</v>
      </c>
      <c r="DJ51" s="185">
        <v>22.3</v>
      </c>
      <c r="DK51" s="185">
        <v>22</v>
      </c>
      <c r="DL51" s="185">
        <v>21.8</v>
      </c>
      <c r="DM51" s="185">
        <v>21.7</v>
      </c>
      <c r="DN51" s="192"/>
      <c r="DO51" s="185">
        <v>21.5</v>
      </c>
      <c r="DP51" s="185">
        <v>21.2</v>
      </c>
      <c r="DQ51" s="185">
        <v>21.1</v>
      </c>
      <c r="DR51" s="185">
        <v>21.1</v>
      </c>
      <c r="DS51" s="185">
        <v>20.9</v>
      </c>
      <c r="DT51" s="185">
        <v>20.7</v>
      </c>
      <c r="DU51" s="185">
        <v>20.6</v>
      </c>
      <c r="DV51" s="185">
        <v>20.399999999999999</v>
      </c>
      <c r="DW51" s="185">
        <v>20.3</v>
      </c>
      <c r="DX51" s="185">
        <v>20.100000000000001</v>
      </c>
      <c r="DY51" s="185">
        <v>20</v>
      </c>
      <c r="DZ51" s="185">
        <v>19.899999999999999</v>
      </c>
      <c r="EA51" s="192"/>
      <c r="EB51" s="185">
        <v>19.899999999999999</v>
      </c>
      <c r="EC51" s="185">
        <v>20.100000000000001</v>
      </c>
      <c r="ED51" s="185">
        <v>20</v>
      </c>
      <c r="EE51" s="185">
        <v>20.100000000000001</v>
      </c>
      <c r="EF51" s="185">
        <v>19.899999999999999</v>
      </c>
      <c r="EG51" s="185">
        <v>20.100000000000001</v>
      </c>
      <c r="EH51" s="185">
        <v>20</v>
      </c>
      <c r="EI51" s="185">
        <v>20.100000000000001</v>
      </c>
      <c r="EJ51" s="185">
        <v>20.2</v>
      </c>
      <c r="EK51" s="185">
        <v>20.3</v>
      </c>
      <c r="EL51" s="185">
        <v>20.3</v>
      </c>
      <c r="EM51" s="185">
        <v>20</v>
      </c>
      <c r="EN51" s="192"/>
      <c r="EO51" s="185">
        <v>19.8</v>
      </c>
      <c r="EP51" s="185">
        <v>19.600000000000001</v>
      </c>
      <c r="EQ51" s="185">
        <v>19.3</v>
      </c>
      <c r="ER51" s="185">
        <v>19.2</v>
      </c>
      <c r="ES51" s="185">
        <v>19.3</v>
      </c>
      <c r="ET51" s="185">
        <v>19.3</v>
      </c>
      <c r="EU51" s="185">
        <v>19.07</v>
      </c>
      <c r="EV51" s="185">
        <v>18.8</v>
      </c>
      <c r="EW51" s="185">
        <v>18.8</v>
      </c>
      <c r="EX51" s="185">
        <v>19</v>
      </c>
      <c r="EY51" s="185">
        <v>19.2</v>
      </c>
      <c r="EZ51" s="185">
        <v>19.2</v>
      </c>
      <c r="FB51" s="304"/>
      <c r="FE51" s="185">
        <v>19.100000000000001</v>
      </c>
      <c r="FF51" s="185">
        <v>19</v>
      </c>
      <c r="FG51" s="185">
        <v>19</v>
      </c>
      <c r="FH51" s="185">
        <v>19</v>
      </c>
      <c r="FI51" s="185">
        <v>19.2</v>
      </c>
      <c r="FJ51" s="197">
        <v>19.399999999999999</v>
      </c>
      <c r="FK51" s="185">
        <v>19.399999999999999</v>
      </c>
      <c r="FL51" s="185">
        <v>19.3</v>
      </c>
      <c r="FM51" s="185">
        <v>19.3</v>
      </c>
      <c r="FN51" s="185">
        <v>19.5</v>
      </c>
      <c r="FO51" s="185">
        <v>19.7</v>
      </c>
      <c r="FP51" s="185">
        <v>19.899999999999999</v>
      </c>
      <c r="FQ51" s="313"/>
      <c r="FR51" s="185">
        <v>20.100000000000001</v>
      </c>
      <c r="FS51" s="185">
        <v>20.3</v>
      </c>
      <c r="FT51" s="185">
        <v>20.399999999999999</v>
      </c>
      <c r="FU51" s="185">
        <v>20.6</v>
      </c>
      <c r="FV51" s="185">
        <v>20.8</v>
      </c>
      <c r="FW51" s="197">
        <v>21</v>
      </c>
      <c r="FX51" s="185">
        <v>21.2</v>
      </c>
      <c r="FY51" s="185">
        <v>21.4</v>
      </c>
      <c r="FZ51" s="185">
        <v>21.7</v>
      </c>
      <c r="GA51" s="185">
        <v>22</v>
      </c>
      <c r="GB51" s="185">
        <v>22.5</v>
      </c>
      <c r="GC51" s="185">
        <v>22.8</v>
      </c>
      <c r="GE51" s="185">
        <v>23.2</v>
      </c>
      <c r="GF51" s="185">
        <v>23.5</v>
      </c>
      <c r="GG51" s="185">
        <v>23.7</v>
      </c>
      <c r="GH51" s="185">
        <v>23.6</v>
      </c>
      <c r="GI51" s="185">
        <v>23.4</v>
      </c>
      <c r="GJ51" s="197">
        <v>23.2</v>
      </c>
      <c r="GK51" s="185">
        <v>23</v>
      </c>
      <c r="GL51" s="185">
        <v>22.6</v>
      </c>
      <c r="GM51" s="185">
        <v>22.2</v>
      </c>
      <c r="GN51" s="185">
        <v>22.1</v>
      </c>
      <c r="GO51" s="185">
        <v>22</v>
      </c>
      <c r="GP51" s="185">
        <v>21.8</v>
      </c>
      <c r="GQ51" s="185">
        <v>21.8</v>
      </c>
      <c r="GR51" s="185">
        <v>21.8</v>
      </c>
      <c r="GS51" s="185">
        <v>22</v>
      </c>
      <c r="GT51" s="185">
        <v>22.3</v>
      </c>
      <c r="GU51" s="185">
        <v>22.8</v>
      </c>
      <c r="GV51" s="197">
        <v>23.4</v>
      </c>
      <c r="GW51" s="185">
        <v>23.8</v>
      </c>
      <c r="GX51" s="185">
        <v>24.3</v>
      </c>
      <c r="GY51" s="185">
        <v>24.4</v>
      </c>
      <c r="GZ51" s="185">
        <v>24.6</v>
      </c>
      <c r="HA51" s="185">
        <v>24.6</v>
      </c>
      <c r="HB51" s="185">
        <v>24.5</v>
      </c>
      <c r="HC51" s="185">
        <v>24.5</v>
      </c>
      <c r="HD51" s="185"/>
      <c r="HE51" s="185"/>
      <c r="HF51" s="185"/>
      <c r="HG51" s="185"/>
      <c r="HH51" s="197"/>
      <c r="HI51" s="185"/>
      <c r="HJ51" s="185"/>
      <c r="HK51" s="185"/>
      <c r="HL51" s="185"/>
      <c r="HM51" s="185"/>
      <c r="HN51" s="185"/>
    </row>
    <row r="52" spans="1:222" ht="15" customHeight="1" x14ac:dyDescent="0.25">
      <c r="A52" s="296">
        <v>2800</v>
      </c>
      <c r="B52" s="185">
        <v>28.4</v>
      </c>
      <c r="C52" s="185">
        <v>30.4</v>
      </c>
      <c r="D52" s="185">
        <v>30.2</v>
      </c>
      <c r="E52" s="185">
        <v>30.4</v>
      </c>
      <c r="F52" s="185">
        <v>28.6</v>
      </c>
      <c r="G52" s="185">
        <v>29.1</v>
      </c>
      <c r="H52" s="185">
        <v>29.4</v>
      </c>
      <c r="I52" s="185">
        <v>29.6</v>
      </c>
      <c r="J52" s="185">
        <v>29.5</v>
      </c>
      <c r="K52" s="185">
        <v>29.5</v>
      </c>
      <c r="L52" s="185">
        <v>29.6</v>
      </c>
      <c r="M52" s="185">
        <v>29.7</v>
      </c>
      <c r="N52" s="83"/>
      <c r="O52" s="185">
        <v>29.7</v>
      </c>
      <c r="P52" s="185">
        <v>29.8</v>
      </c>
      <c r="Q52" s="185">
        <v>29.8</v>
      </c>
      <c r="R52" s="185">
        <v>29.8</v>
      </c>
      <c r="S52" s="185">
        <v>29.9</v>
      </c>
      <c r="T52" s="185">
        <v>30.3</v>
      </c>
      <c r="U52" s="185">
        <v>30.6</v>
      </c>
      <c r="V52" s="185">
        <v>30.7</v>
      </c>
      <c r="W52" s="185">
        <v>30.8</v>
      </c>
      <c r="X52" s="185">
        <v>30.7</v>
      </c>
      <c r="Y52" s="185">
        <v>30.7</v>
      </c>
      <c r="Z52" s="185">
        <v>30.6</v>
      </c>
      <c r="AA52" s="83"/>
      <c r="AB52" s="185">
        <v>30.5</v>
      </c>
      <c r="AC52" s="185">
        <v>30.3</v>
      </c>
      <c r="AD52" s="185">
        <v>30.2</v>
      </c>
      <c r="AE52" s="185">
        <v>29.9</v>
      </c>
      <c r="AF52" s="185">
        <v>29.6</v>
      </c>
      <c r="AG52" s="185">
        <v>29.6</v>
      </c>
      <c r="AH52" s="185">
        <v>29.4</v>
      </c>
      <c r="AI52" s="185">
        <v>29.3</v>
      </c>
      <c r="AJ52" s="185">
        <v>29.1</v>
      </c>
      <c r="AK52" s="185">
        <v>29.1</v>
      </c>
      <c r="AL52" s="185">
        <v>29.2</v>
      </c>
      <c r="AM52" s="185">
        <v>29.3</v>
      </c>
      <c r="AN52" s="192"/>
      <c r="AO52" s="185">
        <v>29.6</v>
      </c>
      <c r="AP52" s="185">
        <v>30</v>
      </c>
      <c r="AQ52" s="185">
        <v>30.3</v>
      </c>
      <c r="AR52" s="185">
        <v>30.8</v>
      </c>
      <c r="AS52" s="185">
        <v>31.3</v>
      </c>
      <c r="AT52" s="185">
        <v>31.6</v>
      </c>
      <c r="AU52" s="185">
        <v>31.6</v>
      </c>
      <c r="AV52" s="185">
        <v>31.3</v>
      </c>
      <c r="AW52" s="185">
        <v>30.9</v>
      </c>
      <c r="AX52" s="185">
        <v>30.4</v>
      </c>
      <c r="AY52" s="185">
        <v>30.1</v>
      </c>
      <c r="AZ52" s="185">
        <v>29.8</v>
      </c>
      <c r="BA52" s="192"/>
      <c r="BB52" s="185">
        <v>29.5</v>
      </c>
      <c r="BC52" s="185">
        <v>29.3</v>
      </c>
      <c r="BD52" s="185">
        <v>29</v>
      </c>
      <c r="BE52" s="185">
        <v>28.9</v>
      </c>
      <c r="BF52" s="185">
        <v>29</v>
      </c>
      <c r="BG52" s="185">
        <v>28.8</v>
      </c>
      <c r="BH52" s="185">
        <v>28.6</v>
      </c>
      <c r="BI52" s="185">
        <v>28.3</v>
      </c>
      <c r="BJ52" s="185">
        <v>28</v>
      </c>
      <c r="BK52" s="185">
        <v>27.7</v>
      </c>
      <c r="BL52" s="185">
        <v>27.4</v>
      </c>
      <c r="BM52" s="185">
        <v>27.2</v>
      </c>
      <c r="BN52" s="192"/>
      <c r="BO52" s="185">
        <v>27.1</v>
      </c>
      <c r="BP52" s="185">
        <v>26.9</v>
      </c>
      <c r="BQ52" s="185">
        <v>27</v>
      </c>
      <c r="BR52" s="185">
        <v>26.8</v>
      </c>
      <c r="BS52" s="185">
        <v>26.9</v>
      </c>
      <c r="BT52" s="185">
        <v>26.9</v>
      </c>
      <c r="BU52" s="185">
        <v>26.8</v>
      </c>
      <c r="BV52" s="185">
        <v>26.9</v>
      </c>
      <c r="BW52" s="185">
        <v>26.8</v>
      </c>
      <c r="BX52" s="185">
        <v>26.6</v>
      </c>
      <c r="BY52" s="185">
        <v>26.6</v>
      </c>
      <c r="BZ52" s="185">
        <v>26.4</v>
      </c>
      <c r="CA52" s="192"/>
      <c r="CB52" s="185">
        <v>26.5</v>
      </c>
      <c r="CC52" s="185">
        <v>26.5</v>
      </c>
      <c r="CD52" s="185">
        <v>26.4</v>
      </c>
      <c r="CE52" s="185">
        <v>26.2</v>
      </c>
      <c r="CF52" s="185">
        <v>26.1</v>
      </c>
      <c r="CG52" s="185">
        <v>26</v>
      </c>
      <c r="CH52" s="185">
        <v>26</v>
      </c>
      <c r="CI52" s="185">
        <v>25.9</v>
      </c>
      <c r="CJ52" s="185">
        <v>25.6</v>
      </c>
      <c r="CK52" s="185">
        <v>25.4</v>
      </c>
      <c r="CL52" s="185">
        <v>25.4</v>
      </c>
      <c r="CM52" s="185">
        <v>25.3</v>
      </c>
      <c r="CN52" s="192"/>
      <c r="CO52" s="185">
        <v>25.3</v>
      </c>
      <c r="CP52" s="185">
        <v>25.1</v>
      </c>
      <c r="CQ52" s="185">
        <v>24.8</v>
      </c>
      <c r="CR52" s="185">
        <v>24.5</v>
      </c>
      <c r="CS52" s="185">
        <v>24.4</v>
      </c>
      <c r="CT52" s="185">
        <v>24.4</v>
      </c>
      <c r="CU52" s="185">
        <v>24.3</v>
      </c>
      <c r="CV52" s="185">
        <v>24</v>
      </c>
      <c r="CW52" s="185">
        <v>23.6</v>
      </c>
      <c r="CX52" s="185">
        <v>23.3</v>
      </c>
      <c r="CY52" s="185">
        <v>23.1</v>
      </c>
      <c r="CZ52" s="185">
        <v>23.1</v>
      </c>
      <c r="DA52" s="192"/>
      <c r="DB52" s="185">
        <v>23.1</v>
      </c>
      <c r="DC52" s="185">
        <v>23</v>
      </c>
      <c r="DD52" s="185">
        <v>23</v>
      </c>
      <c r="DE52" s="185">
        <v>22.9</v>
      </c>
      <c r="DF52" s="185">
        <v>22.9</v>
      </c>
      <c r="DG52" s="185">
        <v>22.9</v>
      </c>
      <c r="DH52" s="185">
        <v>22.9</v>
      </c>
      <c r="DI52" s="185">
        <v>22.8</v>
      </c>
      <c r="DJ52" s="185">
        <v>22.7</v>
      </c>
      <c r="DK52" s="185">
        <v>22.6</v>
      </c>
      <c r="DL52" s="185">
        <v>22.4</v>
      </c>
      <c r="DM52" s="185">
        <v>22.3</v>
      </c>
      <c r="DN52" s="192"/>
      <c r="DO52" s="185">
        <v>22.3</v>
      </c>
      <c r="DP52" s="185">
        <v>22.3</v>
      </c>
      <c r="DQ52" s="185">
        <v>22.3</v>
      </c>
      <c r="DR52" s="185">
        <v>22.2</v>
      </c>
      <c r="DS52" s="185">
        <v>22.1</v>
      </c>
      <c r="DT52" s="185">
        <v>22.1</v>
      </c>
      <c r="DU52" s="185">
        <v>22.1</v>
      </c>
      <c r="DV52" s="185">
        <v>22.1</v>
      </c>
      <c r="DW52" s="185">
        <v>22</v>
      </c>
      <c r="DX52" s="185">
        <v>21.8</v>
      </c>
      <c r="DY52" s="185">
        <v>21.6</v>
      </c>
      <c r="DZ52" s="185">
        <v>21.6</v>
      </c>
      <c r="EA52" s="192"/>
      <c r="EB52" s="185">
        <v>21.8</v>
      </c>
      <c r="EC52" s="185">
        <v>21.9</v>
      </c>
      <c r="ED52" s="185">
        <v>21.7</v>
      </c>
      <c r="EE52" s="185">
        <v>21.7</v>
      </c>
      <c r="EF52" s="185">
        <v>21.7</v>
      </c>
      <c r="EG52" s="185">
        <v>21.9</v>
      </c>
      <c r="EH52" s="185">
        <v>21.9</v>
      </c>
      <c r="EI52" s="185">
        <v>22</v>
      </c>
      <c r="EJ52" s="185">
        <v>22.1</v>
      </c>
      <c r="EK52" s="275">
        <v>22.2</v>
      </c>
      <c r="EL52" s="185">
        <v>22.2</v>
      </c>
      <c r="EM52" s="185">
        <v>22.1</v>
      </c>
      <c r="EN52" s="192"/>
      <c r="EO52" s="185">
        <v>21.9</v>
      </c>
      <c r="EP52" s="185">
        <v>21.7</v>
      </c>
      <c r="EQ52" s="185">
        <v>21.2</v>
      </c>
      <c r="ER52" s="185">
        <v>21.1</v>
      </c>
      <c r="ES52" s="185">
        <v>21.1</v>
      </c>
      <c r="ET52" s="185">
        <v>21.2</v>
      </c>
      <c r="EU52" s="185">
        <v>21.12</v>
      </c>
      <c r="EV52" s="185">
        <v>21</v>
      </c>
      <c r="EW52" s="185">
        <v>21</v>
      </c>
      <c r="EX52" s="185">
        <v>21.1</v>
      </c>
      <c r="EY52" s="185">
        <v>21.2</v>
      </c>
      <c r="EZ52" s="185">
        <v>21.1</v>
      </c>
      <c r="FB52" s="305"/>
      <c r="FE52" s="185">
        <v>21.1</v>
      </c>
      <c r="FF52" s="185">
        <v>21</v>
      </c>
      <c r="FG52" s="185">
        <v>20.9</v>
      </c>
      <c r="FH52" s="185">
        <v>21</v>
      </c>
      <c r="FI52" s="185">
        <v>21.2</v>
      </c>
      <c r="FJ52" s="147">
        <v>21.4</v>
      </c>
      <c r="FK52" s="185">
        <v>21.4</v>
      </c>
      <c r="FL52" s="185">
        <v>21.4</v>
      </c>
      <c r="FM52" s="185">
        <v>21.6</v>
      </c>
      <c r="FN52" s="185">
        <v>21.8</v>
      </c>
      <c r="FO52" s="185">
        <v>22.2</v>
      </c>
      <c r="FP52" s="185">
        <v>22.3</v>
      </c>
      <c r="FQ52" s="313"/>
      <c r="FR52" s="185">
        <v>22.5</v>
      </c>
      <c r="FS52" s="185">
        <v>22.6</v>
      </c>
      <c r="FT52" s="185">
        <v>22.8</v>
      </c>
      <c r="FU52" s="185">
        <v>23</v>
      </c>
      <c r="FV52" s="185">
        <v>23.2</v>
      </c>
      <c r="FW52" s="147">
        <v>23.4</v>
      </c>
      <c r="FX52" s="185">
        <v>23.5</v>
      </c>
      <c r="FY52" s="185">
        <v>23.6</v>
      </c>
      <c r="FZ52" s="185">
        <v>23.8</v>
      </c>
      <c r="GA52" s="185">
        <v>24.1</v>
      </c>
      <c r="GB52" s="185">
        <v>24.7</v>
      </c>
      <c r="GC52" s="185">
        <v>25</v>
      </c>
      <c r="GE52" s="185">
        <v>25.2</v>
      </c>
      <c r="GF52" s="185">
        <v>25.5</v>
      </c>
      <c r="GG52" s="185">
        <v>25.8</v>
      </c>
      <c r="GH52" s="185">
        <v>25.7</v>
      </c>
      <c r="GI52" s="185">
        <v>25.6</v>
      </c>
      <c r="GJ52" s="147">
        <v>25.4</v>
      </c>
      <c r="GK52" s="185">
        <v>25.1</v>
      </c>
      <c r="GL52" s="185">
        <v>24.6</v>
      </c>
      <c r="GM52" s="185">
        <v>24.4</v>
      </c>
      <c r="GN52" s="185">
        <v>24.3</v>
      </c>
      <c r="GO52" s="185">
        <v>24.2</v>
      </c>
      <c r="GP52" s="185">
        <v>24</v>
      </c>
      <c r="GQ52" s="185">
        <v>24</v>
      </c>
      <c r="GR52" s="185">
        <v>24</v>
      </c>
      <c r="GS52" s="185">
        <v>24.3</v>
      </c>
      <c r="GT52" s="185">
        <v>24.9</v>
      </c>
      <c r="GU52" s="185">
        <v>25.4</v>
      </c>
      <c r="GV52" s="147">
        <v>26</v>
      </c>
      <c r="GW52" s="185">
        <v>26.5</v>
      </c>
      <c r="GX52" s="185">
        <v>26.8</v>
      </c>
      <c r="GY52" s="185">
        <v>27</v>
      </c>
      <c r="GZ52" s="185">
        <v>27.2</v>
      </c>
      <c r="HA52" s="185">
        <v>27.3</v>
      </c>
      <c r="HB52" s="185">
        <v>27.2</v>
      </c>
      <c r="HC52" s="185">
        <v>27</v>
      </c>
      <c r="HD52" s="185"/>
      <c r="HE52" s="185"/>
      <c r="HF52" s="185"/>
      <c r="HG52" s="185"/>
      <c r="HH52" s="147"/>
      <c r="HI52" s="185"/>
      <c r="HJ52" s="185"/>
      <c r="HK52" s="185"/>
      <c r="HL52" s="185"/>
      <c r="HM52" s="185"/>
      <c r="HN52" s="185"/>
    </row>
    <row r="53" spans="1:222" ht="15" customHeight="1" x14ac:dyDescent="0.25">
      <c r="A53" s="296">
        <v>3600</v>
      </c>
      <c r="B53" s="185">
        <v>35</v>
      </c>
      <c r="C53" s="185">
        <v>34.700000000000003</v>
      </c>
      <c r="D53" s="185">
        <v>34.299999999999997</v>
      </c>
      <c r="E53" s="185">
        <v>34.299999999999997</v>
      </c>
      <c r="F53" s="185">
        <v>34.6</v>
      </c>
      <c r="G53" s="185">
        <v>34.5</v>
      </c>
      <c r="H53" s="185">
        <v>34.5</v>
      </c>
      <c r="I53" s="185">
        <v>34.4</v>
      </c>
      <c r="J53" s="185">
        <v>34.6</v>
      </c>
      <c r="K53" s="185">
        <v>34.799999999999997</v>
      </c>
      <c r="L53" s="185">
        <v>35.1</v>
      </c>
      <c r="M53" s="185">
        <v>35.1</v>
      </c>
      <c r="N53" s="83"/>
      <c r="O53" s="185">
        <v>35.200000000000003</v>
      </c>
      <c r="P53" s="185">
        <v>35</v>
      </c>
      <c r="Q53" s="185">
        <v>34.9</v>
      </c>
      <c r="R53" s="185">
        <v>34.799999999999997</v>
      </c>
      <c r="S53" s="185">
        <v>34.9</v>
      </c>
      <c r="T53" s="185">
        <v>35</v>
      </c>
      <c r="U53" s="185">
        <v>35.1</v>
      </c>
      <c r="V53" s="185">
        <v>35.299999999999997</v>
      </c>
      <c r="W53" s="185">
        <v>35.700000000000003</v>
      </c>
      <c r="X53" s="185">
        <v>35.799999999999997</v>
      </c>
      <c r="Y53" s="185">
        <v>35.799999999999997</v>
      </c>
      <c r="Z53" s="185">
        <v>35.700000000000003</v>
      </c>
      <c r="AA53" s="83"/>
      <c r="AB53" s="185">
        <v>35.700000000000003</v>
      </c>
      <c r="AC53" s="185">
        <v>35.299999999999997</v>
      </c>
      <c r="AD53" s="185">
        <v>35.1</v>
      </c>
      <c r="AE53" s="185">
        <v>34.799999999999997</v>
      </c>
      <c r="AF53" s="185">
        <v>34.799999999999997</v>
      </c>
      <c r="AG53" s="185">
        <v>35</v>
      </c>
      <c r="AH53" s="185">
        <v>34.6</v>
      </c>
      <c r="AI53" s="185">
        <v>34.6</v>
      </c>
      <c r="AJ53" s="185">
        <v>34</v>
      </c>
      <c r="AK53" s="185">
        <v>33.700000000000003</v>
      </c>
      <c r="AL53" s="185">
        <v>33.4</v>
      </c>
      <c r="AM53" s="185">
        <v>33.6</v>
      </c>
      <c r="AN53" s="192"/>
      <c r="AO53" s="185">
        <v>34.1</v>
      </c>
      <c r="AP53" s="185">
        <v>34</v>
      </c>
      <c r="AQ53" s="185">
        <v>33.6</v>
      </c>
      <c r="AR53" s="185">
        <v>33.5</v>
      </c>
      <c r="AS53" s="185">
        <v>33.700000000000003</v>
      </c>
      <c r="AT53" s="185">
        <v>33.700000000000003</v>
      </c>
      <c r="AU53" s="185">
        <v>33.200000000000003</v>
      </c>
      <c r="AV53" s="185">
        <v>32.799999999999997</v>
      </c>
      <c r="AW53" s="185">
        <v>32.5</v>
      </c>
      <c r="AX53" s="185">
        <v>32.200000000000003</v>
      </c>
      <c r="AY53" s="185">
        <v>31.9</v>
      </c>
      <c r="AZ53" s="185">
        <v>31.5</v>
      </c>
      <c r="BA53" s="192"/>
      <c r="BB53" s="185">
        <v>31.1</v>
      </c>
      <c r="BC53" s="185">
        <v>30.9</v>
      </c>
      <c r="BD53" s="185">
        <v>30.9</v>
      </c>
      <c r="BE53" s="185">
        <v>30.7</v>
      </c>
      <c r="BF53" s="185">
        <v>30.5</v>
      </c>
      <c r="BG53" s="185">
        <v>30.2</v>
      </c>
      <c r="BH53" s="185">
        <v>29.8</v>
      </c>
      <c r="BI53" s="185">
        <v>29.5</v>
      </c>
      <c r="BJ53" s="185">
        <v>29.5</v>
      </c>
      <c r="BK53" s="185">
        <v>29.2</v>
      </c>
      <c r="BL53" s="185">
        <v>28.9</v>
      </c>
      <c r="BM53" s="185">
        <v>28.4</v>
      </c>
      <c r="BN53" s="192"/>
      <c r="BO53" s="185">
        <v>28.3</v>
      </c>
      <c r="BP53" s="185">
        <v>28</v>
      </c>
      <c r="BQ53" s="185">
        <v>27.9</v>
      </c>
      <c r="BR53" s="185">
        <v>27.7</v>
      </c>
      <c r="BS53" s="185">
        <v>27.8</v>
      </c>
      <c r="BT53" s="185">
        <v>27.7</v>
      </c>
      <c r="BU53" s="185">
        <v>27.8</v>
      </c>
      <c r="BV53" s="185">
        <v>27.4</v>
      </c>
      <c r="BW53" s="185">
        <v>27.2</v>
      </c>
      <c r="BX53" s="185">
        <v>26.7</v>
      </c>
      <c r="BY53" s="185">
        <v>26.7</v>
      </c>
      <c r="BZ53" s="185">
        <v>26.5</v>
      </c>
      <c r="CA53" s="192"/>
      <c r="CB53" s="185">
        <v>26.4</v>
      </c>
      <c r="CC53" s="185">
        <v>26.3</v>
      </c>
      <c r="CD53" s="185">
        <v>26.2</v>
      </c>
      <c r="CE53" s="185">
        <v>26.4</v>
      </c>
      <c r="CF53" s="185">
        <v>26.5</v>
      </c>
      <c r="CG53" s="185">
        <v>26.2</v>
      </c>
      <c r="CH53" s="185">
        <v>25.8</v>
      </c>
      <c r="CI53" s="185">
        <v>25.6</v>
      </c>
      <c r="CJ53" s="185">
        <v>25.7</v>
      </c>
      <c r="CK53" s="185">
        <v>25.9</v>
      </c>
      <c r="CL53" s="185">
        <v>26</v>
      </c>
      <c r="CM53" s="185">
        <v>25.8</v>
      </c>
      <c r="CN53" s="192"/>
      <c r="CO53" s="185">
        <v>25.9</v>
      </c>
      <c r="CP53" s="185">
        <v>25.8</v>
      </c>
      <c r="CQ53" s="185">
        <v>25.8</v>
      </c>
      <c r="CR53" s="185">
        <v>25.5</v>
      </c>
      <c r="CS53" s="185">
        <v>25.5</v>
      </c>
      <c r="CT53" s="185">
        <v>25.7</v>
      </c>
      <c r="CU53" s="185">
        <v>25.9</v>
      </c>
      <c r="CV53" s="185">
        <v>25.7</v>
      </c>
      <c r="CW53" s="185">
        <v>25.4</v>
      </c>
      <c r="CX53" s="185">
        <v>25.3</v>
      </c>
      <c r="CY53" s="185">
        <v>25.2</v>
      </c>
      <c r="CZ53" s="185">
        <v>25.3</v>
      </c>
      <c r="DA53" s="192"/>
      <c r="DB53" s="185">
        <v>25.6</v>
      </c>
      <c r="DC53" s="185">
        <v>25.3</v>
      </c>
      <c r="DD53" s="185">
        <v>25.2</v>
      </c>
      <c r="DE53" s="185">
        <v>25.1</v>
      </c>
      <c r="DF53" s="185">
        <v>25.4</v>
      </c>
      <c r="DG53" s="185">
        <v>25.4</v>
      </c>
      <c r="DH53" s="185">
        <v>25.7</v>
      </c>
      <c r="DI53" s="185">
        <v>25.7</v>
      </c>
      <c r="DJ53" s="185">
        <v>25.7</v>
      </c>
      <c r="DK53" s="185">
        <v>25.6</v>
      </c>
      <c r="DL53" s="185">
        <v>25.4</v>
      </c>
      <c r="DM53" s="185">
        <v>25.5</v>
      </c>
      <c r="DN53" s="192"/>
      <c r="DO53" s="185">
        <v>25.5</v>
      </c>
      <c r="DP53" s="185">
        <v>25.7</v>
      </c>
      <c r="DQ53" s="185">
        <v>25.7</v>
      </c>
      <c r="DR53" s="185">
        <v>25.9</v>
      </c>
      <c r="DS53" s="185">
        <v>25.8</v>
      </c>
      <c r="DT53" s="185">
        <v>25.7</v>
      </c>
      <c r="DU53" s="185">
        <v>25.9</v>
      </c>
      <c r="DV53" s="185">
        <v>26.1</v>
      </c>
      <c r="DW53" s="185">
        <v>26</v>
      </c>
      <c r="DX53" s="185">
        <v>25.8</v>
      </c>
      <c r="DY53" s="185">
        <v>25.8</v>
      </c>
      <c r="DZ53" s="185">
        <v>25.8</v>
      </c>
      <c r="EA53" s="192"/>
      <c r="EB53" s="185">
        <v>25.9</v>
      </c>
      <c r="EC53" s="185">
        <v>26.1</v>
      </c>
      <c r="ED53" s="185">
        <v>26.1</v>
      </c>
      <c r="EE53" s="185">
        <v>26.3</v>
      </c>
      <c r="EF53" s="185">
        <v>26.4</v>
      </c>
      <c r="EG53" s="185">
        <v>26.4</v>
      </c>
      <c r="EH53" s="185">
        <v>26.3</v>
      </c>
      <c r="EI53" s="185">
        <v>26.3</v>
      </c>
      <c r="EJ53" s="185">
        <v>26.3</v>
      </c>
      <c r="EK53" s="185">
        <v>26.4</v>
      </c>
      <c r="EL53" s="185">
        <v>26.6</v>
      </c>
      <c r="EM53" s="185">
        <v>26.8</v>
      </c>
      <c r="EN53" s="192"/>
      <c r="EO53" s="185">
        <v>26.8</v>
      </c>
      <c r="EP53" s="185">
        <v>26.6</v>
      </c>
      <c r="EQ53" s="185">
        <v>25.3</v>
      </c>
      <c r="ER53" s="185">
        <v>26.5</v>
      </c>
      <c r="ES53" s="185">
        <v>26.6</v>
      </c>
      <c r="ET53" s="185">
        <v>26.6</v>
      </c>
      <c r="EU53" s="185">
        <v>26</v>
      </c>
      <c r="EV53" s="185">
        <v>25.6</v>
      </c>
      <c r="EW53" s="185">
        <v>25.7</v>
      </c>
      <c r="EX53" s="185">
        <v>26.2</v>
      </c>
      <c r="EY53" s="185">
        <v>26.6</v>
      </c>
      <c r="EZ53" s="185">
        <v>26.4</v>
      </c>
      <c r="FB53" s="305"/>
      <c r="FE53" s="185">
        <v>26.2</v>
      </c>
      <c r="FF53" s="185">
        <v>25.5</v>
      </c>
      <c r="FG53" s="185">
        <v>25.9</v>
      </c>
      <c r="FH53" s="185">
        <v>25.8</v>
      </c>
      <c r="FI53" s="185">
        <v>25.8</v>
      </c>
      <c r="FJ53" s="146">
        <v>25.6</v>
      </c>
      <c r="FK53" s="185">
        <v>25.5</v>
      </c>
      <c r="FL53" s="185">
        <v>25.4</v>
      </c>
      <c r="FM53" s="185">
        <v>25.4</v>
      </c>
      <c r="FN53" s="185">
        <v>25.5</v>
      </c>
      <c r="FO53" s="185">
        <v>25.8</v>
      </c>
      <c r="FP53" s="185">
        <v>25.9</v>
      </c>
      <c r="FQ53" s="313"/>
      <c r="FR53" s="185">
        <v>26</v>
      </c>
      <c r="FS53" s="185">
        <v>26</v>
      </c>
      <c r="FT53" s="185">
        <v>26</v>
      </c>
      <c r="FU53" s="185">
        <v>26.1</v>
      </c>
      <c r="FV53" s="185">
        <v>26.1</v>
      </c>
      <c r="FW53" s="146">
        <v>26.1</v>
      </c>
      <c r="FX53" s="185">
        <v>26.1</v>
      </c>
      <c r="FY53" s="185">
        <v>26.1</v>
      </c>
      <c r="FZ53" s="185">
        <v>26.2</v>
      </c>
      <c r="GA53" s="185">
        <v>26.3</v>
      </c>
      <c r="GB53" s="185">
        <v>26.8</v>
      </c>
      <c r="GC53" s="185">
        <v>27.1</v>
      </c>
      <c r="GE53" s="185">
        <v>27.3</v>
      </c>
      <c r="GF53" s="185">
        <v>27.5</v>
      </c>
      <c r="GG53" s="185">
        <v>27.7</v>
      </c>
      <c r="GH53" s="185">
        <v>27.7</v>
      </c>
      <c r="GI53" s="185">
        <v>27.7</v>
      </c>
      <c r="GJ53" s="146">
        <v>27.3</v>
      </c>
      <c r="GK53" s="185">
        <v>27</v>
      </c>
      <c r="GL53" s="185">
        <v>26.7</v>
      </c>
      <c r="GM53" s="185">
        <v>26.1</v>
      </c>
      <c r="GN53" s="185">
        <v>26.2</v>
      </c>
      <c r="GO53" s="185">
        <v>25.9</v>
      </c>
      <c r="GP53" s="185">
        <v>25.7</v>
      </c>
      <c r="GQ53" s="185">
        <v>25.2</v>
      </c>
      <c r="GR53" s="185">
        <v>25.1</v>
      </c>
      <c r="GS53" s="185">
        <v>25.1</v>
      </c>
      <c r="GT53" s="185">
        <v>25.4</v>
      </c>
      <c r="GU53" s="185">
        <v>25.8</v>
      </c>
      <c r="GV53" s="146">
        <v>26.4</v>
      </c>
      <c r="GW53" s="185">
        <v>26.8</v>
      </c>
      <c r="GX53" s="185">
        <v>27.2</v>
      </c>
      <c r="GY53" s="185">
        <v>27.4</v>
      </c>
      <c r="GZ53" s="185">
        <v>27.4</v>
      </c>
      <c r="HA53" s="185">
        <v>27.2</v>
      </c>
      <c r="HB53" s="185">
        <v>27</v>
      </c>
      <c r="HC53" s="185">
        <v>26.8</v>
      </c>
      <c r="HD53" s="185"/>
      <c r="HE53" s="185"/>
      <c r="HF53" s="185"/>
      <c r="HG53" s="185"/>
      <c r="HH53" s="146"/>
      <c r="HI53" s="185"/>
      <c r="HJ53" s="185"/>
      <c r="HK53" s="185"/>
      <c r="HL53" s="185"/>
      <c r="HM53" s="185"/>
      <c r="HN53" s="185"/>
    </row>
    <row r="54" spans="1:222" x14ac:dyDescent="0.25">
      <c r="A54" s="296">
        <v>3700</v>
      </c>
      <c r="B54" s="185">
        <v>33</v>
      </c>
      <c r="C54" s="185">
        <v>33.1</v>
      </c>
      <c r="D54" s="185">
        <v>33.299999999999997</v>
      </c>
      <c r="E54" s="185">
        <v>34</v>
      </c>
      <c r="F54" s="185">
        <v>34.4</v>
      </c>
      <c r="G54" s="185">
        <v>34.700000000000003</v>
      </c>
      <c r="H54" s="185">
        <v>34.5</v>
      </c>
      <c r="I54" s="185">
        <v>34.6</v>
      </c>
      <c r="J54" s="185">
        <v>34.799999999999997</v>
      </c>
      <c r="K54" s="185">
        <v>35.200000000000003</v>
      </c>
      <c r="L54" s="185">
        <v>35.5</v>
      </c>
      <c r="M54" s="185">
        <v>35.5</v>
      </c>
      <c r="N54" s="83"/>
      <c r="O54" s="185">
        <v>35.4</v>
      </c>
      <c r="P54" s="185">
        <v>35.6</v>
      </c>
      <c r="Q54" s="185">
        <v>35.799999999999997</v>
      </c>
      <c r="R54" s="185">
        <v>36.1</v>
      </c>
      <c r="S54" s="185">
        <v>36.1</v>
      </c>
      <c r="T54" s="185">
        <v>36.4</v>
      </c>
      <c r="U54" s="185">
        <v>36.700000000000003</v>
      </c>
      <c r="V54" s="185">
        <v>37.1</v>
      </c>
      <c r="W54" s="185">
        <v>37.6</v>
      </c>
      <c r="X54" s="185">
        <v>38.1</v>
      </c>
      <c r="Y54" s="185">
        <v>38.4</v>
      </c>
      <c r="Z54" s="185">
        <v>38.4</v>
      </c>
      <c r="AA54" s="83"/>
      <c r="AB54" s="185">
        <v>38.4</v>
      </c>
      <c r="AC54" s="185">
        <v>38.200000000000003</v>
      </c>
      <c r="AD54" s="185">
        <v>38.1</v>
      </c>
      <c r="AE54" s="185">
        <v>38.200000000000003</v>
      </c>
      <c r="AF54" s="185">
        <v>38.1</v>
      </c>
      <c r="AG54" s="185">
        <v>38.1</v>
      </c>
      <c r="AH54" s="185">
        <v>37.6</v>
      </c>
      <c r="AI54" s="185">
        <v>37.200000000000003</v>
      </c>
      <c r="AJ54" s="185">
        <v>37.1</v>
      </c>
      <c r="AK54" s="185">
        <v>37.299999999999997</v>
      </c>
      <c r="AL54" s="185">
        <v>37.5</v>
      </c>
      <c r="AM54" s="185">
        <v>37.4</v>
      </c>
      <c r="AN54" s="192"/>
      <c r="AO54" s="185">
        <v>37.1</v>
      </c>
      <c r="AP54" s="185">
        <v>36.9</v>
      </c>
      <c r="AQ54" s="185">
        <v>36.799999999999997</v>
      </c>
      <c r="AR54" s="185">
        <v>37</v>
      </c>
      <c r="AS54" s="185">
        <v>37.299999999999997</v>
      </c>
      <c r="AT54" s="185">
        <v>37.299999999999997</v>
      </c>
      <c r="AU54" s="185">
        <v>37.1</v>
      </c>
      <c r="AV54" s="185">
        <v>36.9</v>
      </c>
      <c r="AW54" s="185">
        <v>36.6</v>
      </c>
      <c r="AX54" s="185">
        <v>36.299999999999997</v>
      </c>
      <c r="AY54" s="185">
        <v>36</v>
      </c>
      <c r="AZ54" s="185">
        <v>35.700000000000003</v>
      </c>
      <c r="BA54" s="192"/>
      <c r="BB54" s="185">
        <v>35.4</v>
      </c>
      <c r="BC54" s="185">
        <v>35.200000000000003</v>
      </c>
      <c r="BD54" s="185">
        <v>34.9</v>
      </c>
      <c r="BE54" s="185">
        <v>34.6</v>
      </c>
      <c r="BF54" s="185">
        <v>34.5</v>
      </c>
      <c r="BG54" s="185">
        <v>34.299999999999997</v>
      </c>
      <c r="BH54" s="185">
        <v>34</v>
      </c>
      <c r="BI54" s="185">
        <v>33.5</v>
      </c>
      <c r="BJ54" s="185">
        <v>33.200000000000003</v>
      </c>
      <c r="BK54" s="185">
        <v>33.1</v>
      </c>
      <c r="BL54" s="185">
        <v>33</v>
      </c>
      <c r="BM54" s="185">
        <v>32.700000000000003</v>
      </c>
      <c r="BN54" s="192"/>
      <c r="BO54" s="185">
        <v>32.5</v>
      </c>
      <c r="BP54" s="185">
        <v>32.1</v>
      </c>
      <c r="BQ54" s="185">
        <v>32</v>
      </c>
      <c r="BR54" s="185">
        <v>31.7</v>
      </c>
      <c r="BS54" s="185">
        <v>31.7</v>
      </c>
      <c r="BT54" s="185">
        <v>31.7</v>
      </c>
      <c r="BU54" s="185">
        <v>31.8</v>
      </c>
      <c r="BV54" s="185">
        <v>31.6</v>
      </c>
      <c r="BW54" s="185">
        <v>31.4</v>
      </c>
      <c r="BX54" s="185">
        <v>31.3</v>
      </c>
      <c r="BY54" s="185">
        <v>31.3</v>
      </c>
      <c r="BZ54" s="185">
        <v>31.1</v>
      </c>
      <c r="CA54" s="192"/>
      <c r="CB54" s="185">
        <v>31</v>
      </c>
      <c r="CC54" s="185">
        <v>30.9</v>
      </c>
      <c r="CD54" s="185">
        <v>30.8</v>
      </c>
      <c r="CE54" s="185">
        <v>30.8</v>
      </c>
      <c r="CF54" s="185">
        <v>30.9</v>
      </c>
      <c r="CG54" s="185">
        <v>31</v>
      </c>
      <c r="CH54" s="185">
        <v>30.7</v>
      </c>
      <c r="CI54" s="185">
        <v>30.4</v>
      </c>
      <c r="CJ54" s="185">
        <v>30.4</v>
      </c>
      <c r="CK54" s="185">
        <v>30.8</v>
      </c>
      <c r="CL54" s="185">
        <v>30.8</v>
      </c>
      <c r="CM54" s="185">
        <v>30.8</v>
      </c>
      <c r="CN54" s="192"/>
      <c r="CO54" s="185">
        <v>30.5</v>
      </c>
      <c r="CP54" s="185">
        <v>30.4</v>
      </c>
      <c r="CQ54" s="185">
        <v>30.3</v>
      </c>
      <c r="CR54" s="185">
        <v>30.2</v>
      </c>
      <c r="CS54" s="185">
        <v>30.4</v>
      </c>
      <c r="CT54" s="185">
        <v>30.4</v>
      </c>
      <c r="CU54" s="185">
        <v>30.4</v>
      </c>
      <c r="CV54" s="185">
        <v>30.3</v>
      </c>
      <c r="CW54" s="185">
        <v>30.1</v>
      </c>
      <c r="CX54" s="185">
        <v>30.1</v>
      </c>
      <c r="CY54" s="185">
        <v>30.2</v>
      </c>
      <c r="CZ54" s="185">
        <v>30</v>
      </c>
      <c r="DA54" s="192"/>
      <c r="DB54" s="185">
        <v>29.8</v>
      </c>
      <c r="DC54" s="185">
        <v>29.6</v>
      </c>
      <c r="DD54" s="185">
        <v>29.7</v>
      </c>
      <c r="DE54" s="185">
        <v>29.7</v>
      </c>
      <c r="DF54" s="185">
        <v>29.6</v>
      </c>
      <c r="DG54" s="185">
        <v>29.5</v>
      </c>
      <c r="DH54" s="185">
        <v>29.4</v>
      </c>
      <c r="DI54" s="185">
        <v>29.4</v>
      </c>
      <c r="DJ54" s="185">
        <v>29.3</v>
      </c>
      <c r="DK54" s="185">
        <v>29.2</v>
      </c>
      <c r="DL54" s="185">
        <v>29</v>
      </c>
      <c r="DM54" s="185">
        <v>28.9</v>
      </c>
      <c r="DN54" s="192"/>
      <c r="DO54" s="185">
        <v>28.8</v>
      </c>
      <c r="DP54" s="185">
        <v>28.7</v>
      </c>
      <c r="DQ54" s="185">
        <v>28.8</v>
      </c>
      <c r="DR54" s="185">
        <v>28.8</v>
      </c>
      <c r="DS54" s="185">
        <v>29</v>
      </c>
      <c r="DT54" s="185">
        <v>29</v>
      </c>
      <c r="DU54" s="185">
        <v>29.1</v>
      </c>
      <c r="DV54" s="185">
        <v>29</v>
      </c>
      <c r="DW54" s="185">
        <v>29</v>
      </c>
      <c r="DX54" s="185">
        <v>28.8</v>
      </c>
      <c r="DY54" s="185">
        <v>28.6</v>
      </c>
      <c r="DZ54" s="185">
        <v>28.4</v>
      </c>
      <c r="EA54" s="192"/>
      <c r="EB54" s="185">
        <v>28.5</v>
      </c>
      <c r="EC54" s="185">
        <v>28.5</v>
      </c>
      <c r="ED54" s="185">
        <v>28.2</v>
      </c>
      <c r="EE54" s="185">
        <v>28.1</v>
      </c>
      <c r="EF54" s="185">
        <v>28.3</v>
      </c>
      <c r="EG54" s="185">
        <v>28.6</v>
      </c>
      <c r="EH54" s="185">
        <v>28.6</v>
      </c>
      <c r="EI54" s="185">
        <v>28.4</v>
      </c>
      <c r="EJ54" s="185">
        <v>28.5</v>
      </c>
      <c r="EK54" s="185">
        <v>28.6</v>
      </c>
      <c r="EL54" s="185">
        <v>28.9</v>
      </c>
      <c r="EM54" s="185">
        <v>28.8</v>
      </c>
      <c r="EN54" s="192"/>
      <c r="EO54" s="185">
        <v>29</v>
      </c>
      <c r="EP54" s="185">
        <v>28.8</v>
      </c>
      <c r="EQ54" s="185">
        <v>29.1</v>
      </c>
      <c r="ER54" s="185">
        <v>28.5</v>
      </c>
      <c r="ES54" s="185">
        <v>28.6</v>
      </c>
      <c r="ET54" s="185">
        <v>28.8</v>
      </c>
      <c r="EU54" s="185">
        <v>28.5</v>
      </c>
      <c r="EV54" s="185">
        <v>28.4</v>
      </c>
      <c r="EW54" s="185">
        <v>28.2</v>
      </c>
      <c r="EX54" s="185">
        <v>28.3</v>
      </c>
      <c r="EY54" s="185">
        <v>28.2</v>
      </c>
      <c r="EZ54" s="185">
        <v>28</v>
      </c>
      <c r="FB54" s="305"/>
      <c r="FE54" s="185">
        <v>28</v>
      </c>
      <c r="FF54" s="185">
        <v>27.9</v>
      </c>
      <c r="FG54" s="185">
        <v>27.5</v>
      </c>
      <c r="FH54" s="185">
        <v>27.2</v>
      </c>
      <c r="FI54" s="185">
        <v>27</v>
      </c>
      <c r="FJ54" s="146">
        <v>27.1</v>
      </c>
      <c r="FK54" s="185">
        <v>27</v>
      </c>
      <c r="FL54" s="185">
        <v>26.9</v>
      </c>
      <c r="FM54" s="185">
        <v>26.9</v>
      </c>
      <c r="FN54" s="185">
        <v>26.8</v>
      </c>
      <c r="FO54" s="185">
        <v>26.8</v>
      </c>
      <c r="FP54" s="185">
        <v>26.7</v>
      </c>
      <c r="FQ54" s="313"/>
      <c r="FR54" s="185">
        <v>26.7</v>
      </c>
      <c r="FS54" s="185">
        <v>26.5</v>
      </c>
      <c r="FT54" s="185">
        <v>26.4</v>
      </c>
      <c r="FU54" s="185">
        <v>26.3</v>
      </c>
      <c r="FV54" s="185">
        <v>26.7</v>
      </c>
      <c r="FW54" s="146">
        <v>27</v>
      </c>
      <c r="FX54" s="185">
        <v>27.1</v>
      </c>
      <c r="FY54" s="185">
        <v>27</v>
      </c>
      <c r="FZ54" s="185">
        <v>26.9</v>
      </c>
      <c r="GA54" s="185">
        <v>27.1</v>
      </c>
      <c r="GB54" s="185">
        <v>27.5</v>
      </c>
      <c r="GC54" s="185">
        <v>27.8</v>
      </c>
      <c r="GE54" s="185">
        <v>28</v>
      </c>
      <c r="GF54" s="185">
        <v>28</v>
      </c>
      <c r="GG54" s="185">
        <v>28.2</v>
      </c>
      <c r="GH54" s="185">
        <v>28.2</v>
      </c>
      <c r="GI54" s="185">
        <v>28.5</v>
      </c>
      <c r="GJ54" s="146">
        <v>28.3</v>
      </c>
      <c r="GK54" s="185">
        <v>28.1</v>
      </c>
      <c r="GL54" s="185">
        <v>27.8</v>
      </c>
      <c r="GM54" s="185">
        <v>27.4</v>
      </c>
      <c r="GN54" s="185">
        <v>27.4</v>
      </c>
      <c r="GO54" s="185">
        <v>27.4</v>
      </c>
      <c r="GP54" s="185">
        <v>27</v>
      </c>
      <c r="GQ54" s="185">
        <v>26.7</v>
      </c>
      <c r="GR54" s="185">
        <v>26.5</v>
      </c>
      <c r="GS54" s="185">
        <v>26.5</v>
      </c>
      <c r="GT54" s="185">
        <v>26.6</v>
      </c>
      <c r="GU54" s="185">
        <v>26.9</v>
      </c>
      <c r="GV54" s="146">
        <v>27.3</v>
      </c>
      <c r="GW54" s="185">
        <v>27.7</v>
      </c>
      <c r="GX54" s="185">
        <v>28</v>
      </c>
      <c r="GY54" s="185">
        <v>28.1</v>
      </c>
      <c r="GZ54" s="185">
        <v>28.2</v>
      </c>
      <c r="HA54" s="185">
        <v>28.2</v>
      </c>
      <c r="HB54" s="185">
        <v>28.2</v>
      </c>
      <c r="HC54" s="185">
        <v>28</v>
      </c>
      <c r="HD54" s="185"/>
      <c r="HE54" s="185"/>
      <c r="HF54" s="185"/>
      <c r="HG54" s="185"/>
      <c r="HH54" s="146"/>
      <c r="HI54" s="185"/>
      <c r="HJ54" s="185"/>
      <c r="HK54" s="185"/>
      <c r="HL54" s="185"/>
      <c r="HM54" s="185"/>
      <c r="HN54" s="185"/>
    </row>
    <row r="55" spans="1:222" ht="15" customHeight="1" x14ac:dyDescent="0.25">
      <c r="A55" s="145" t="s">
        <v>63</v>
      </c>
      <c r="B55" s="182"/>
      <c r="C55" s="145"/>
      <c r="D55" s="145"/>
      <c r="E55" s="145"/>
      <c r="F55" s="145"/>
      <c r="G55" s="145"/>
      <c r="H55" s="145"/>
      <c r="I55" s="145"/>
      <c r="J55" s="182"/>
      <c r="K55" s="182"/>
      <c r="L55" s="182"/>
      <c r="M55" s="182"/>
      <c r="N55" s="182"/>
      <c r="O55" s="182"/>
      <c r="P55" s="183"/>
      <c r="Q55" s="182"/>
      <c r="R55" s="182"/>
      <c r="S55" s="182"/>
      <c r="T55" s="184"/>
      <c r="U55" s="184"/>
      <c r="V55" s="184"/>
      <c r="W55" s="184"/>
      <c r="X55" s="184"/>
      <c r="Y55" s="184"/>
      <c r="Z55" s="184"/>
      <c r="AA55" s="83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184"/>
      <c r="AM55" s="184"/>
      <c r="AN55" s="192"/>
      <c r="AO55" s="184"/>
      <c r="AP55" s="184"/>
      <c r="AQ55" s="184"/>
      <c r="AR55" s="184"/>
      <c r="AS55" s="184"/>
      <c r="AT55" s="184"/>
      <c r="AU55" s="184"/>
      <c r="AV55" s="184"/>
      <c r="AW55" s="184"/>
      <c r="AX55" s="184"/>
      <c r="AY55" s="184"/>
      <c r="AZ55" s="184"/>
      <c r="BA55" s="192"/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92"/>
      <c r="BO55" s="184"/>
      <c r="BP55" s="184"/>
      <c r="BQ55" s="184"/>
      <c r="BR55" s="184"/>
      <c r="BS55" s="184"/>
      <c r="BT55" s="184"/>
      <c r="BU55" s="184"/>
      <c r="BV55" s="184"/>
      <c r="BW55" s="184"/>
      <c r="BX55" s="184"/>
      <c r="BY55" s="184"/>
      <c r="BZ55" s="184"/>
      <c r="CA55" s="192"/>
      <c r="CB55" s="184"/>
      <c r="CC55" s="184"/>
      <c r="CD55" s="184"/>
      <c r="CE55" s="184"/>
      <c r="CF55" s="184"/>
      <c r="CG55" s="184"/>
      <c r="CH55" s="184"/>
      <c r="CI55" s="184"/>
      <c r="CJ55" s="184"/>
      <c r="CK55" s="184"/>
      <c r="CL55" s="184"/>
      <c r="CM55" s="184"/>
      <c r="CN55" s="192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4"/>
      <c r="CZ55" s="184"/>
      <c r="DA55" s="192"/>
      <c r="DB55" s="184"/>
      <c r="DC55" s="184"/>
      <c r="DD55" s="184"/>
      <c r="DE55" s="184"/>
      <c r="DF55" s="184"/>
      <c r="DG55" s="184"/>
      <c r="DH55" s="184"/>
      <c r="DI55" s="184"/>
      <c r="DJ55" s="184"/>
      <c r="DK55" s="184"/>
      <c r="DL55" s="184"/>
      <c r="DM55" s="184"/>
      <c r="DN55" s="192"/>
      <c r="DO55" s="184"/>
      <c r="DP55" s="184"/>
      <c r="DQ55" s="184"/>
      <c r="DR55" s="184"/>
      <c r="DS55" s="184"/>
      <c r="DT55" s="184"/>
      <c r="DU55" s="184"/>
      <c r="DV55" s="184"/>
      <c r="DW55" s="184"/>
      <c r="DX55" s="184"/>
      <c r="DY55" s="184"/>
      <c r="DZ55" s="184"/>
      <c r="EA55" s="192"/>
      <c r="EB55" s="184"/>
      <c r="EC55" s="184"/>
      <c r="ED55" s="184"/>
      <c r="EE55" s="184"/>
      <c r="EF55" s="184"/>
      <c r="EG55" s="184"/>
      <c r="EH55" s="184"/>
      <c r="EI55" s="184"/>
      <c r="EJ55" s="184"/>
      <c r="EK55" s="184"/>
      <c r="EL55" s="184"/>
      <c r="EM55" s="184"/>
      <c r="EN55" s="192"/>
      <c r="EO55" s="184"/>
      <c r="EP55" s="184"/>
      <c r="EQ55" s="184"/>
      <c r="ER55" s="184"/>
      <c r="ES55" s="184"/>
      <c r="ET55" s="184"/>
      <c r="EU55" s="184"/>
      <c r="EV55" s="184"/>
      <c r="EW55" s="184"/>
      <c r="EX55" s="184"/>
      <c r="EY55" s="184"/>
      <c r="EZ55" s="184"/>
      <c r="FE55" s="184"/>
      <c r="FF55" s="184"/>
      <c r="FG55" s="184"/>
      <c r="FH55" s="184"/>
      <c r="FI55" s="184"/>
      <c r="FJ55" s="197"/>
      <c r="FK55" s="184"/>
      <c r="FL55" s="184"/>
      <c r="FM55" s="184"/>
      <c r="FN55" s="184"/>
      <c r="FO55" s="184"/>
      <c r="FP55" s="184"/>
      <c r="FQ55" s="313"/>
      <c r="FR55" s="184"/>
      <c r="FS55" s="184"/>
      <c r="FT55" s="184"/>
      <c r="FU55" s="184"/>
      <c r="FV55" s="184"/>
      <c r="FW55" s="197"/>
      <c r="FX55" s="184"/>
      <c r="FY55" s="184"/>
      <c r="FZ55" s="184"/>
      <c r="GA55" s="184"/>
      <c r="GB55" s="184"/>
      <c r="GC55" s="184"/>
      <c r="GE55" s="184"/>
      <c r="GF55" s="184"/>
      <c r="GG55" s="184"/>
      <c r="GH55" s="184"/>
      <c r="GI55" s="184"/>
      <c r="GJ55" s="197"/>
      <c r="GK55" s="184"/>
      <c r="GL55" s="184"/>
      <c r="GM55" s="184"/>
      <c r="GN55" s="184"/>
      <c r="GO55" s="184"/>
      <c r="GP55" s="184"/>
      <c r="GQ55" s="184"/>
      <c r="GR55" s="184"/>
      <c r="GS55" s="184"/>
      <c r="GT55" s="184"/>
      <c r="GU55" s="184"/>
      <c r="GV55" s="197"/>
      <c r="GW55" s="184"/>
      <c r="GX55" s="184"/>
      <c r="GY55" s="184"/>
      <c r="GZ55" s="184"/>
      <c r="HA55" s="184"/>
      <c r="HB55" s="184"/>
      <c r="HC55" s="184"/>
      <c r="HD55" s="184"/>
      <c r="HE55" s="184"/>
      <c r="HF55" s="184"/>
      <c r="HG55" s="184"/>
      <c r="HH55" s="197"/>
      <c r="HI55" s="184"/>
      <c r="HJ55" s="184"/>
      <c r="HK55" s="184"/>
      <c r="HL55" s="184"/>
      <c r="HM55" s="184"/>
      <c r="HN55" s="184"/>
    </row>
    <row r="56" spans="1:222" ht="15" customHeight="1" x14ac:dyDescent="0.25">
      <c r="A56" s="296">
        <v>1600</v>
      </c>
      <c r="B56" s="185">
        <v>40.549999999999997</v>
      </c>
      <c r="C56" s="185">
        <v>40.299999999999997</v>
      </c>
      <c r="D56" s="185">
        <v>39.6</v>
      </c>
      <c r="E56" s="185">
        <v>39.9</v>
      </c>
      <c r="F56" s="185">
        <v>40.1</v>
      </c>
      <c r="G56" s="185">
        <v>40.4</v>
      </c>
      <c r="H56" s="185">
        <v>40.799999999999997</v>
      </c>
      <c r="I56" s="185">
        <v>41.2</v>
      </c>
      <c r="J56" s="185">
        <v>41.3</v>
      </c>
      <c r="K56" s="185">
        <v>41.5</v>
      </c>
      <c r="L56" s="185">
        <v>41.6</v>
      </c>
      <c r="M56" s="185">
        <v>41.9</v>
      </c>
      <c r="N56" s="208"/>
      <c r="O56" s="185">
        <v>41.55</v>
      </c>
      <c r="P56" s="185">
        <v>41.4</v>
      </c>
      <c r="Q56" s="185">
        <v>41.5</v>
      </c>
      <c r="R56" s="185">
        <v>41.3</v>
      </c>
      <c r="S56" s="185">
        <v>41.4</v>
      </c>
      <c r="T56" s="185">
        <v>41.2</v>
      </c>
      <c r="U56" s="185">
        <v>41.65</v>
      </c>
      <c r="V56" s="185">
        <v>42.1</v>
      </c>
      <c r="W56" s="185">
        <v>42.9</v>
      </c>
      <c r="X56" s="185">
        <v>43.7</v>
      </c>
      <c r="Y56" s="185">
        <v>44.3</v>
      </c>
      <c r="Z56" s="185">
        <v>44</v>
      </c>
      <c r="AA56" s="208"/>
      <c r="AB56" s="185">
        <v>43.4</v>
      </c>
      <c r="AC56" s="185">
        <v>42.4</v>
      </c>
      <c r="AD56" s="185">
        <v>42.3</v>
      </c>
      <c r="AE56" s="185">
        <v>42</v>
      </c>
      <c r="AF56" s="185">
        <v>42.1</v>
      </c>
      <c r="AG56" s="185">
        <v>41.9</v>
      </c>
      <c r="AH56" s="185">
        <v>41.4</v>
      </c>
      <c r="AI56" s="185">
        <v>41.2</v>
      </c>
      <c r="AJ56" s="185">
        <v>40.5</v>
      </c>
      <c r="AK56" s="185">
        <v>40.6</v>
      </c>
      <c r="AL56" s="185">
        <v>40.299999999999997</v>
      </c>
      <c r="AM56" s="185">
        <v>40.6</v>
      </c>
      <c r="AN56" s="192"/>
      <c r="AO56" s="185">
        <v>40.5</v>
      </c>
      <c r="AP56" s="185">
        <v>40.299999999999997</v>
      </c>
      <c r="AQ56" s="185">
        <v>39.299999999999997</v>
      </c>
      <c r="AR56" s="185">
        <v>39.5</v>
      </c>
      <c r="AS56" s="185">
        <v>39</v>
      </c>
      <c r="AT56" s="185">
        <v>39.200000000000003</v>
      </c>
      <c r="AU56" s="185">
        <v>38.700000000000003</v>
      </c>
      <c r="AV56" s="185">
        <v>38.4</v>
      </c>
      <c r="AW56" s="185">
        <v>37.799999999999997</v>
      </c>
      <c r="AX56" s="185">
        <v>37.1</v>
      </c>
      <c r="AY56" s="185">
        <v>36.299999999999997</v>
      </c>
      <c r="AZ56" s="185">
        <v>36</v>
      </c>
      <c r="BA56" s="192"/>
      <c r="BB56" s="185">
        <v>35.6</v>
      </c>
      <c r="BC56" s="185">
        <v>35.700000000000003</v>
      </c>
      <c r="BD56" s="185">
        <v>35.5</v>
      </c>
      <c r="BE56" s="185">
        <v>35.299999999999997</v>
      </c>
      <c r="BF56" s="185">
        <v>35.1</v>
      </c>
      <c r="BG56" s="185">
        <v>34.799999999999997</v>
      </c>
      <c r="BH56" s="185">
        <v>34.5</v>
      </c>
      <c r="BI56" s="185">
        <v>33.9</v>
      </c>
      <c r="BJ56" s="185">
        <v>33.799999999999997</v>
      </c>
      <c r="BK56" s="185">
        <v>33.799999999999997</v>
      </c>
      <c r="BL56" s="185">
        <v>34.200000000000003</v>
      </c>
      <c r="BM56" s="185">
        <v>34.4</v>
      </c>
      <c r="BN56" s="192"/>
      <c r="BO56" s="185">
        <v>34.700000000000003</v>
      </c>
      <c r="BP56" s="185">
        <v>35</v>
      </c>
      <c r="BQ56" s="185">
        <v>35.5</v>
      </c>
      <c r="BR56" s="185">
        <v>36.5</v>
      </c>
      <c r="BS56" s="185">
        <v>37.299999999999997</v>
      </c>
      <c r="BT56" s="185">
        <v>37.700000000000003</v>
      </c>
      <c r="BU56" s="185">
        <v>37.9</v>
      </c>
      <c r="BV56" s="185">
        <v>37.9</v>
      </c>
      <c r="BW56" s="185">
        <v>37.6</v>
      </c>
      <c r="BX56" s="185">
        <v>37.4</v>
      </c>
      <c r="BY56" s="185">
        <v>37.5</v>
      </c>
      <c r="BZ56" s="185">
        <v>38.1</v>
      </c>
      <c r="CA56" s="192"/>
      <c r="CB56" s="185">
        <v>38.700000000000003</v>
      </c>
      <c r="CC56" s="185">
        <v>38.9</v>
      </c>
      <c r="CD56" s="185">
        <v>39.1</v>
      </c>
      <c r="CE56" s="185">
        <v>38.799999999999997</v>
      </c>
      <c r="CF56" s="185">
        <v>38.6</v>
      </c>
      <c r="CG56" s="185">
        <v>37.9</v>
      </c>
      <c r="CH56" s="185">
        <v>37.6</v>
      </c>
      <c r="CI56" s="185">
        <v>37.299999999999997</v>
      </c>
      <c r="CJ56" s="185">
        <v>37.200000000000003</v>
      </c>
      <c r="CK56" s="185">
        <v>36.6</v>
      </c>
      <c r="CL56" s="185">
        <v>36.6</v>
      </c>
      <c r="CM56" s="185">
        <v>36.200000000000003</v>
      </c>
      <c r="CN56" s="192"/>
      <c r="CO56" s="185">
        <v>36.200000000000003</v>
      </c>
      <c r="CP56" s="185">
        <v>35.799999999999997</v>
      </c>
      <c r="CQ56" s="185">
        <v>35.5</v>
      </c>
      <c r="CR56" s="185">
        <v>35.1</v>
      </c>
      <c r="CS56" s="185">
        <v>34.799999999999997</v>
      </c>
      <c r="CT56" s="185">
        <v>34.6</v>
      </c>
      <c r="CU56" s="185">
        <v>34.4</v>
      </c>
      <c r="CV56" s="185">
        <v>33.9</v>
      </c>
      <c r="CW56" s="185">
        <v>33.700000000000003</v>
      </c>
      <c r="CX56" s="185">
        <v>33.700000000000003</v>
      </c>
      <c r="CY56" s="185">
        <v>33.700000000000003</v>
      </c>
      <c r="CZ56" s="185">
        <v>33.9</v>
      </c>
      <c r="DA56" s="192"/>
      <c r="DB56" s="185">
        <v>33.799999999999997</v>
      </c>
      <c r="DC56" s="185">
        <v>34.200000000000003</v>
      </c>
      <c r="DD56" s="185">
        <v>33.799999999999997</v>
      </c>
      <c r="DE56" s="185">
        <v>33.6</v>
      </c>
      <c r="DF56" s="185">
        <v>33.200000000000003</v>
      </c>
      <c r="DG56" s="185">
        <v>33.200000000000003</v>
      </c>
      <c r="DH56" s="185">
        <v>33</v>
      </c>
      <c r="DI56" s="185">
        <v>32.69</v>
      </c>
      <c r="DJ56" s="185">
        <v>32.799999999999997</v>
      </c>
      <c r="DK56" s="185">
        <v>32.4</v>
      </c>
      <c r="DL56" s="185">
        <v>31.9</v>
      </c>
      <c r="DM56" s="185">
        <v>31.3</v>
      </c>
      <c r="DN56" s="192"/>
      <c r="DO56" s="185">
        <v>31.5</v>
      </c>
      <c r="DP56" s="185">
        <v>31.294160258340991</v>
      </c>
      <c r="DQ56" s="185">
        <v>31.3</v>
      </c>
      <c r="DR56" s="185">
        <v>31</v>
      </c>
      <c r="DS56" s="185">
        <v>31.1</v>
      </c>
      <c r="DT56" s="185">
        <v>30</v>
      </c>
      <c r="DU56" s="185">
        <v>29.99</v>
      </c>
      <c r="DV56" s="185">
        <v>29.9</v>
      </c>
      <c r="DW56" s="185">
        <v>30.1</v>
      </c>
      <c r="DX56" s="185">
        <v>29.9</v>
      </c>
      <c r="DY56" s="185">
        <v>29.5</v>
      </c>
      <c r="DZ56" s="147">
        <v>29.9</v>
      </c>
      <c r="EA56" s="192"/>
      <c r="EB56" s="185">
        <v>29.7</v>
      </c>
      <c r="EC56" s="185">
        <v>30.2</v>
      </c>
      <c r="ED56" s="185">
        <v>29.9</v>
      </c>
      <c r="EE56" s="185">
        <v>29.8</v>
      </c>
      <c r="EF56" s="185">
        <v>29.5</v>
      </c>
      <c r="EG56" s="185">
        <v>29.6</v>
      </c>
      <c r="EH56" s="185">
        <v>29.8</v>
      </c>
      <c r="EI56" s="185">
        <v>29.8</v>
      </c>
      <c r="EJ56" s="185">
        <v>29.6</v>
      </c>
      <c r="EK56" s="185">
        <v>29.3</v>
      </c>
      <c r="EL56" s="185">
        <v>29.3</v>
      </c>
      <c r="EM56" s="147">
        <v>29.3</v>
      </c>
      <c r="EN56" s="192"/>
      <c r="EO56" s="185">
        <v>29.73</v>
      </c>
      <c r="EP56" s="185">
        <v>29.4</v>
      </c>
      <c r="EQ56" s="185">
        <v>29.19</v>
      </c>
      <c r="ER56" s="185">
        <v>29.4</v>
      </c>
      <c r="ES56" s="185">
        <v>29.43</v>
      </c>
      <c r="ET56" s="185">
        <v>29.69</v>
      </c>
      <c r="EU56" s="185">
        <v>29.63</v>
      </c>
      <c r="EV56" s="185">
        <v>29.5</v>
      </c>
      <c r="EW56" s="185">
        <v>29.5</v>
      </c>
      <c r="EX56" s="185">
        <v>29.271321044546799</v>
      </c>
      <c r="EY56" s="185">
        <v>29.483850394996701</v>
      </c>
      <c r="EZ56" s="146">
        <v>29.352609914261102</v>
      </c>
      <c r="FE56" s="185">
        <v>29.46</v>
      </c>
      <c r="FF56" s="185">
        <v>29.07</v>
      </c>
      <c r="FG56" s="185">
        <v>28.9</v>
      </c>
      <c r="FH56" s="185">
        <v>28.8</v>
      </c>
      <c r="FI56" s="185">
        <v>29.29</v>
      </c>
      <c r="FJ56" s="261">
        <v>29.56</v>
      </c>
      <c r="FK56" s="185">
        <v>29.8</v>
      </c>
      <c r="FL56" s="185">
        <v>29.3</v>
      </c>
      <c r="FM56" s="185">
        <v>29.4</v>
      </c>
      <c r="FN56" s="185">
        <v>29.647369787267301</v>
      </c>
      <c r="FO56" s="185">
        <v>29.6857730057514</v>
      </c>
      <c r="FP56" s="146">
        <v>30.3</v>
      </c>
      <c r="FQ56" s="313"/>
      <c r="FR56" s="185">
        <v>30.69</v>
      </c>
      <c r="FS56" s="185">
        <v>30.6</v>
      </c>
      <c r="FT56" s="185">
        <v>31</v>
      </c>
      <c r="FU56" s="185">
        <v>30.6</v>
      </c>
      <c r="FV56" s="146">
        <v>31.109383493158401</v>
      </c>
      <c r="FW56" s="261">
        <v>31.4409900833389</v>
      </c>
      <c r="FX56" s="185">
        <v>31.7</v>
      </c>
      <c r="FY56" s="185">
        <v>31.612301251995</v>
      </c>
      <c r="FZ56" s="185">
        <v>31.458431111578101</v>
      </c>
      <c r="GA56" s="185">
        <v>31.6763057690926</v>
      </c>
      <c r="GB56" s="185">
        <v>32.139022086602701</v>
      </c>
      <c r="GC56" s="146">
        <v>32.455135863738001</v>
      </c>
      <c r="GE56" s="185">
        <v>32.76</v>
      </c>
      <c r="GF56" s="185">
        <v>32.99</v>
      </c>
      <c r="GG56" s="185">
        <v>33.01</v>
      </c>
      <c r="GH56" s="185">
        <v>33.095401804898998</v>
      </c>
      <c r="GI56" s="146">
        <v>33.252610746645203</v>
      </c>
      <c r="GJ56" s="261">
        <v>33.365957037851999</v>
      </c>
      <c r="GK56" s="185">
        <v>32.531233041905303</v>
      </c>
      <c r="GL56" s="185">
        <v>33.778537488042403</v>
      </c>
      <c r="GM56" s="185">
        <v>33.799999999999997</v>
      </c>
      <c r="GN56" s="185">
        <v>34.1</v>
      </c>
      <c r="GO56" s="185">
        <v>34.324805826255599</v>
      </c>
      <c r="GP56" s="146">
        <v>34.270000000000003</v>
      </c>
      <c r="GQ56" s="185">
        <v>34.119550248089404</v>
      </c>
      <c r="GR56" s="185">
        <v>33.8740536236878</v>
      </c>
      <c r="GS56" s="185">
        <v>33.744053623687797</v>
      </c>
      <c r="GT56" s="185">
        <v>33.316012773197997</v>
      </c>
      <c r="GU56" s="146">
        <v>33.525314024198401</v>
      </c>
      <c r="GV56" s="261">
        <v>33.367137454920403</v>
      </c>
      <c r="GW56" s="185">
        <v>32.903309145071503</v>
      </c>
      <c r="GX56" s="185">
        <v>32.491912133223003</v>
      </c>
      <c r="GY56" s="185">
        <v>32.832998659210801</v>
      </c>
      <c r="GZ56" s="185">
        <v>33.701712299675599</v>
      </c>
      <c r="HA56" s="185">
        <v>35.061007959991102</v>
      </c>
      <c r="HB56" s="146">
        <v>35.285584466451603</v>
      </c>
      <c r="HC56" s="185">
        <v>35.391686251020801</v>
      </c>
      <c r="HD56" s="185"/>
      <c r="HE56" s="185"/>
      <c r="HF56" s="185"/>
      <c r="HG56" s="146"/>
      <c r="HH56" s="261"/>
      <c r="HI56" s="185"/>
      <c r="HJ56" s="185"/>
      <c r="HK56" s="185"/>
      <c r="HL56" s="185"/>
      <c r="HM56" s="185"/>
      <c r="HN56" s="146"/>
    </row>
    <row r="57" spans="1:222" ht="15" customHeight="1" x14ac:dyDescent="0.25">
      <c r="A57" s="296">
        <v>1700</v>
      </c>
      <c r="B57" s="185">
        <v>40.6</v>
      </c>
      <c r="C57" s="185">
        <v>40.700000000000003</v>
      </c>
      <c r="D57" s="185">
        <v>40.85</v>
      </c>
      <c r="E57" s="185">
        <v>41.35</v>
      </c>
      <c r="F57" s="185">
        <v>41.6</v>
      </c>
      <c r="G57" s="185">
        <v>41.4</v>
      </c>
      <c r="H57" s="185">
        <v>41.5</v>
      </c>
      <c r="I57" s="185">
        <v>41.5</v>
      </c>
      <c r="J57" s="185">
        <v>41.5</v>
      </c>
      <c r="K57" s="185">
        <v>41.6</v>
      </c>
      <c r="L57" s="185">
        <v>41.7</v>
      </c>
      <c r="M57" s="185">
        <v>41.9</v>
      </c>
      <c r="N57" s="208"/>
      <c r="O57" s="185">
        <v>41.5</v>
      </c>
      <c r="P57" s="185">
        <v>41.4</v>
      </c>
      <c r="Q57" s="185">
        <v>41.2</v>
      </c>
      <c r="R57" s="185">
        <v>41.1</v>
      </c>
      <c r="S57" s="185">
        <v>41</v>
      </c>
      <c r="T57" s="185">
        <v>41.4</v>
      </c>
      <c r="U57" s="185">
        <v>41.8</v>
      </c>
      <c r="V57" s="185">
        <v>42</v>
      </c>
      <c r="W57" s="185">
        <v>42.1</v>
      </c>
      <c r="X57" s="185">
        <v>42.4</v>
      </c>
      <c r="Y57" s="185">
        <v>42.6</v>
      </c>
      <c r="Z57" s="185">
        <v>42.5</v>
      </c>
      <c r="AA57" s="208"/>
      <c r="AB57" s="185">
        <v>42.3</v>
      </c>
      <c r="AC57" s="185">
        <v>42.1</v>
      </c>
      <c r="AD57" s="185">
        <v>42.1</v>
      </c>
      <c r="AE57" s="185">
        <v>42.1</v>
      </c>
      <c r="AF57" s="185">
        <v>42.1</v>
      </c>
      <c r="AG57" s="185">
        <v>41.5</v>
      </c>
      <c r="AH57" s="185">
        <v>41</v>
      </c>
      <c r="AI57" s="185">
        <v>40.700000000000003</v>
      </c>
      <c r="AJ57" s="185">
        <v>40.799999999999997</v>
      </c>
      <c r="AK57" s="185">
        <v>40.9</v>
      </c>
      <c r="AL57" s="185">
        <v>40.799999999999997</v>
      </c>
      <c r="AM57" s="185">
        <v>40.6</v>
      </c>
      <c r="AN57" s="192"/>
      <c r="AO57" s="185">
        <v>40.6</v>
      </c>
      <c r="AP57" s="185">
        <v>40.4</v>
      </c>
      <c r="AQ57" s="185">
        <v>40.4</v>
      </c>
      <c r="AR57" s="185">
        <v>40.1</v>
      </c>
      <c r="AS57" s="185">
        <v>40</v>
      </c>
      <c r="AT57" s="185">
        <v>39.6</v>
      </c>
      <c r="AU57" s="185">
        <v>39.6</v>
      </c>
      <c r="AV57" s="185">
        <v>39.200000000000003</v>
      </c>
      <c r="AW57" s="185">
        <v>38.9</v>
      </c>
      <c r="AX57" s="185">
        <v>38.700000000000003</v>
      </c>
      <c r="AY57" s="185">
        <v>38.700000000000003</v>
      </c>
      <c r="AZ57" s="185">
        <v>38.9</v>
      </c>
      <c r="BA57" s="192"/>
      <c r="BB57" s="185">
        <v>38.9</v>
      </c>
      <c r="BC57" s="185">
        <v>38.6</v>
      </c>
      <c r="BD57" s="185">
        <v>38.4</v>
      </c>
      <c r="BE57" s="185">
        <v>38</v>
      </c>
      <c r="BF57" s="185">
        <v>37.799999999999997</v>
      </c>
      <c r="BG57" s="185">
        <v>37.6</v>
      </c>
      <c r="BH57" s="185">
        <v>37.4</v>
      </c>
      <c r="BI57" s="185">
        <v>37.299999999999997</v>
      </c>
      <c r="BJ57" s="185">
        <v>37.1</v>
      </c>
      <c r="BK57" s="185">
        <v>37</v>
      </c>
      <c r="BL57" s="185">
        <v>37.1</v>
      </c>
      <c r="BM57" s="185">
        <v>37.1</v>
      </c>
      <c r="BN57" s="192"/>
      <c r="BO57" s="185">
        <v>37.299999999999997</v>
      </c>
      <c r="BP57" s="185">
        <v>37.4</v>
      </c>
      <c r="BQ57" s="185">
        <v>37.799999999999997</v>
      </c>
      <c r="BR57" s="185">
        <v>38</v>
      </c>
      <c r="BS57" s="185">
        <v>38</v>
      </c>
      <c r="BT57" s="185">
        <v>38</v>
      </c>
      <c r="BU57" s="185">
        <v>38.6</v>
      </c>
      <c r="BV57" s="185">
        <v>39</v>
      </c>
      <c r="BW57" s="185">
        <v>39.6</v>
      </c>
      <c r="BX57" s="185">
        <v>39.4</v>
      </c>
      <c r="BY57" s="185">
        <v>39.4</v>
      </c>
      <c r="BZ57" s="185">
        <v>39.1</v>
      </c>
      <c r="CA57" s="192"/>
      <c r="CB57" s="185">
        <v>39.299999999999997</v>
      </c>
      <c r="CC57" s="185">
        <v>39.299999999999997</v>
      </c>
      <c r="CD57" s="185">
        <v>39.5</v>
      </c>
      <c r="CE57" s="185">
        <v>39.4</v>
      </c>
      <c r="CF57" s="185">
        <v>39.6</v>
      </c>
      <c r="CG57" s="185">
        <v>39.4</v>
      </c>
      <c r="CH57" s="185">
        <v>39.200000000000003</v>
      </c>
      <c r="CI57" s="185">
        <v>38.799999999999997</v>
      </c>
      <c r="CJ57" s="185">
        <v>38.700000000000003</v>
      </c>
      <c r="CK57" s="185">
        <v>38.5</v>
      </c>
      <c r="CL57" s="185">
        <v>38.4</v>
      </c>
      <c r="CM57" s="185">
        <v>37.9</v>
      </c>
      <c r="CN57" s="192"/>
      <c r="CO57" s="185">
        <v>37.4</v>
      </c>
      <c r="CP57" s="185">
        <v>37.6</v>
      </c>
      <c r="CQ57" s="185">
        <v>37.5</v>
      </c>
      <c r="CR57" s="185">
        <v>37.299999999999997</v>
      </c>
      <c r="CS57" s="185">
        <v>36.700000000000003</v>
      </c>
      <c r="CT57" s="185">
        <v>36.6</v>
      </c>
      <c r="CU57" s="185">
        <v>36.6</v>
      </c>
      <c r="CV57" s="185">
        <v>36.299999999999997</v>
      </c>
      <c r="CW57" s="185">
        <v>36.1</v>
      </c>
      <c r="CX57" s="185">
        <v>35.9</v>
      </c>
      <c r="CY57" s="185">
        <v>36</v>
      </c>
      <c r="CZ57" s="185">
        <v>35.9</v>
      </c>
      <c r="DA57" s="192"/>
      <c r="DB57" s="185">
        <v>36</v>
      </c>
      <c r="DC57" s="185">
        <v>35.799999999999997</v>
      </c>
      <c r="DD57" s="185">
        <v>35.6</v>
      </c>
      <c r="DE57" s="185">
        <v>35.700000000000003</v>
      </c>
      <c r="DF57" s="185">
        <v>35.6</v>
      </c>
      <c r="DG57" s="185">
        <v>35.9</v>
      </c>
      <c r="DH57" s="185">
        <v>35.700000000000003</v>
      </c>
      <c r="DI57" s="185">
        <v>35.49</v>
      </c>
      <c r="DJ57" s="185">
        <v>35.4</v>
      </c>
      <c r="DK57" s="185">
        <v>35.200000000000003</v>
      </c>
      <c r="DL57" s="185">
        <v>34.9</v>
      </c>
      <c r="DM57" s="185">
        <v>34.9</v>
      </c>
      <c r="DN57" s="192"/>
      <c r="DO57" s="185">
        <v>35.1</v>
      </c>
      <c r="DP57" s="185">
        <v>35.166136778615254</v>
      </c>
      <c r="DQ57" s="185">
        <v>35.1</v>
      </c>
      <c r="DR57" s="185">
        <v>34.9</v>
      </c>
      <c r="DS57" s="185">
        <v>34.799999999999997</v>
      </c>
      <c r="DT57" s="185">
        <v>34.200000000000003</v>
      </c>
      <c r="DU57" s="185">
        <v>34.46</v>
      </c>
      <c r="DV57" s="185">
        <v>34.4</v>
      </c>
      <c r="DW57" s="185">
        <v>34.200000000000003</v>
      </c>
      <c r="DX57" s="185">
        <v>33.799999999999997</v>
      </c>
      <c r="DY57" s="185">
        <v>33.700000000000003</v>
      </c>
      <c r="DZ57" s="147">
        <v>34.1</v>
      </c>
      <c r="EA57" s="192"/>
      <c r="EB57" s="185">
        <v>33.700000000000003</v>
      </c>
      <c r="EC57" s="185">
        <v>33.700000000000003</v>
      </c>
      <c r="ED57" s="185">
        <v>33.700000000000003</v>
      </c>
      <c r="EE57" s="185">
        <v>33.86</v>
      </c>
      <c r="EF57" s="185">
        <v>33.799999999999997</v>
      </c>
      <c r="EG57" s="185">
        <v>33.9</v>
      </c>
      <c r="EH57" s="185">
        <v>34</v>
      </c>
      <c r="EI57" s="185">
        <v>33.9</v>
      </c>
      <c r="EJ57" s="185">
        <v>34</v>
      </c>
      <c r="EK57" s="185">
        <v>34.1</v>
      </c>
      <c r="EL57" s="185">
        <v>34.299999999999997</v>
      </c>
      <c r="EM57" s="147">
        <v>33.9</v>
      </c>
      <c r="EN57" s="192"/>
      <c r="EO57" s="185">
        <v>33.71</v>
      </c>
      <c r="EP57" s="185">
        <v>33.25</v>
      </c>
      <c r="EQ57" s="185">
        <v>33.19</v>
      </c>
      <c r="ER57" s="185">
        <v>33.200000000000003</v>
      </c>
      <c r="ES57" s="185">
        <v>33.14</v>
      </c>
      <c r="ET57" s="185">
        <v>33.21</v>
      </c>
      <c r="EU57" s="185">
        <v>33.03</v>
      </c>
      <c r="EV57" s="185">
        <v>32.9</v>
      </c>
      <c r="EW57" s="185">
        <v>32.700000000000003</v>
      </c>
      <c r="EX57" s="185">
        <v>32.609568052766797</v>
      </c>
      <c r="EY57" s="185">
        <v>32.667252376696098</v>
      </c>
      <c r="EZ57" s="146">
        <v>32.826449485469901</v>
      </c>
      <c r="FE57" s="185">
        <v>32.96</v>
      </c>
      <c r="FF57" s="185">
        <v>32.86</v>
      </c>
      <c r="FG57" s="185">
        <v>32.799999999999997</v>
      </c>
      <c r="FH57" s="185">
        <v>32.6</v>
      </c>
      <c r="FI57" s="185">
        <v>32.46</v>
      </c>
      <c r="FJ57" s="261">
        <v>32.14</v>
      </c>
      <c r="FK57" s="185">
        <v>32</v>
      </c>
      <c r="FL57" s="185">
        <v>31.8</v>
      </c>
      <c r="FM57" s="185">
        <v>31.7</v>
      </c>
      <c r="FN57" s="185">
        <v>31.804259155180301</v>
      </c>
      <c r="FO57" s="185">
        <v>31.876846896786901</v>
      </c>
      <c r="FP57" s="146">
        <v>32.1</v>
      </c>
      <c r="FQ57" s="313"/>
      <c r="FR57" s="185">
        <v>32.31</v>
      </c>
      <c r="FS57" s="185">
        <v>32</v>
      </c>
      <c r="FT57" s="185">
        <v>32.1</v>
      </c>
      <c r="FU57" s="185">
        <v>31.9</v>
      </c>
      <c r="FV57" s="185">
        <v>32.462655798196501</v>
      </c>
      <c r="FW57" s="261">
        <v>32.560878901726099</v>
      </c>
      <c r="FX57" s="185">
        <v>32.9</v>
      </c>
      <c r="FY57" s="185">
        <v>32.723117720116797</v>
      </c>
      <c r="FZ57" s="185">
        <v>32.703964639990097</v>
      </c>
      <c r="GA57" s="185">
        <v>32.535149782842701</v>
      </c>
      <c r="GB57" s="185">
        <v>33.193878763131501</v>
      </c>
      <c r="GC57" s="146">
        <v>33.328846281577199</v>
      </c>
      <c r="GE57" s="185">
        <v>33.58</v>
      </c>
      <c r="GF57" s="185">
        <v>33.409999999999997</v>
      </c>
      <c r="GG57" s="185">
        <v>33.49</v>
      </c>
      <c r="GH57" s="185">
        <v>33.641299858349399</v>
      </c>
      <c r="GI57" s="185">
        <v>33.6895539296885</v>
      </c>
      <c r="GJ57" s="261">
        <v>33.6628396269126</v>
      </c>
      <c r="GK57" s="185">
        <v>33.2380297750354</v>
      </c>
      <c r="GL57" s="185">
        <v>33.1864241480652</v>
      </c>
      <c r="GM57" s="185">
        <v>33</v>
      </c>
      <c r="GN57" s="185">
        <v>33.1</v>
      </c>
      <c r="GO57" s="185">
        <v>33.095397061039698</v>
      </c>
      <c r="GP57" s="146">
        <v>32.93</v>
      </c>
      <c r="GQ57" s="185">
        <v>32.613222023840997</v>
      </c>
      <c r="GR57" s="185">
        <v>32.351478989225697</v>
      </c>
      <c r="GS57" s="185">
        <v>32.2314789892257</v>
      </c>
      <c r="GT57" s="185">
        <v>32.088292389901902</v>
      </c>
      <c r="GU57" s="185">
        <v>32.7303907268873</v>
      </c>
      <c r="GV57" s="261">
        <v>33.103433232594199</v>
      </c>
      <c r="GW57" s="185">
        <v>33.571548402712303</v>
      </c>
      <c r="GX57" s="185">
        <v>33.417833341429002</v>
      </c>
      <c r="GY57" s="185">
        <v>33.647852622561601</v>
      </c>
      <c r="GZ57" s="185">
        <v>33.7783273333729</v>
      </c>
      <c r="HA57" s="185">
        <v>34.313561376516198</v>
      </c>
      <c r="HB57" s="146">
        <v>34.30975276222</v>
      </c>
      <c r="HC57" s="185">
        <v>34.430290860562799</v>
      </c>
      <c r="HD57" s="185"/>
      <c r="HE57" s="185"/>
      <c r="HF57" s="185"/>
      <c r="HG57" s="185"/>
      <c r="HH57" s="261"/>
      <c r="HI57" s="185"/>
      <c r="HJ57" s="185"/>
      <c r="HK57" s="185"/>
      <c r="HL57" s="185"/>
      <c r="HM57" s="185"/>
      <c r="HN57" s="146"/>
    </row>
    <row r="58" spans="1:222" ht="15" customHeight="1" x14ac:dyDescent="0.25">
      <c r="A58" s="296">
        <v>2100</v>
      </c>
      <c r="B58" s="185">
        <v>49.3</v>
      </c>
      <c r="C58" s="185">
        <v>49.7</v>
      </c>
      <c r="D58" s="185">
        <v>48.7</v>
      </c>
      <c r="E58" s="185">
        <v>48.2</v>
      </c>
      <c r="F58" s="185">
        <v>47.3</v>
      </c>
      <c r="G58" s="185">
        <v>47.6</v>
      </c>
      <c r="H58" s="185">
        <v>47.3</v>
      </c>
      <c r="I58" s="185">
        <v>47.2</v>
      </c>
      <c r="J58" s="185">
        <v>47</v>
      </c>
      <c r="K58" s="185">
        <v>47.4</v>
      </c>
      <c r="L58" s="185">
        <v>47.9</v>
      </c>
      <c r="M58" s="185">
        <v>48.2</v>
      </c>
      <c r="N58" s="208"/>
      <c r="O58" s="185">
        <v>48.1</v>
      </c>
      <c r="P58" s="185">
        <v>48.4</v>
      </c>
      <c r="Q58" s="185">
        <v>48.7</v>
      </c>
      <c r="R58" s="185">
        <v>48.8</v>
      </c>
      <c r="S58" s="185">
        <v>48.5</v>
      </c>
      <c r="T58" s="185">
        <v>48.8</v>
      </c>
      <c r="U58" s="185">
        <v>49.4</v>
      </c>
      <c r="V58" s="185">
        <v>49.9</v>
      </c>
      <c r="W58" s="185">
        <v>50.3</v>
      </c>
      <c r="X58" s="185">
        <v>50.5</v>
      </c>
      <c r="Y58" s="185">
        <v>50.4</v>
      </c>
      <c r="Z58" s="185">
        <v>50</v>
      </c>
      <c r="AA58" s="208"/>
      <c r="AB58" s="185">
        <v>49.5</v>
      </c>
      <c r="AC58" s="185">
        <v>49.2</v>
      </c>
      <c r="AD58" s="185">
        <v>49</v>
      </c>
      <c r="AE58" s="185">
        <v>48.5</v>
      </c>
      <c r="AF58" s="185">
        <v>48.1</v>
      </c>
      <c r="AG58" s="185">
        <v>47.3</v>
      </c>
      <c r="AH58" s="185">
        <v>47</v>
      </c>
      <c r="AI58" s="185">
        <v>46.7</v>
      </c>
      <c r="AJ58" s="185">
        <v>46.4</v>
      </c>
      <c r="AK58" s="185">
        <v>46.2</v>
      </c>
      <c r="AL58" s="185">
        <v>46</v>
      </c>
      <c r="AM58" s="185">
        <v>46.3</v>
      </c>
      <c r="AN58" s="192"/>
      <c r="AO58" s="185">
        <v>46.5</v>
      </c>
      <c r="AP58" s="185">
        <v>45.9</v>
      </c>
      <c r="AQ58" s="185">
        <v>45.5</v>
      </c>
      <c r="AR58" s="185">
        <v>45.2</v>
      </c>
      <c r="AS58" s="185">
        <v>45.6</v>
      </c>
      <c r="AT58" s="185">
        <v>45.5</v>
      </c>
      <c r="AU58" s="185">
        <v>45.7</v>
      </c>
      <c r="AV58" s="185">
        <v>45.5</v>
      </c>
      <c r="AW58" s="185">
        <v>45.2</v>
      </c>
      <c r="AX58" s="185">
        <v>44.7</v>
      </c>
      <c r="AY58" s="185">
        <v>44.5</v>
      </c>
      <c r="AZ58" s="185">
        <v>44.7</v>
      </c>
      <c r="BA58" s="192"/>
      <c r="BB58" s="185">
        <v>44.7</v>
      </c>
      <c r="BC58" s="185">
        <v>44.7</v>
      </c>
      <c r="BD58" s="185">
        <v>44.3</v>
      </c>
      <c r="BE58" s="185">
        <v>44</v>
      </c>
      <c r="BF58" s="185">
        <v>43.6</v>
      </c>
      <c r="BG58" s="185">
        <v>43.4</v>
      </c>
      <c r="BH58" s="185">
        <v>43.2</v>
      </c>
      <c r="BI58" s="185">
        <v>43.2</v>
      </c>
      <c r="BJ58" s="185">
        <v>43.4</v>
      </c>
      <c r="BK58" s="185">
        <v>42.9</v>
      </c>
      <c r="BL58" s="185">
        <v>42.5</v>
      </c>
      <c r="BM58" s="185">
        <v>42.4</v>
      </c>
      <c r="BN58" s="192"/>
      <c r="BO58" s="185">
        <v>43.3</v>
      </c>
      <c r="BP58" s="185">
        <v>43.5</v>
      </c>
      <c r="BQ58" s="185">
        <v>43.5</v>
      </c>
      <c r="BR58" s="185">
        <v>43.5</v>
      </c>
      <c r="BS58" s="185">
        <v>43.8</v>
      </c>
      <c r="BT58" s="185">
        <v>44.1</v>
      </c>
      <c r="BU58" s="185">
        <v>44.1</v>
      </c>
      <c r="BV58" s="185">
        <v>44</v>
      </c>
      <c r="BW58" s="185">
        <v>44.1</v>
      </c>
      <c r="BX58" s="185">
        <v>44</v>
      </c>
      <c r="BY58" s="185">
        <v>44.5</v>
      </c>
      <c r="BZ58" s="185">
        <v>44.5</v>
      </c>
      <c r="CA58" s="192"/>
      <c r="CB58" s="185">
        <v>44.5</v>
      </c>
      <c r="CC58" s="185">
        <v>43.7</v>
      </c>
      <c r="CD58" s="185">
        <v>43.2</v>
      </c>
      <c r="CE58" s="185">
        <v>42.4</v>
      </c>
      <c r="CF58" s="185">
        <v>42.5</v>
      </c>
      <c r="CG58" s="185">
        <v>42.2</v>
      </c>
      <c r="CH58" s="185">
        <v>42.3</v>
      </c>
      <c r="CI58" s="185">
        <v>42</v>
      </c>
      <c r="CJ58" s="185">
        <v>41.7</v>
      </c>
      <c r="CK58" s="185">
        <v>41.4</v>
      </c>
      <c r="CL58" s="185">
        <v>41.2</v>
      </c>
      <c r="CM58" s="185">
        <v>40.9</v>
      </c>
      <c r="CN58" s="192"/>
      <c r="CO58" s="185">
        <v>40.700000000000003</v>
      </c>
      <c r="CP58" s="185">
        <v>40.700000000000003</v>
      </c>
      <c r="CQ58" s="185">
        <v>40.6</v>
      </c>
      <c r="CR58" s="185">
        <v>40.299999999999997</v>
      </c>
      <c r="CS58" s="185">
        <v>40.1</v>
      </c>
      <c r="CT58" s="185">
        <v>39.700000000000003</v>
      </c>
      <c r="CU58" s="185">
        <v>39.799999999999997</v>
      </c>
      <c r="CV58" s="185">
        <v>39.4</v>
      </c>
      <c r="CW58" s="185">
        <v>39.299999999999997</v>
      </c>
      <c r="CX58" s="185">
        <v>39.1</v>
      </c>
      <c r="CY58" s="185">
        <v>38.799999999999997</v>
      </c>
      <c r="CZ58" s="185">
        <v>39</v>
      </c>
      <c r="DA58" s="192"/>
      <c r="DB58" s="185">
        <v>38.799999999999997</v>
      </c>
      <c r="DC58" s="185">
        <v>39.1</v>
      </c>
      <c r="DD58" s="185">
        <v>39.1</v>
      </c>
      <c r="DE58" s="185">
        <v>39.4</v>
      </c>
      <c r="DF58" s="185">
        <v>39.299999999999997</v>
      </c>
      <c r="DG58" s="185">
        <v>39.200000000000003</v>
      </c>
      <c r="DH58" s="185">
        <v>39.1</v>
      </c>
      <c r="DI58" s="185">
        <v>38.96</v>
      </c>
      <c r="DJ58" s="185">
        <v>38.6</v>
      </c>
      <c r="DK58" s="185">
        <v>38.5</v>
      </c>
      <c r="DL58" s="185">
        <v>38</v>
      </c>
      <c r="DM58" s="185">
        <v>38.200000000000003</v>
      </c>
      <c r="DN58" s="192"/>
      <c r="DO58" s="185">
        <v>38.4</v>
      </c>
      <c r="DP58" s="185">
        <v>39.09134766649187</v>
      </c>
      <c r="DQ58" s="185">
        <v>38.9</v>
      </c>
      <c r="DR58" s="185">
        <v>38.5</v>
      </c>
      <c r="DS58" s="185">
        <v>38.4</v>
      </c>
      <c r="DT58" s="185">
        <v>36.1</v>
      </c>
      <c r="DU58" s="185">
        <v>36.299999999999997</v>
      </c>
      <c r="DV58" s="185">
        <v>36.4</v>
      </c>
      <c r="DW58" s="185">
        <v>36.6</v>
      </c>
      <c r="DX58" s="185">
        <v>36.5</v>
      </c>
      <c r="DY58" s="185">
        <v>35.9</v>
      </c>
      <c r="DZ58" s="147">
        <v>36.5</v>
      </c>
      <c r="EA58" s="192"/>
      <c r="EB58" s="185">
        <v>36.4</v>
      </c>
      <c r="EC58" s="185">
        <v>36.9</v>
      </c>
      <c r="ED58" s="185">
        <v>36.9</v>
      </c>
      <c r="EE58" s="185">
        <v>36.29</v>
      </c>
      <c r="EF58" s="185">
        <v>36.299999999999997</v>
      </c>
      <c r="EG58" s="185">
        <v>36.299999999999997</v>
      </c>
      <c r="EH58" s="185">
        <v>36.299999999999997</v>
      </c>
      <c r="EI58" s="185">
        <v>36.4</v>
      </c>
      <c r="EJ58" s="185">
        <v>36.5</v>
      </c>
      <c r="EK58" s="185">
        <v>36.799999999999997</v>
      </c>
      <c r="EL58" s="185">
        <v>37.1</v>
      </c>
      <c r="EM58" s="147">
        <v>36.799999999999997</v>
      </c>
      <c r="EN58" s="192"/>
      <c r="EO58" s="185">
        <v>36.57</v>
      </c>
      <c r="EP58" s="185">
        <v>36.03</v>
      </c>
      <c r="EQ58" s="185">
        <v>35.69</v>
      </c>
      <c r="ER58" s="185">
        <v>35.700000000000003</v>
      </c>
      <c r="ES58" s="185">
        <v>35.06</v>
      </c>
      <c r="ET58" s="185">
        <v>34.61</v>
      </c>
      <c r="EU58" s="185">
        <v>34.07</v>
      </c>
      <c r="EV58" s="185">
        <v>33.799999999999997</v>
      </c>
      <c r="EW58" s="185">
        <v>34</v>
      </c>
      <c r="EX58" s="185">
        <v>33.803334826133899</v>
      </c>
      <c r="EY58" s="185">
        <v>33.864522322297503</v>
      </c>
      <c r="EZ58" s="146">
        <v>33.624819599345003</v>
      </c>
      <c r="FE58" s="185">
        <v>33.58</v>
      </c>
      <c r="FF58" s="185">
        <v>33.15</v>
      </c>
      <c r="FG58" s="185">
        <v>32.700000000000003</v>
      </c>
      <c r="FH58" s="185">
        <v>32.200000000000003</v>
      </c>
      <c r="FI58" s="185">
        <v>31.87</v>
      </c>
      <c r="FJ58" s="197">
        <v>31.43</v>
      </c>
      <c r="FK58" s="185">
        <v>31.2</v>
      </c>
      <c r="FL58" s="185">
        <v>30.9</v>
      </c>
      <c r="FM58" s="185">
        <v>31.1</v>
      </c>
      <c r="FN58" s="185">
        <v>31.213418413098399</v>
      </c>
      <c r="FO58" s="185">
        <v>31.286051903180802</v>
      </c>
      <c r="FP58" s="146">
        <v>31.3</v>
      </c>
      <c r="FQ58" s="313"/>
      <c r="FR58" s="185">
        <v>31.47</v>
      </c>
      <c r="FS58" s="185">
        <v>31.35</v>
      </c>
      <c r="FT58" s="185">
        <v>31.4</v>
      </c>
      <c r="FU58" s="185">
        <v>31</v>
      </c>
      <c r="FV58" s="185">
        <v>31.092064383923798</v>
      </c>
      <c r="FW58" s="197">
        <v>31.000164557268299</v>
      </c>
      <c r="FX58" s="185">
        <v>31.2</v>
      </c>
      <c r="FY58" s="185">
        <v>30.703922343526099</v>
      </c>
      <c r="FZ58" s="185">
        <v>30.433118943409202</v>
      </c>
      <c r="GA58" s="185">
        <v>30.139119145111302</v>
      </c>
      <c r="GB58" s="185">
        <v>30.5428387475501</v>
      </c>
      <c r="GC58" s="146">
        <v>31.060173069297601</v>
      </c>
      <c r="GE58" s="185">
        <v>31.43</v>
      </c>
      <c r="GF58" s="185">
        <v>31.58</v>
      </c>
      <c r="GG58" s="185">
        <v>31.66</v>
      </c>
      <c r="GH58" s="261">
        <v>31.474812419061902</v>
      </c>
      <c r="GI58" s="185">
        <v>31.453490412998899</v>
      </c>
      <c r="GJ58" s="197">
        <v>31.322463928812301</v>
      </c>
      <c r="GK58" s="185">
        <v>30.943907203542999</v>
      </c>
      <c r="GL58" s="185">
        <v>30.150558290987298</v>
      </c>
      <c r="GM58" s="185">
        <v>29.6</v>
      </c>
      <c r="GN58" s="185">
        <v>29.09</v>
      </c>
      <c r="GO58" s="185">
        <v>28.5249536612878</v>
      </c>
      <c r="GP58" s="146">
        <v>28.54</v>
      </c>
      <c r="GQ58" s="185">
        <v>28.568638081142499</v>
      </c>
      <c r="GR58" s="185">
        <v>28.684907272664098</v>
      </c>
      <c r="GS58" s="185">
        <v>28.574907272664099</v>
      </c>
      <c r="GT58" s="261">
        <v>28.597489536110199</v>
      </c>
      <c r="GU58" s="185">
        <v>28.606202570866699</v>
      </c>
      <c r="GV58" s="197">
        <v>28.685159652419198</v>
      </c>
      <c r="GW58" s="185">
        <v>28.877995306983401</v>
      </c>
      <c r="GX58" s="185">
        <v>29.0473298647095</v>
      </c>
      <c r="GY58" s="185">
        <v>29.2900711318803</v>
      </c>
      <c r="GZ58" s="185">
        <v>29.2807095671157</v>
      </c>
      <c r="HA58" s="185">
        <v>29.240192297253799</v>
      </c>
      <c r="HB58" s="146">
        <v>29.0102996007314</v>
      </c>
      <c r="HC58" s="185">
        <v>28.773836826066301</v>
      </c>
      <c r="HD58" s="185"/>
      <c r="HE58" s="185"/>
      <c r="HF58" s="261"/>
      <c r="HG58" s="185"/>
      <c r="HH58" s="197"/>
      <c r="HI58" s="185"/>
      <c r="HJ58" s="185"/>
      <c r="HK58" s="185"/>
      <c r="HL58" s="185"/>
      <c r="HM58" s="185"/>
      <c r="HN58" s="146"/>
    </row>
    <row r="59" spans="1:222" ht="15" customHeight="1" x14ac:dyDescent="0.25">
      <c r="A59" s="296">
        <v>2400</v>
      </c>
      <c r="B59" s="185">
        <v>51</v>
      </c>
      <c r="C59" s="185">
        <v>51.7</v>
      </c>
      <c r="D59" s="185">
        <v>52.9</v>
      </c>
      <c r="E59" s="185">
        <v>53</v>
      </c>
      <c r="F59" s="185">
        <v>54.1</v>
      </c>
      <c r="G59" s="185">
        <v>55</v>
      </c>
      <c r="H59" s="185">
        <v>55.4</v>
      </c>
      <c r="I59" s="185">
        <v>55.4</v>
      </c>
      <c r="J59" s="185">
        <v>55.5</v>
      </c>
      <c r="K59" s="185">
        <v>55.5</v>
      </c>
      <c r="L59" s="185">
        <v>55.5</v>
      </c>
      <c r="M59" s="185">
        <v>55.4</v>
      </c>
      <c r="N59" s="208"/>
      <c r="O59" s="185">
        <v>55.7</v>
      </c>
      <c r="P59" s="185">
        <v>55.4</v>
      </c>
      <c r="Q59" s="185">
        <v>54.8</v>
      </c>
      <c r="R59" s="185">
        <v>54.1</v>
      </c>
      <c r="S59" s="185">
        <v>53.6</v>
      </c>
      <c r="T59" s="185">
        <v>53.3</v>
      </c>
      <c r="U59" s="185">
        <v>53.4</v>
      </c>
      <c r="V59" s="185">
        <v>53.8</v>
      </c>
      <c r="W59" s="185">
        <v>53.8</v>
      </c>
      <c r="X59" s="185">
        <v>53.3</v>
      </c>
      <c r="Y59" s="185">
        <v>52.6</v>
      </c>
      <c r="Z59" s="185">
        <v>52.6</v>
      </c>
      <c r="AA59" s="208"/>
      <c r="AB59" s="185">
        <v>52.4</v>
      </c>
      <c r="AC59" s="185">
        <v>52.4</v>
      </c>
      <c r="AD59" s="185">
        <v>51.9</v>
      </c>
      <c r="AE59" s="185">
        <v>51.8</v>
      </c>
      <c r="AF59" s="185">
        <v>51.6</v>
      </c>
      <c r="AG59" s="185">
        <v>51.2</v>
      </c>
      <c r="AH59" s="185">
        <v>51</v>
      </c>
      <c r="AI59" s="185">
        <v>50.4</v>
      </c>
      <c r="AJ59" s="185">
        <v>50.2</v>
      </c>
      <c r="AK59" s="185">
        <v>50.1</v>
      </c>
      <c r="AL59" s="185">
        <v>50.7</v>
      </c>
      <c r="AM59" s="185">
        <v>51.1</v>
      </c>
      <c r="AN59" s="192"/>
      <c r="AO59" s="185">
        <v>51.3</v>
      </c>
      <c r="AP59" s="185">
        <v>51.4</v>
      </c>
      <c r="AQ59" s="185">
        <v>51.1</v>
      </c>
      <c r="AR59" s="185">
        <v>51.1</v>
      </c>
      <c r="AS59" s="185">
        <v>51.1</v>
      </c>
      <c r="AT59" s="185">
        <v>51.2</v>
      </c>
      <c r="AU59" s="185">
        <v>51.2</v>
      </c>
      <c r="AV59" s="185">
        <v>51</v>
      </c>
      <c r="AW59" s="185">
        <v>50.7</v>
      </c>
      <c r="AX59" s="185">
        <v>50.6</v>
      </c>
      <c r="AY59" s="185">
        <v>50.3</v>
      </c>
      <c r="AZ59" s="185">
        <v>50.1</v>
      </c>
      <c r="BA59" s="192"/>
      <c r="BB59" s="185">
        <v>49.4</v>
      </c>
      <c r="BC59" s="185">
        <v>49.6</v>
      </c>
      <c r="BD59" s="185">
        <v>49.2</v>
      </c>
      <c r="BE59" s="185">
        <v>48.9</v>
      </c>
      <c r="BF59" s="185">
        <v>47.8</v>
      </c>
      <c r="BG59" s="185">
        <v>47.5</v>
      </c>
      <c r="BH59" s="185">
        <v>46.9</v>
      </c>
      <c r="BI59" s="185">
        <v>46.3</v>
      </c>
      <c r="BJ59" s="185">
        <v>45.8</v>
      </c>
      <c r="BK59" s="185">
        <v>45.5</v>
      </c>
      <c r="BL59" s="185">
        <v>45.9</v>
      </c>
      <c r="BM59" s="185">
        <v>45.9</v>
      </c>
      <c r="BN59" s="192"/>
      <c r="BO59" s="185">
        <v>46</v>
      </c>
      <c r="BP59" s="185">
        <v>45.9</v>
      </c>
      <c r="BQ59" s="185">
        <v>46.1</v>
      </c>
      <c r="BR59" s="185">
        <v>46.2</v>
      </c>
      <c r="BS59" s="185">
        <v>46.2</v>
      </c>
      <c r="BT59" s="185">
        <v>45.8</v>
      </c>
      <c r="BU59" s="185">
        <v>45.5</v>
      </c>
      <c r="BV59" s="185">
        <v>45.3</v>
      </c>
      <c r="BW59" s="185">
        <v>45.3</v>
      </c>
      <c r="BX59" s="185">
        <v>45.2</v>
      </c>
      <c r="BY59" s="185">
        <v>45.5</v>
      </c>
      <c r="BZ59" s="185">
        <v>45</v>
      </c>
      <c r="CA59" s="192"/>
      <c r="CB59" s="185">
        <v>44.9</v>
      </c>
      <c r="CC59" s="185">
        <v>44.2</v>
      </c>
      <c r="CD59" s="185">
        <v>43.7</v>
      </c>
      <c r="CE59" s="185">
        <v>42.7</v>
      </c>
      <c r="CF59" s="185">
        <v>42.7</v>
      </c>
      <c r="CG59" s="185">
        <v>42</v>
      </c>
      <c r="CH59" s="185">
        <v>41.5</v>
      </c>
      <c r="CI59" s="185">
        <v>40.700000000000003</v>
      </c>
      <c r="CJ59" s="185">
        <v>40.6</v>
      </c>
      <c r="CK59" s="185">
        <v>40.9</v>
      </c>
      <c r="CL59" s="185">
        <v>40.799999999999997</v>
      </c>
      <c r="CM59" s="185">
        <v>40.6</v>
      </c>
      <c r="CN59" s="192"/>
      <c r="CO59" s="185">
        <v>39.9</v>
      </c>
      <c r="CP59" s="185">
        <v>39.4</v>
      </c>
      <c r="CQ59" s="185">
        <v>38.9</v>
      </c>
      <c r="CR59" s="185">
        <v>38.6</v>
      </c>
      <c r="CS59" s="185">
        <v>38.5</v>
      </c>
      <c r="CT59" s="185">
        <v>37.799999999999997</v>
      </c>
      <c r="CU59" s="185">
        <v>37.6</v>
      </c>
      <c r="CV59" s="185">
        <v>37.1</v>
      </c>
      <c r="CW59" s="185">
        <v>37.200000000000003</v>
      </c>
      <c r="CX59" s="185">
        <v>37.299999999999997</v>
      </c>
      <c r="CY59" s="185">
        <v>36.9</v>
      </c>
      <c r="CZ59" s="185">
        <v>36.700000000000003</v>
      </c>
      <c r="DA59" s="192"/>
      <c r="DB59" s="185">
        <v>36.200000000000003</v>
      </c>
      <c r="DC59" s="185">
        <v>36.1</v>
      </c>
      <c r="DD59" s="185">
        <v>36</v>
      </c>
      <c r="DE59" s="185">
        <v>35.799999999999997</v>
      </c>
      <c r="DF59" s="185">
        <v>35.799999999999997</v>
      </c>
      <c r="DG59" s="185">
        <v>35.5</v>
      </c>
      <c r="DH59" s="185">
        <v>35.799999999999997</v>
      </c>
      <c r="DI59" s="185">
        <v>35.729999999999997</v>
      </c>
      <c r="DJ59" s="185">
        <v>35.6</v>
      </c>
      <c r="DK59" s="185">
        <v>35.299999999999997</v>
      </c>
      <c r="DL59" s="185">
        <v>34.9</v>
      </c>
      <c r="DM59" s="185">
        <v>34.700000000000003</v>
      </c>
      <c r="DN59" s="192"/>
      <c r="DO59" s="185">
        <v>34.6</v>
      </c>
      <c r="DP59" s="185">
        <v>34.464680058256548</v>
      </c>
      <c r="DQ59" s="185">
        <v>34.299999999999997</v>
      </c>
      <c r="DR59" s="185">
        <v>33.9</v>
      </c>
      <c r="DS59" s="185">
        <v>34</v>
      </c>
      <c r="DT59" s="185">
        <v>32.9</v>
      </c>
      <c r="DU59" s="185">
        <v>33.020000000000003</v>
      </c>
      <c r="DV59" s="185">
        <v>33.200000000000003</v>
      </c>
      <c r="DW59" s="185">
        <v>33.200000000000003</v>
      </c>
      <c r="DX59" s="185">
        <v>33.1</v>
      </c>
      <c r="DY59" s="185">
        <v>32.5</v>
      </c>
      <c r="DZ59" s="185">
        <v>33.020000000000003</v>
      </c>
      <c r="EA59" s="192"/>
      <c r="EB59" s="185">
        <v>32.5</v>
      </c>
      <c r="EC59" s="185">
        <v>32.700000000000003</v>
      </c>
      <c r="ED59" s="185">
        <v>32.6</v>
      </c>
      <c r="EE59" s="185">
        <v>32.4</v>
      </c>
      <c r="EF59" s="185">
        <v>32.130000000000003</v>
      </c>
      <c r="EG59" s="185">
        <v>32.200000000000003</v>
      </c>
      <c r="EH59" s="185">
        <v>32.299999999999997</v>
      </c>
      <c r="EI59" s="185">
        <v>32.299999999999997</v>
      </c>
      <c r="EJ59" s="185">
        <v>32.5</v>
      </c>
      <c r="EK59" s="185">
        <v>32.299999999999997</v>
      </c>
      <c r="EL59" s="185">
        <v>32.1</v>
      </c>
      <c r="EM59" s="185">
        <v>31.9</v>
      </c>
      <c r="EN59" s="192"/>
      <c r="EO59" s="185">
        <v>31.91</v>
      </c>
      <c r="EP59" s="185">
        <v>31.56</v>
      </c>
      <c r="EQ59" s="185">
        <v>31.16</v>
      </c>
      <c r="ER59" s="185">
        <v>31.1</v>
      </c>
      <c r="ES59" s="185">
        <v>30.39</v>
      </c>
      <c r="ET59" s="185">
        <v>30.26</v>
      </c>
      <c r="EU59" s="185">
        <v>29.93</v>
      </c>
      <c r="EV59" s="185">
        <v>29.7</v>
      </c>
      <c r="EW59" s="185">
        <v>29.6</v>
      </c>
      <c r="EX59" s="185">
        <v>29.590972842024701</v>
      </c>
      <c r="EY59" s="185">
        <v>29.6425224784773</v>
      </c>
      <c r="EZ59" s="197">
        <v>29.528847648659099</v>
      </c>
      <c r="FE59" s="185">
        <v>29.06</v>
      </c>
      <c r="FF59" s="185">
        <v>28.5</v>
      </c>
      <c r="FG59" s="185">
        <v>28.03</v>
      </c>
      <c r="FH59" s="185">
        <v>27.7</v>
      </c>
      <c r="FI59" s="185">
        <v>27.74</v>
      </c>
      <c r="FJ59" s="185">
        <v>27.72</v>
      </c>
      <c r="FK59" s="185">
        <v>27.7</v>
      </c>
      <c r="FL59" s="185">
        <v>27.5</v>
      </c>
      <c r="FM59" s="185">
        <v>27.4</v>
      </c>
      <c r="FN59" s="185">
        <v>27.539885355705302</v>
      </c>
      <c r="FO59" s="185">
        <v>27.6208493793897</v>
      </c>
      <c r="FP59" s="197">
        <v>28</v>
      </c>
      <c r="FQ59" s="313"/>
      <c r="FR59" s="185">
        <v>27.99</v>
      </c>
      <c r="FS59" s="185">
        <v>28.01</v>
      </c>
      <c r="FT59" s="185">
        <v>28</v>
      </c>
      <c r="FU59" s="185">
        <v>28</v>
      </c>
      <c r="FV59" s="185">
        <v>27.9465491372843</v>
      </c>
      <c r="FW59" s="185">
        <v>28.072358943465101</v>
      </c>
      <c r="FX59" s="185">
        <v>28.2</v>
      </c>
      <c r="FY59" s="185">
        <v>28.193988956814501</v>
      </c>
      <c r="FZ59" s="185">
        <v>28.068673411761502</v>
      </c>
      <c r="GA59" s="185">
        <v>27.976009744078301</v>
      </c>
      <c r="GB59" s="185">
        <v>28.234855368771701</v>
      </c>
      <c r="GC59" s="197">
        <v>28.390454901933602</v>
      </c>
      <c r="GE59" s="185">
        <v>28.35</v>
      </c>
      <c r="GF59" s="185">
        <v>28.18</v>
      </c>
      <c r="GG59" s="185">
        <v>28.11</v>
      </c>
      <c r="GH59" s="146">
        <v>28.122304784444001</v>
      </c>
      <c r="GI59" s="185">
        <v>28.135928508079399</v>
      </c>
      <c r="GJ59" s="185">
        <v>28.1187540210165</v>
      </c>
      <c r="GK59" s="185">
        <v>28.137167644821599</v>
      </c>
      <c r="GL59" s="185">
        <v>27.822424690142</v>
      </c>
      <c r="GM59" s="185">
        <v>27.7</v>
      </c>
      <c r="GN59" s="185">
        <v>27.48</v>
      </c>
      <c r="GO59" s="185">
        <v>27.2319385587816</v>
      </c>
      <c r="GP59" s="197">
        <v>26.95</v>
      </c>
      <c r="GQ59" s="185">
        <v>26.837713390280001</v>
      </c>
      <c r="GR59" s="185">
        <v>26.5623192128322</v>
      </c>
      <c r="GS59" s="185">
        <v>26.462319212832199</v>
      </c>
      <c r="GT59" s="146">
        <v>26.4911956199958</v>
      </c>
      <c r="GU59" s="185">
        <v>26.771102081748001</v>
      </c>
      <c r="GV59" s="185">
        <v>26.9563805051102</v>
      </c>
      <c r="GW59" s="185">
        <v>27.331133942178599</v>
      </c>
      <c r="GX59" s="185">
        <v>27.832614882458099</v>
      </c>
      <c r="GY59" s="185">
        <v>28.239597864342301</v>
      </c>
      <c r="GZ59" s="185">
        <v>28.648865145319899</v>
      </c>
      <c r="HA59" s="185">
        <v>28.801996450048701</v>
      </c>
      <c r="HB59" s="197">
        <v>28.914865568747899</v>
      </c>
      <c r="HC59" s="185">
        <v>28.712879420258801</v>
      </c>
      <c r="HD59" s="185"/>
      <c r="HE59" s="185"/>
      <c r="HF59" s="146"/>
      <c r="HG59" s="185"/>
      <c r="HH59" s="185"/>
      <c r="HI59" s="185"/>
      <c r="HJ59" s="185"/>
      <c r="HK59" s="185"/>
      <c r="HL59" s="185"/>
      <c r="HM59" s="185"/>
      <c r="HN59" s="197"/>
    </row>
    <row r="60" spans="1:222" ht="15" customHeight="1" x14ac:dyDescent="0.25">
      <c r="A60" s="296">
        <v>2600</v>
      </c>
      <c r="B60" s="185">
        <v>47.9</v>
      </c>
      <c r="C60" s="185">
        <v>48</v>
      </c>
      <c r="D60" s="185">
        <v>47.6</v>
      </c>
      <c r="E60" s="185">
        <v>47.3</v>
      </c>
      <c r="F60" s="185">
        <v>47</v>
      </c>
      <c r="G60" s="185">
        <v>47</v>
      </c>
      <c r="H60" s="185">
        <v>46.6</v>
      </c>
      <c r="I60" s="185">
        <v>46.6</v>
      </c>
      <c r="J60" s="185">
        <v>46.7</v>
      </c>
      <c r="K60" s="185">
        <v>47</v>
      </c>
      <c r="L60" s="185">
        <v>47.1</v>
      </c>
      <c r="M60" s="185">
        <v>47.1</v>
      </c>
      <c r="N60" s="208"/>
      <c r="O60" s="185">
        <v>47.2</v>
      </c>
      <c r="P60" s="185">
        <v>47.4</v>
      </c>
      <c r="Q60" s="185">
        <v>47.5</v>
      </c>
      <c r="R60" s="185">
        <v>47.5</v>
      </c>
      <c r="S60" s="185">
        <v>47.7</v>
      </c>
      <c r="T60" s="185">
        <v>48.2</v>
      </c>
      <c r="U60" s="185">
        <v>48.5</v>
      </c>
      <c r="V60" s="185">
        <v>48.6</v>
      </c>
      <c r="W60" s="185">
        <v>48.8</v>
      </c>
      <c r="X60" s="185">
        <v>48.9</v>
      </c>
      <c r="Y60" s="185">
        <v>49</v>
      </c>
      <c r="Z60" s="185">
        <v>48.3</v>
      </c>
      <c r="AA60" s="208"/>
      <c r="AB60" s="185">
        <v>48.2</v>
      </c>
      <c r="AC60" s="185">
        <v>47.9</v>
      </c>
      <c r="AD60" s="185">
        <v>48</v>
      </c>
      <c r="AE60" s="185">
        <v>47.7</v>
      </c>
      <c r="AF60" s="185">
        <v>47.7</v>
      </c>
      <c r="AG60" s="185">
        <v>47.4</v>
      </c>
      <c r="AH60" s="185">
        <v>47.1</v>
      </c>
      <c r="AI60" s="185">
        <v>46.6</v>
      </c>
      <c r="AJ60" s="185">
        <v>46.3</v>
      </c>
      <c r="AK60" s="185">
        <v>46.4</v>
      </c>
      <c r="AL60" s="185">
        <v>46.4</v>
      </c>
      <c r="AM60" s="185">
        <v>46.6</v>
      </c>
      <c r="AN60" s="192"/>
      <c r="AO60" s="185">
        <v>46.7</v>
      </c>
      <c r="AP60" s="185">
        <v>46.4</v>
      </c>
      <c r="AQ60" s="185">
        <v>46</v>
      </c>
      <c r="AR60" s="185">
        <v>45.6</v>
      </c>
      <c r="AS60" s="185">
        <v>45.6</v>
      </c>
      <c r="AT60" s="185">
        <v>45.7</v>
      </c>
      <c r="AU60" s="185">
        <v>45.3</v>
      </c>
      <c r="AV60" s="185">
        <v>44.7</v>
      </c>
      <c r="AW60" s="185">
        <v>44.2</v>
      </c>
      <c r="AX60" s="185">
        <v>43.9</v>
      </c>
      <c r="AY60" s="185">
        <v>43.7</v>
      </c>
      <c r="AZ60" s="185">
        <v>43.5</v>
      </c>
      <c r="BA60" s="192"/>
      <c r="BB60" s="185">
        <v>43.1</v>
      </c>
      <c r="BC60" s="185">
        <v>42.7</v>
      </c>
      <c r="BD60" s="185">
        <v>42.2</v>
      </c>
      <c r="BE60" s="185">
        <v>41.8</v>
      </c>
      <c r="BF60" s="185">
        <v>41.9</v>
      </c>
      <c r="BG60" s="185">
        <v>41.6</v>
      </c>
      <c r="BH60" s="185">
        <v>41.2</v>
      </c>
      <c r="BI60" s="185">
        <v>40.6</v>
      </c>
      <c r="BJ60" s="185">
        <v>40.200000000000003</v>
      </c>
      <c r="BK60" s="185">
        <v>40.1</v>
      </c>
      <c r="BL60" s="185">
        <v>40.200000000000003</v>
      </c>
      <c r="BM60" s="185">
        <v>40.200000000000003</v>
      </c>
      <c r="BN60" s="192"/>
      <c r="BO60" s="185">
        <v>40.1</v>
      </c>
      <c r="BP60" s="185">
        <v>39.9</v>
      </c>
      <c r="BQ60" s="185">
        <v>40.200000000000003</v>
      </c>
      <c r="BR60" s="185">
        <v>40.4</v>
      </c>
      <c r="BS60" s="185">
        <v>40.200000000000003</v>
      </c>
      <c r="BT60" s="185">
        <v>39.9</v>
      </c>
      <c r="BU60" s="185">
        <v>40</v>
      </c>
      <c r="BV60" s="185">
        <v>40.1</v>
      </c>
      <c r="BW60" s="185">
        <v>39.6</v>
      </c>
      <c r="BX60" s="185">
        <v>38.5</v>
      </c>
      <c r="BY60" s="185">
        <v>38.299999999999997</v>
      </c>
      <c r="BZ60" s="185">
        <v>38.1</v>
      </c>
      <c r="CA60" s="192"/>
      <c r="CB60" s="185">
        <v>38</v>
      </c>
      <c r="CC60" s="185">
        <v>37.4</v>
      </c>
      <c r="CD60" s="185">
        <v>37</v>
      </c>
      <c r="CE60" s="185">
        <v>36.700000000000003</v>
      </c>
      <c r="CF60" s="185">
        <v>36.9</v>
      </c>
      <c r="CG60" s="185">
        <v>36.4</v>
      </c>
      <c r="CH60" s="185">
        <v>36</v>
      </c>
      <c r="CI60" s="185">
        <v>35.6</v>
      </c>
      <c r="CJ60" s="185">
        <v>35.299999999999997</v>
      </c>
      <c r="CK60" s="185">
        <v>35.1</v>
      </c>
      <c r="CL60" s="185">
        <v>34.6</v>
      </c>
      <c r="CM60" s="185">
        <v>34.299999999999997</v>
      </c>
      <c r="CN60" s="192"/>
      <c r="CO60" s="185">
        <v>33.799999999999997</v>
      </c>
      <c r="CP60" s="185">
        <v>33.5</v>
      </c>
      <c r="CQ60" s="185">
        <v>33</v>
      </c>
      <c r="CR60" s="185">
        <v>32.700000000000003</v>
      </c>
      <c r="CS60" s="185">
        <v>32.299999999999997</v>
      </c>
      <c r="CT60" s="185">
        <v>32.1</v>
      </c>
      <c r="CU60" s="185">
        <v>32</v>
      </c>
      <c r="CV60" s="185">
        <v>31.7</v>
      </c>
      <c r="CW60" s="185">
        <v>31.4</v>
      </c>
      <c r="CX60" s="185">
        <v>31.2</v>
      </c>
      <c r="CY60" s="185">
        <v>30.9</v>
      </c>
      <c r="CZ60" s="185">
        <v>30.5</v>
      </c>
      <c r="DA60" s="192"/>
      <c r="DB60" s="185">
        <v>30.2</v>
      </c>
      <c r="DC60" s="185">
        <v>30.2</v>
      </c>
      <c r="DD60" s="185">
        <v>30.6</v>
      </c>
      <c r="DE60" s="185">
        <v>30.5</v>
      </c>
      <c r="DF60" s="185">
        <v>30.4</v>
      </c>
      <c r="DG60" s="185">
        <v>29.6</v>
      </c>
      <c r="DH60" s="185">
        <v>29.8</v>
      </c>
      <c r="DI60" s="185">
        <v>29.9</v>
      </c>
      <c r="DJ60" s="185">
        <v>29.7</v>
      </c>
      <c r="DK60" s="185">
        <v>29.2</v>
      </c>
      <c r="DL60" s="185">
        <v>28.6</v>
      </c>
      <c r="DM60" s="185">
        <v>28.4</v>
      </c>
      <c r="DN60" s="192"/>
      <c r="DO60" s="185">
        <v>28</v>
      </c>
      <c r="DP60" s="185">
        <v>27.875647154995171</v>
      </c>
      <c r="DQ60" s="185">
        <v>27.9</v>
      </c>
      <c r="DR60" s="185">
        <v>27.8</v>
      </c>
      <c r="DS60" s="185">
        <v>27.5</v>
      </c>
      <c r="DT60" s="185">
        <v>26.1</v>
      </c>
      <c r="DU60" s="185">
        <v>26.06</v>
      </c>
      <c r="DV60" s="185">
        <v>26</v>
      </c>
      <c r="DW60" s="185">
        <v>25.9</v>
      </c>
      <c r="DX60" s="185">
        <v>25.6</v>
      </c>
      <c r="DY60" s="185">
        <v>25.3</v>
      </c>
      <c r="DZ60" s="185">
        <v>26</v>
      </c>
      <c r="EA60" s="192"/>
      <c r="EB60" s="185">
        <v>25</v>
      </c>
      <c r="EC60" s="185">
        <v>25.2</v>
      </c>
      <c r="ED60" s="185">
        <v>25</v>
      </c>
      <c r="EE60" s="185">
        <v>25.12</v>
      </c>
      <c r="EF60" s="185">
        <v>24.86</v>
      </c>
      <c r="EG60" s="185">
        <v>24.8</v>
      </c>
      <c r="EH60" s="185">
        <v>24.8</v>
      </c>
      <c r="EI60" s="185">
        <v>24.7</v>
      </c>
      <c r="EJ60" s="185">
        <v>24.7</v>
      </c>
      <c r="EK60" s="185">
        <v>24.6</v>
      </c>
      <c r="EL60" s="185">
        <v>24.5</v>
      </c>
      <c r="EM60" s="185">
        <v>24.3</v>
      </c>
      <c r="EN60" s="192"/>
      <c r="EO60" s="185">
        <v>24.18</v>
      </c>
      <c r="EP60" s="185">
        <v>23.94</v>
      </c>
      <c r="EQ60" s="185">
        <v>23.81</v>
      </c>
      <c r="ER60" s="185">
        <v>23.8</v>
      </c>
      <c r="ES60" s="185">
        <v>23.27</v>
      </c>
      <c r="ET60" s="185">
        <v>23.21</v>
      </c>
      <c r="EU60" s="185">
        <v>23.11</v>
      </c>
      <c r="EV60" s="185">
        <v>22.8</v>
      </c>
      <c r="EW60" s="185">
        <v>22.7</v>
      </c>
      <c r="EX60" s="185">
        <v>22.6731068385768</v>
      </c>
      <c r="EY60" s="185">
        <v>22.8612174790468</v>
      </c>
      <c r="EZ60" s="197">
        <v>22.650587668866201</v>
      </c>
      <c r="FE60" s="185">
        <v>22.27</v>
      </c>
      <c r="FF60" s="185">
        <v>22.2</v>
      </c>
      <c r="FG60" s="185">
        <v>22.15</v>
      </c>
      <c r="FH60" s="185">
        <v>22.3</v>
      </c>
      <c r="FI60" s="185">
        <v>22.4</v>
      </c>
      <c r="FJ60" s="185">
        <v>22.67</v>
      </c>
      <c r="FK60" s="185">
        <v>22.6</v>
      </c>
      <c r="FL60" s="185">
        <v>22.4</v>
      </c>
      <c r="FM60" s="185">
        <v>22.3</v>
      </c>
      <c r="FN60" s="185">
        <v>22.393368848384</v>
      </c>
      <c r="FO60" s="185">
        <v>22.618641965652401</v>
      </c>
      <c r="FP60" s="197">
        <v>22.9</v>
      </c>
      <c r="FQ60" s="313"/>
      <c r="FR60" s="185">
        <v>22.91</v>
      </c>
      <c r="FS60" s="261">
        <v>23.03</v>
      </c>
      <c r="FT60" s="185">
        <v>23.1</v>
      </c>
      <c r="FU60" s="185">
        <v>23.15</v>
      </c>
      <c r="FV60" s="185">
        <v>23.271579810522301</v>
      </c>
      <c r="FW60" s="185">
        <v>23.507563639394299</v>
      </c>
      <c r="FX60" s="185">
        <v>23.7</v>
      </c>
      <c r="FY60" s="185">
        <v>23.737401579096499</v>
      </c>
      <c r="FZ60" s="185">
        <v>23.850540564296299</v>
      </c>
      <c r="GA60" s="185">
        <v>24.118323575373701</v>
      </c>
      <c r="GB60" s="185">
        <v>24.542897218833399</v>
      </c>
      <c r="GC60" s="197">
        <v>24.868972107970301</v>
      </c>
      <c r="GE60" s="185">
        <v>25.15</v>
      </c>
      <c r="GF60" s="261">
        <v>25.32</v>
      </c>
      <c r="GG60" s="185">
        <v>25.37</v>
      </c>
      <c r="GH60" s="261">
        <v>25.330261555439201</v>
      </c>
      <c r="GI60" s="185">
        <v>25.214306636272099</v>
      </c>
      <c r="GJ60" s="185">
        <v>25.198675465278701</v>
      </c>
      <c r="GK60" s="185">
        <v>24.610951672523601</v>
      </c>
      <c r="GL60" s="185">
        <v>24.6985825839953</v>
      </c>
      <c r="GM60" s="185">
        <v>24.5</v>
      </c>
      <c r="GN60" s="185">
        <v>24.23</v>
      </c>
      <c r="GO60" s="185">
        <v>24.227822383606501</v>
      </c>
      <c r="GP60" s="197">
        <v>24.13</v>
      </c>
      <c r="GQ60" s="185">
        <v>24.170696594677199</v>
      </c>
      <c r="GR60" s="261">
        <v>24.227529246540001</v>
      </c>
      <c r="GS60" s="185">
        <v>24.137529246540002</v>
      </c>
      <c r="GT60" s="261">
        <v>24.530888078765201</v>
      </c>
      <c r="GU60" s="185">
        <v>24.802299263109798</v>
      </c>
      <c r="GV60" s="185">
        <v>25.269214215225698</v>
      </c>
      <c r="GW60" s="185">
        <v>25.567300807923001</v>
      </c>
      <c r="GX60" s="185">
        <v>25.896925274654201</v>
      </c>
      <c r="GY60" s="185">
        <v>26.028207470028899</v>
      </c>
      <c r="GZ60" s="185">
        <v>26.245644016077499</v>
      </c>
      <c r="HA60" s="185">
        <v>26.275513600988798</v>
      </c>
      <c r="HB60" s="197">
        <v>26.196871454974801</v>
      </c>
      <c r="HC60" s="185">
        <v>26.228268298203101</v>
      </c>
      <c r="HD60" s="261"/>
      <c r="HE60" s="185"/>
      <c r="HF60" s="261"/>
      <c r="HG60" s="185"/>
      <c r="HH60" s="185"/>
      <c r="HI60" s="185"/>
      <c r="HJ60" s="185"/>
      <c r="HK60" s="185"/>
      <c r="HL60" s="185"/>
      <c r="HM60" s="185"/>
      <c r="HN60" s="197"/>
    </row>
    <row r="61" spans="1:222" ht="15" customHeight="1" x14ac:dyDescent="0.25">
      <c r="A61" s="296">
        <v>2800</v>
      </c>
      <c r="B61" s="185">
        <v>31</v>
      </c>
      <c r="C61" s="185">
        <v>32.6</v>
      </c>
      <c r="D61" s="185">
        <v>32.5</v>
      </c>
      <c r="E61" s="185">
        <v>32.700000000000003</v>
      </c>
      <c r="F61" s="185">
        <v>31.3</v>
      </c>
      <c r="G61" s="185">
        <v>32</v>
      </c>
      <c r="H61" s="185">
        <v>32.1</v>
      </c>
      <c r="I61" s="185">
        <v>32.299999999999997</v>
      </c>
      <c r="J61" s="185">
        <v>31.7</v>
      </c>
      <c r="K61" s="185">
        <v>32.299999999999997</v>
      </c>
      <c r="L61" s="185">
        <v>32.4</v>
      </c>
      <c r="M61" s="185">
        <v>32.6</v>
      </c>
      <c r="N61" s="208"/>
      <c r="O61" s="185">
        <v>32.700000000000003</v>
      </c>
      <c r="P61" s="185">
        <v>32.9</v>
      </c>
      <c r="Q61" s="185">
        <v>32.9</v>
      </c>
      <c r="R61" s="185">
        <v>33</v>
      </c>
      <c r="S61" s="185">
        <v>33.1</v>
      </c>
      <c r="T61" s="185">
        <v>33.5</v>
      </c>
      <c r="U61" s="185">
        <v>33.799999999999997</v>
      </c>
      <c r="V61" s="185">
        <v>33.9</v>
      </c>
      <c r="W61" s="185">
        <v>34</v>
      </c>
      <c r="X61" s="185">
        <v>33.9</v>
      </c>
      <c r="Y61" s="185">
        <v>33.799999999999997</v>
      </c>
      <c r="Z61" s="185">
        <v>33.700000000000003</v>
      </c>
      <c r="AA61" s="208"/>
      <c r="AB61" s="185">
        <v>33.5</v>
      </c>
      <c r="AC61" s="185">
        <v>33.299999999999997</v>
      </c>
      <c r="AD61" s="185">
        <v>33.1</v>
      </c>
      <c r="AE61" s="185">
        <v>32.9</v>
      </c>
      <c r="AF61" s="185">
        <v>32.6</v>
      </c>
      <c r="AG61" s="185">
        <v>32.700000000000003</v>
      </c>
      <c r="AH61" s="185">
        <v>32.6</v>
      </c>
      <c r="AI61" s="185">
        <v>32.5</v>
      </c>
      <c r="AJ61" s="185">
        <v>32.299999999999997</v>
      </c>
      <c r="AK61" s="185">
        <v>32.299999999999997</v>
      </c>
      <c r="AL61" s="185">
        <v>32.4</v>
      </c>
      <c r="AM61" s="185">
        <v>32.6</v>
      </c>
      <c r="AN61" s="192"/>
      <c r="AO61" s="185">
        <v>32.799999999999997</v>
      </c>
      <c r="AP61" s="185">
        <v>33.1</v>
      </c>
      <c r="AQ61" s="185">
        <v>33.200000000000003</v>
      </c>
      <c r="AR61" s="185">
        <v>33.6</v>
      </c>
      <c r="AS61" s="185">
        <v>34</v>
      </c>
      <c r="AT61" s="185">
        <v>34.4</v>
      </c>
      <c r="AU61" s="185">
        <v>34.299999999999997</v>
      </c>
      <c r="AV61" s="185">
        <v>34</v>
      </c>
      <c r="AW61" s="185">
        <v>33.6</v>
      </c>
      <c r="AX61" s="185">
        <v>33.200000000000003</v>
      </c>
      <c r="AY61" s="185">
        <v>32.9</v>
      </c>
      <c r="AZ61" s="185">
        <v>32.799999999999997</v>
      </c>
      <c r="BA61" s="192"/>
      <c r="BB61" s="185">
        <v>32.5</v>
      </c>
      <c r="BC61" s="185">
        <v>32.299999999999997</v>
      </c>
      <c r="BD61" s="185">
        <v>32.1</v>
      </c>
      <c r="BE61" s="185">
        <v>32.1</v>
      </c>
      <c r="BF61" s="185">
        <v>32.299999999999997</v>
      </c>
      <c r="BG61" s="185">
        <v>32.1</v>
      </c>
      <c r="BH61" s="185">
        <v>31.9</v>
      </c>
      <c r="BI61" s="185">
        <v>31.6</v>
      </c>
      <c r="BJ61" s="185">
        <v>31.3</v>
      </c>
      <c r="BK61" s="185">
        <v>31</v>
      </c>
      <c r="BL61" s="185">
        <v>30.8</v>
      </c>
      <c r="BM61" s="185">
        <v>30.8</v>
      </c>
      <c r="BN61" s="192"/>
      <c r="BO61" s="185">
        <v>31</v>
      </c>
      <c r="BP61" s="185">
        <v>30.9</v>
      </c>
      <c r="BQ61" s="185">
        <v>31.1</v>
      </c>
      <c r="BR61" s="185">
        <v>31.1</v>
      </c>
      <c r="BS61" s="185">
        <v>31.2</v>
      </c>
      <c r="BT61" s="185">
        <v>31.1</v>
      </c>
      <c r="BU61" s="185">
        <v>31.1</v>
      </c>
      <c r="BV61" s="185">
        <v>31</v>
      </c>
      <c r="BW61" s="185">
        <v>31</v>
      </c>
      <c r="BX61" s="185">
        <v>30.8</v>
      </c>
      <c r="BY61" s="185">
        <v>31</v>
      </c>
      <c r="BZ61" s="185">
        <v>30.8</v>
      </c>
      <c r="CA61" s="192"/>
      <c r="CB61" s="185">
        <v>30.8</v>
      </c>
      <c r="CC61" s="185">
        <v>30.5</v>
      </c>
      <c r="CD61" s="185">
        <v>30.5</v>
      </c>
      <c r="CE61" s="185">
        <v>30.3</v>
      </c>
      <c r="CF61" s="185">
        <v>30.2</v>
      </c>
      <c r="CG61" s="185">
        <v>30.1</v>
      </c>
      <c r="CH61" s="185">
        <v>30</v>
      </c>
      <c r="CI61" s="185">
        <v>29.6</v>
      </c>
      <c r="CJ61" s="185">
        <v>29.2</v>
      </c>
      <c r="CK61" s="185">
        <v>29.1</v>
      </c>
      <c r="CL61" s="185">
        <v>28.9</v>
      </c>
      <c r="CM61" s="185">
        <v>28.9</v>
      </c>
      <c r="CN61" s="192"/>
      <c r="CO61" s="185">
        <v>28.9</v>
      </c>
      <c r="CP61" s="185">
        <v>28.8</v>
      </c>
      <c r="CQ61" s="185">
        <v>28.4</v>
      </c>
      <c r="CR61" s="185">
        <v>28.2</v>
      </c>
      <c r="CS61" s="185">
        <v>28</v>
      </c>
      <c r="CT61" s="185">
        <v>28</v>
      </c>
      <c r="CU61" s="185">
        <v>27.8</v>
      </c>
      <c r="CV61" s="185">
        <v>27.5</v>
      </c>
      <c r="CW61" s="185">
        <v>27.2</v>
      </c>
      <c r="CX61" s="185">
        <v>27</v>
      </c>
      <c r="CY61" s="185">
        <v>27</v>
      </c>
      <c r="CZ61" s="185">
        <v>27.1</v>
      </c>
      <c r="DA61" s="192"/>
      <c r="DB61" s="185">
        <v>27.1</v>
      </c>
      <c r="DC61" s="185">
        <v>27</v>
      </c>
      <c r="DD61" s="185">
        <v>27</v>
      </c>
      <c r="DE61" s="185">
        <v>27</v>
      </c>
      <c r="DF61" s="185">
        <v>27</v>
      </c>
      <c r="DG61" s="185">
        <v>26.8</v>
      </c>
      <c r="DH61" s="185">
        <v>26.7</v>
      </c>
      <c r="DI61" s="185">
        <v>26.75</v>
      </c>
      <c r="DJ61" s="185">
        <v>26.7</v>
      </c>
      <c r="DK61" s="185">
        <v>26.6</v>
      </c>
      <c r="DL61" s="185">
        <v>26.5</v>
      </c>
      <c r="DM61" s="185">
        <v>26.5</v>
      </c>
      <c r="DN61" s="192"/>
      <c r="DO61" s="185">
        <v>26.3</v>
      </c>
      <c r="DP61" s="185">
        <v>26.138434864936833</v>
      </c>
      <c r="DQ61" s="185">
        <v>26.1</v>
      </c>
      <c r="DR61" s="185">
        <v>26.1</v>
      </c>
      <c r="DS61" s="185">
        <v>26</v>
      </c>
      <c r="DT61" s="185">
        <v>25.3</v>
      </c>
      <c r="DU61" s="185">
        <v>25.23</v>
      </c>
      <c r="DV61" s="185">
        <v>25.2</v>
      </c>
      <c r="DW61" s="185">
        <v>25</v>
      </c>
      <c r="DX61" s="185">
        <v>24.8</v>
      </c>
      <c r="DY61" s="185">
        <v>24.6</v>
      </c>
      <c r="DZ61" s="147">
        <v>25.1</v>
      </c>
      <c r="EA61" s="192"/>
      <c r="EB61" s="185">
        <v>24.8</v>
      </c>
      <c r="EC61" s="185">
        <v>24.9</v>
      </c>
      <c r="ED61" s="185">
        <v>24.8</v>
      </c>
      <c r="EE61" s="185">
        <v>24.75</v>
      </c>
      <c r="EF61" s="185">
        <v>24.81</v>
      </c>
      <c r="EG61" s="185">
        <v>24.9</v>
      </c>
      <c r="EH61" s="185">
        <v>25.1</v>
      </c>
      <c r="EI61" s="185">
        <v>25.3</v>
      </c>
      <c r="EJ61" s="185">
        <v>25.6</v>
      </c>
      <c r="EK61" s="185">
        <v>25.7</v>
      </c>
      <c r="EL61" s="185">
        <v>25.7</v>
      </c>
      <c r="EM61" s="147">
        <v>25.7</v>
      </c>
      <c r="EN61" s="192"/>
      <c r="EO61" s="185">
        <v>25.51</v>
      </c>
      <c r="EP61" s="185">
        <v>25.12</v>
      </c>
      <c r="EQ61" s="185">
        <v>24.62</v>
      </c>
      <c r="ER61" s="185">
        <v>24.6</v>
      </c>
      <c r="ES61" s="185">
        <v>24.28</v>
      </c>
      <c r="ET61" s="185">
        <v>24.42</v>
      </c>
      <c r="EU61" s="185">
        <v>24.15</v>
      </c>
      <c r="EV61" s="185">
        <v>23.8</v>
      </c>
      <c r="EW61" s="185">
        <v>23.9</v>
      </c>
      <c r="EX61" s="185">
        <v>23.917666564644598</v>
      </c>
      <c r="EY61" s="185">
        <v>23.978132834374801</v>
      </c>
      <c r="EZ61" s="146">
        <v>23.702256612728</v>
      </c>
      <c r="FE61" s="185">
        <v>23.59</v>
      </c>
      <c r="FF61" s="185">
        <v>23.5</v>
      </c>
      <c r="FG61" s="185">
        <v>23.32</v>
      </c>
      <c r="FH61" s="185">
        <v>23.3</v>
      </c>
      <c r="FI61" s="185">
        <v>23.49</v>
      </c>
      <c r="FJ61" s="185">
        <v>23.66</v>
      </c>
      <c r="FK61" s="185">
        <v>23.6</v>
      </c>
      <c r="FL61" s="185">
        <v>23.6</v>
      </c>
      <c r="FM61" s="185">
        <v>23.8</v>
      </c>
      <c r="FN61" s="185">
        <v>23.9601189722291</v>
      </c>
      <c r="FO61" s="185">
        <v>24.252972112143901</v>
      </c>
      <c r="FP61" s="146">
        <v>24.5</v>
      </c>
      <c r="FQ61" s="313"/>
      <c r="FR61" s="185">
        <v>24.53</v>
      </c>
      <c r="FS61" s="185">
        <v>24.68</v>
      </c>
      <c r="FT61" s="185">
        <v>24.9</v>
      </c>
      <c r="FU61" s="185">
        <v>25.09</v>
      </c>
      <c r="FV61" s="185">
        <v>25.3405402765103</v>
      </c>
      <c r="FW61" s="185">
        <v>25.548270592598399</v>
      </c>
      <c r="FX61" s="185">
        <v>25.5</v>
      </c>
      <c r="FY61" s="185">
        <v>25.418666515922801</v>
      </c>
      <c r="FZ61" s="185">
        <v>25.511610040352</v>
      </c>
      <c r="GA61" s="185">
        <v>25.803992003911201</v>
      </c>
      <c r="GB61" s="185">
        <v>26.379630003053499</v>
      </c>
      <c r="GC61" s="146">
        <v>26.672991664508402</v>
      </c>
      <c r="GE61" s="185">
        <v>26.86</v>
      </c>
      <c r="GF61" s="185">
        <v>27</v>
      </c>
      <c r="GG61" s="185">
        <v>27.13</v>
      </c>
      <c r="GH61" s="146">
        <v>27.100493088742098</v>
      </c>
      <c r="GI61" s="185">
        <v>27.058580526903999</v>
      </c>
      <c r="GJ61" s="185">
        <v>27.0423901409142</v>
      </c>
      <c r="GK61" s="185">
        <v>26.3913488179941</v>
      </c>
      <c r="GL61" s="185">
        <v>26.537876290621199</v>
      </c>
      <c r="GM61" s="185">
        <v>26.4</v>
      </c>
      <c r="GN61" s="185">
        <v>26.3</v>
      </c>
      <c r="GO61" s="185">
        <v>26.077237560538901</v>
      </c>
      <c r="GP61" s="146">
        <v>25.82</v>
      </c>
      <c r="GQ61" s="185">
        <v>25.822441324763599</v>
      </c>
      <c r="GR61" s="185">
        <v>25.910172078333598</v>
      </c>
      <c r="GS61" s="185">
        <v>25.8301720783336</v>
      </c>
      <c r="GT61" s="146">
        <v>26.647650076063201</v>
      </c>
      <c r="GU61" s="185">
        <v>27.075373796348298</v>
      </c>
      <c r="GV61" s="185">
        <v>27.466372405405401</v>
      </c>
      <c r="GW61" s="185">
        <v>27.850578313145402</v>
      </c>
      <c r="GX61" s="185">
        <v>28.159681475631601</v>
      </c>
      <c r="GY61" s="185">
        <v>28.4434227768269</v>
      </c>
      <c r="GZ61" s="185">
        <v>28.5522599807014</v>
      </c>
      <c r="HA61" s="185">
        <v>28.745884640997101</v>
      </c>
      <c r="HB61" s="146">
        <v>28.5762066429544</v>
      </c>
      <c r="HC61" s="185">
        <v>28.5119961839107</v>
      </c>
      <c r="HD61" s="185"/>
      <c r="HE61" s="185"/>
      <c r="HF61" s="146"/>
      <c r="HG61" s="185"/>
      <c r="HH61" s="185"/>
      <c r="HI61" s="185"/>
      <c r="HJ61" s="185"/>
      <c r="HK61" s="185"/>
      <c r="HL61" s="185"/>
      <c r="HM61" s="185"/>
      <c r="HN61" s="146"/>
    </row>
    <row r="62" spans="1:222" ht="15" customHeight="1" x14ac:dyDescent="0.25">
      <c r="A62" s="296">
        <v>3600</v>
      </c>
      <c r="B62" s="185">
        <v>38.299999999999997</v>
      </c>
      <c r="C62" s="185">
        <v>38</v>
      </c>
      <c r="D62" s="185">
        <v>37.6</v>
      </c>
      <c r="E62" s="185">
        <v>37.6</v>
      </c>
      <c r="F62" s="185">
        <v>38.15</v>
      </c>
      <c r="G62" s="185">
        <v>38.450000000000003</v>
      </c>
      <c r="H62" s="185">
        <v>38.450000000000003</v>
      </c>
      <c r="I62" s="185">
        <v>38.450000000000003</v>
      </c>
      <c r="J62" s="185">
        <v>38.65</v>
      </c>
      <c r="K62" s="185">
        <v>38.799999999999997</v>
      </c>
      <c r="L62" s="185">
        <v>39.25</v>
      </c>
      <c r="M62" s="185">
        <v>39.5</v>
      </c>
      <c r="N62" s="208"/>
      <c r="O62" s="185">
        <v>39.75</v>
      </c>
      <c r="P62" s="185">
        <v>39.700000000000003</v>
      </c>
      <c r="Q62" s="185">
        <v>39.65</v>
      </c>
      <c r="R62" s="185">
        <v>39.5</v>
      </c>
      <c r="S62" s="185">
        <v>39.75</v>
      </c>
      <c r="T62" s="185">
        <v>39.85</v>
      </c>
      <c r="U62" s="185">
        <v>40.299999999999997</v>
      </c>
      <c r="V62" s="185">
        <v>40.6</v>
      </c>
      <c r="W62" s="185">
        <v>41.1</v>
      </c>
      <c r="X62" s="185">
        <v>41.3</v>
      </c>
      <c r="Y62" s="185">
        <v>41.2</v>
      </c>
      <c r="Z62" s="185">
        <v>41.2</v>
      </c>
      <c r="AA62" s="208"/>
      <c r="AB62" s="185">
        <v>41.2</v>
      </c>
      <c r="AC62" s="185">
        <v>40.9</v>
      </c>
      <c r="AD62" s="185">
        <v>40.6</v>
      </c>
      <c r="AE62" s="185">
        <v>40.299999999999997</v>
      </c>
      <c r="AF62" s="185">
        <v>40.299999999999997</v>
      </c>
      <c r="AG62" s="185">
        <v>40.5</v>
      </c>
      <c r="AH62" s="185">
        <v>40</v>
      </c>
      <c r="AI62" s="185">
        <v>39.6</v>
      </c>
      <c r="AJ62" s="185">
        <v>39</v>
      </c>
      <c r="AK62" s="185">
        <v>38.9</v>
      </c>
      <c r="AL62" s="185">
        <v>38.700000000000003</v>
      </c>
      <c r="AM62" s="185">
        <v>38.799999999999997</v>
      </c>
      <c r="AN62" s="192"/>
      <c r="AO62" s="185">
        <v>39.200000000000003</v>
      </c>
      <c r="AP62" s="185">
        <v>38.9</v>
      </c>
      <c r="AQ62" s="185">
        <v>38.299999999999997</v>
      </c>
      <c r="AR62" s="275">
        <v>38.4</v>
      </c>
      <c r="AS62" s="275">
        <v>38.700000000000003</v>
      </c>
      <c r="AT62" s="275">
        <v>38.9</v>
      </c>
      <c r="AU62" s="275">
        <v>38.1</v>
      </c>
      <c r="AV62" s="275">
        <v>37.700000000000003</v>
      </c>
      <c r="AW62" s="275">
        <v>37.200000000000003</v>
      </c>
      <c r="AX62" s="275">
        <v>37.200000000000003</v>
      </c>
      <c r="AY62" s="275">
        <v>37.1</v>
      </c>
      <c r="AZ62" s="275">
        <v>36.700000000000003</v>
      </c>
      <c r="BA62" s="192"/>
      <c r="BB62" s="185">
        <v>36.4</v>
      </c>
      <c r="BC62" s="185">
        <v>36.1</v>
      </c>
      <c r="BD62" s="185">
        <v>36.200000000000003</v>
      </c>
      <c r="BE62" s="275">
        <v>36</v>
      </c>
      <c r="BF62" s="275">
        <v>35.9</v>
      </c>
      <c r="BG62" s="275">
        <v>35.6</v>
      </c>
      <c r="BH62" s="275">
        <v>35.5</v>
      </c>
      <c r="BI62" s="275">
        <v>35.1</v>
      </c>
      <c r="BJ62" s="275">
        <v>35.299999999999997</v>
      </c>
      <c r="BK62" s="275">
        <v>35.299999999999997</v>
      </c>
      <c r="BL62" s="275">
        <v>35.299999999999997</v>
      </c>
      <c r="BM62" s="275">
        <v>35</v>
      </c>
      <c r="BN62" s="192"/>
      <c r="BO62" s="185">
        <v>35.299999999999997</v>
      </c>
      <c r="BP62" s="185">
        <v>35.200000000000003</v>
      </c>
      <c r="BQ62" s="185">
        <v>35.299999999999997</v>
      </c>
      <c r="BR62" s="275">
        <v>35.4</v>
      </c>
      <c r="BS62" s="275">
        <v>35.700000000000003</v>
      </c>
      <c r="BT62" s="275">
        <v>35.5</v>
      </c>
      <c r="BU62" s="275">
        <v>35.6</v>
      </c>
      <c r="BV62" s="275">
        <v>35.5</v>
      </c>
      <c r="BW62" s="275">
        <v>35.700000000000003</v>
      </c>
      <c r="BX62" s="275">
        <v>35.4</v>
      </c>
      <c r="BY62" s="275">
        <v>35.4</v>
      </c>
      <c r="BZ62" s="275">
        <v>35.1</v>
      </c>
      <c r="CA62" s="192"/>
      <c r="CB62" s="185">
        <v>35</v>
      </c>
      <c r="CC62" s="185">
        <v>34.5</v>
      </c>
      <c r="CD62" s="185">
        <v>34.5</v>
      </c>
      <c r="CE62" s="275">
        <v>34.799999999999997</v>
      </c>
      <c r="CF62" s="275">
        <v>34.799999999999997</v>
      </c>
      <c r="CG62" s="275">
        <v>34.700000000000003</v>
      </c>
      <c r="CH62" s="275">
        <v>34.299999999999997</v>
      </c>
      <c r="CI62" s="275">
        <v>34.200000000000003</v>
      </c>
      <c r="CJ62" s="275">
        <v>34.1</v>
      </c>
      <c r="CK62" s="275">
        <v>34.200000000000003</v>
      </c>
      <c r="CL62" s="275">
        <v>34.200000000000003</v>
      </c>
      <c r="CM62" s="275">
        <v>34.200000000000003</v>
      </c>
      <c r="CN62" s="192"/>
      <c r="CO62" s="185">
        <v>34.1</v>
      </c>
      <c r="CP62" s="185">
        <v>33.9</v>
      </c>
      <c r="CQ62" s="185">
        <v>34.200000000000003</v>
      </c>
      <c r="CR62" s="275">
        <v>34</v>
      </c>
      <c r="CS62" s="275">
        <v>34</v>
      </c>
      <c r="CT62" s="275">
        <v>33.700000000000003</v>
      </c>
      <c r="CU62" s="275">
        <v>33.799999999999997</v>
      </c>
      <c r="CV62" s="275">
        <v>32.799999999999997</v>
      </c>
      <c r="CW62" s="275">
        <v>32.5</v>
      </c>
      <c r="CX62" s="275">
        <v>32.200000000000003</v>
      </c>
      <c r="CY62" s="275">
        <v>32.700000000000003</v>
      </c>
      <c r="CZ62" s="275">
        <v>32.799999999999997</v>
      </c>
      <c r="DA62" s="192"/>
      <c r="DB62" s="185">
        <v>32.700000000000003</v>
      </c>
      <c r="DC62" s="185">
        <v>32.700000000000003</v>
      </c>
      <c r="DD62" s="185">
        <v>32.700000000000003</v>
      </c>
      <c r="DE62" s="275">
        <v>32.5</v>
      </c>
      <c r="DF62" s="275">
        <v>32.700000000000003</v>
      </c>
      <c r="DG62" s="275">
        <v>33.299999999999997</v>
      </c>
      <c r="DH62" s="275">
        <v>33.6</v>
      </c>
      <c r="DI62" s="275">
        <v>33.5</v>
      </c>
      <c r="DJ62" s="275">
        <v>33.6</v>
      </c>
      <c r="DK62" s="275">
        <v>33.799999999999997</v>
      </c>
      <c r="DL62" s="275">
        <v>34</v>
      </c>
      <c r="DM62" s="275">
        <v>34.200000000000003</v>
      </c>
      <c r="DN62" s="192"/>
      <c r="DO62" s="185">
        <v>34.200000000000003</v>
      </c>
      <c r="DP62" s="185">
        <v>34.238767711211715</v>
      </c>
      <c r="DQ62" s="185">
        <v>34.4</v>
      </c>
      <c r="DR62" s="275">
        <v>34.299999999999997</v>
      </c>
      <c r="DS62" s="275">
        <v>34.1</v>
      </c>
      <c r="DT62" s="275">
        <v>30.2</v>
      </c>
      <c r="DU62" s="275">
        <v>30.51</v>
      </c>
      <c r="DV62" s="275">
        <v>30.6</v>
      </c>
      <c r="DW62" s="275">
        <v>30.3</v>
      </c>
      <c r="DX62" s="275">
        <v>29.8</v>
      </c>
      <c r="DY62" s="275">
        <v>29.6</v>
      </c>
      <c r="DZ62" s="147">
        <v>30.2</v>
      </c>
      <c r="EA62" s="192"/>
      <c r="EB62" s="185">
        <v>30.3</v>
      </c>
      <c r="EC62" s="185">
        <v>30.7</v>
      </c>
      <c r="ED62" s="185">
        <v>30.7</v>
      </c>
      <c r="EE62" s="275">
        <v>30.57</v>
      </c>
      <c r="EF62" s="275">
        <v>30.64</v>
      </c>
      <c r="EG62" s="275">
        <v>30.7</v>
      </c>
      <c r="EH62" s="275">
        <v>30.8</v>
      </c>
      <c r="EI62" s="275">
        <v>30.9</v>
      </c>
      <c r="EJ62" s="275">
        <v>31.4</v>
      </c>
      <c r="EK62" s="275">
        <v>31.9</v>
      </c>
      <c r="EL62" s="275">
        <v>32.299999999999997</v>
      </c>
      <c r="EM62" s="147">
        <v>32.299999999999997</v>
      </c>
      <c r="EN62" s="192"/>
      <c r="EO62" s="185">
        <v>32.33</v>
      </c>
      <c r="EP62" s="185">
        <v>31.72</v>
      </c>
      <c r="EQ62" s="185">
        <v>31.34</v>
      </c>
      <c r="ER62" s="275">
        <v>31.4</v>
      </c>
      <c r="ES62" s="275">
        <v>31.24</v>
      </c>
      <c r="ET62" s="275">
        <v>31.1</v>
      </c>
      <c r="EU62" s="275">
        <v>30.62</v>
      </c>
      <c r="EV62" s="275">
        <v>30.5</v>
      </c>
      <c r="EW62" s="275">
        <v>30.6</v>
      </c>
      <c r="EX62" s="275">
        <v>30.681814653314799</v>
      </c>
      <c r="EY62" s="275">
        <v>30.7855592625668</v>
      </c>
      <c r="EZ62" s="146">
        <v>30.617754082648698</v>
      </c>
      <c r="FE62" s="185">
        <v>30.75</v>
      </c>
      <c r="FF62" s="185">
        <v>30.62</v>
      </c>
      <c r="FG62" s="185">
        <v>30.55</v>
      </c>
      <c r="FH62" s="275">
        <v>30.4</v>
      </c>
      <c r="FI62" s="185">
        <v>30.198</v>
      </c>
      <c r="FJ62" s="275">
        <v>29.96</v>
      </c>
      <c r="FK62" s="275">
        <v>29.9</v>
      </c>
      <c r="FL62" s="275">
        <v>29.7</v>
      </c>
      <c r="FM62" s="275">
        <v>30</v>
      </c>
      <c r="FN62" s="275">
        <v>30.136683766628899</v>
      </c>
      <c r="FO62" s="275">
        <v>30.290495479918899</v>
      </c>
      <c r="FP62" s="146">
        <v>30.6</v>
      </c>
      <c r="FQ62" s="313"/>
      <c r="FR62" s="185">
        <v>30.7</v>
      </c>
      <c r="FS62" s="185">
        <v>30.63</v>
      </c>
      <c r="FT62" s="185">
        <v>30.5</v>
      </c>
      <c r="FU62" s="275">
        <v>30.27</v>
      </c>
      <c r="FV62" s="185">
        <v>30.205403642371099</v>
      </c>
      <c r="FW62" s="275">
        <v>30.266827931472601</v>
      </c>
      <c r="FX62" s="275">
        <v>30.2</v>
      </c>
      <c r="FY62" s="275">
        <v>30.1</v>
      </c>
      <c r="FZ62" s="275">
        <v>30.156033556203798</v>
      </c>
      <c r="GA62" s="275">
        <v>30.329040773171702</v>
      </c>
      <c r="GB62" s="275">
        <v>30.977224598793999</v>
      </c>
      <c r="GC62" s="146">
        <v>31.014275545938499</v>
      </c>
      <c r="GE62" s="185">
        <v>31.25</v>
      </c>
      <c r="GF62" s="185">
        <v>31.09</v>
      </c>
      <c r="GG62" s="185">
        <v>31.32</v>
      </c>
      <c r="GH62" s="197">
        <v>31.325736258653802</v>
      </c>
      <c r="GI62" s="185">
        <v>31.3013882987429</v>
      </c>
      <c r="GJ62" s="275">
        <v>31.189713790482401</v>
      </c>
      <c r="GK62" s="275">
        <v>30.763568089517499</v>
      </c>
      <c r="GL62" s="275">
        <v>30.381596756677499</v>
      </c>
      <c r="GM62" s="275">
        <v>30.1</v>
      </c>
      <c r="GN62" s="275">
        <v>30.04</v>
      </c>
      <c r="GO62" s="275">
        <v>29.725577015148701</v>
      </c>
      <c r="GP62" s="146">
        <v>29.55</v>
      </c>
      <c r="GQ62" s="185">
        <v>29.217171986786401</v>
      </c>
      <c r="GR62" s="185">
        <v>29.142670999220201</v>
      </c>
      <c r="GS62" s="185">
        <v>29.0726709992202</v>
      </c>
      <c r="GT62" s="197">
        <v>29.572707869827301</v>
      </c>
      <c r="GU62" s="185">
        <v>29.621622924655199</v>
      </c>
      <c r="GV62" s="275">
        <v>29.845197419121799</v>
      </c>
      <c r="GW62" s="275">
        <v>29.8279831790693</v>
      </c>
      <c r="GX62" s="275">
        <v>30.282183091650499</v>
      </c>
      <c r="GY62" s="275">
        <v>30.482381168424698</v>
      </c>
      <c r="GZ62" s="275">
        <v>30.541456831843099</v>
      </c>
      <c r="HA62" s="275">
        <v>30.3893115460811</v>
      </c>
      <c r="HB62" s="146">
        <v>30.0671515856125</v>
      </c>
      <c r="HC62" s="185">
        <v>29.902712480260799</v>
      </c>
      <c r="HD62" s="185"/>
      <c r="HE62" s="185"/>
      <c r="HF62" s="197"/>
      <c r="HG62" s="185"/>
      <c r="HH62" s="275"/>
      <c r="HI62" s="275"/>
      <c r="HJ62" s="275"/>
      <c r="HK62" s="275"/>
      <c r="HL62" s="275"/>
      <c r="HM62" s="275"/>
      <c r="HN62" s="146"/>
    </row>
    <row r="63" spans="1:222" x14ac:dyDescent="0.25">
      <c r="A63" s="296">
        <v>3700</v>
      </c>
      <c r="B63" s="185">
        <v>36.15</v>
      </c>
      <c r="C63" s="185">
        <v>36.299999999999997</v>
      </c>
      <c r="D63" s="185">
        <v>36.700000000000003</v>
      </c>
      <c r="E63" s="185">
        <v>37.35</v>
      </c>
      <c r="F63" s="185">
        <v>38.1</v>
      </c>
      <c r="G63" s="185">
        <v>38.5</v>
      </c>
      <c r="H63" s="185">
        <v>38.5</v>
      </c>
      <c r="I63" s="185">
        <v>38.4</v>
      </c>
      <c r="J63" s="185">
        <v>38.6</v>
      </c>
      <c r="K63" s="185">
        <v>39</v>
      </c>
      <c r="L63" s="185">
        <v>39.4</v>
      </c>
      <c r="M63" s="185">
        <v>39.6</v>
      </c>
      <c r="N63" s="208"/>
      <c r="O63" s="185">
        <v>39.6</v>
      </c>
      <c r="P63" s="185">
        <v>39.9</v>
      </c>
      <c r="Q63" s="185">
        <v>40.200000000000003</v>
      </c>
      <c r="R63" s="185">
        <v>40.1</v>
      </c>
      <c r="S63" s="185">
        <v>40.6</v>
      </c>
      <c r="T63" s="185">
        <v>41.1</v>
      </c>
      <c r="U63" s="185">
        <v>41.5</v>
      </c>
      <c r="V63" s="185">
        <v>42.3</v>
      </c>
      <c r="W63" s="185">
        <v>42.9</v>
      </c>
      <c r="X63" s="185">
        <v>43.5</v>
      </c>
      <c r="Y63" s="185">
        <v>43.8</v>
      </c>
      <c r="Z63" s="185">
        <v>43.7</v>
      </c>
      <c r="AA63" s="208"/>
      <c r="AB63" s="185">
        <v>43.5</v>
      </c>
      <c r="AC63" s="185">
        <v>43.5</v>
      </c>
      <c r="AD63" s="185">
        <v>43.4</v>
      </c>
      <c r="AE63" s="185">
        <v>43.4</v>
      </c>
      <c r="AF63" s="185">
        <v>43.4</v>
      </c>
      <c r="AG63" s="185">
        <v>43.3</v>
      </c>
      <c r="AH63" s="185">
        <v>43</v>
      </c>
      <c r="AI63" s="185">
        <v>42.4</v>
      </c>
      <c r="AJ63" s="185">
        <v>42.3</v>
      </c>
      <c r="AK63" s="185">
        <v>42.5</v>
      </c>
      <c r="AL63" s="185">
        <v>42.7</v>
      </c>
      <c r="AM63" s="185">
        <v>42.8</v>
      </c>
      <c r="AN63" s="192"/>
      <c r="AO63" s="185">
        <v>42.5</v>
      </c>
      <c r="AP63" s="185">
        <v>42.4</v>
      </c>
      <c r="AQ63" s="185">
        <v>42.2</v>
      </c>
      <c r="AR63" s="185">
        <v>42.5</v>
      </c>
      <c r="AS63" s="185">
        <v>42.5</v>
      </c>
      <c r="AT63" s="185">
        <v>42.4</v>
      </c>
      <c r="AU63" s="185">
        <v>42</v>
      </c>
      <c r="AV63" s="185">
        <v>41.8</v>
      </c>
      <c r="AW63" s="185">
        <v>41.6</v>
      </c>
      <c r="AX63" s="185">
        <v>41.5</v>
      </c>
      <c r="AY63" s="185">
        <v>41.1</v>
      </c>
      <c r="AZ63" s="185">
        <v>41.1</v>
      </c>
      <c r="BA63" s="192"/>
      <c r="BB63" s="185">
        <v>40.799999999999997</v>
      </c>
      <c r="BC63" s="185">
        <v>40.799999999999997</v>
      </c>
      <c r="BD63" s="185">
        <v>40.5</v>
      </c>
      <c r="BE63" s="185">
        <v>40.200000000000003</v>
      </c>
      <c r="BF63" s="185">
        <v>40</v>
      </c>
      <c r="BG63" s="185">
        <v>39.9</v>
      </c>
      <c r="BH63" s="185">
        <v>39.6</v>
      </c>
      <c r="BI63" s="185">
        <v>39.1</v>
      </c>
      <c r="BJ63" s="185">
        <v>38.799999999999997</v>
      </c>
      <c r="BK63" s="185">
        <v>39</v>
      </c>
      <c r="BL63" s="185">
        <v>39.299999999999997</v>
      </c>
      <c r="BM63" s="185">
        <v>39.299999999999997</v>
      </c>
      <c r="BN63" s="192"/>
      <c r="BO63" s="185">
        <v>39.1</v>
      </c>
      <c r="BP63" s="185">
        <v>38.9</v>
      </c>
      <c r="BQ63" s="185">
        <v>39.200000000000003</v>
      </c>
      <c r="BR63" s="185">
        <v>39.299999999999997</v>
      </c>
      <c r="BS63" s="185">
        <v>39.4</v>
      </c>
      <c r="BT63" s="185">
        <v>39.299999999999997</v>
      </c>
      <c r="BU63" s="185">
        <v>39.299999999999997</v>
      </c>
      <c r="BV63" s="185">
        <v>39.5</v>
      </c>
      <c r="BW63" s="185">
        <v>39.5</v>
      </c>
      <c r="BX63" s="185">
        <v>39.799999999999997</v>
      </c>
      <c r="BY63" s="185">
        <v>39.700000000000003</v>
      </c>
      <c r="BZ63" s="185">
        <v>39.700000000000003</v>
      </c>
      <c r="CA63" s="192"/>
      <c r="CB63" s="185">
        <v>39.6</v>
      </c>
      <c r="CC63" s="185">
        <v>39.5</v>
      </c>
      <c r="CD63" s="185">
        <v>39.5</v>
      </c>
      <c r="CE63" s="185">
        <v>39.4</v>
      </c>
      <c r="CF63" s="185">
        <v>39.4</v>
      </c>
      <c r="CG63" s="185">
        <v>39.299999999999997</v>
      </c>
      <c r="CH63" s="185">
        <v>38.9</v>
      </c>
      <c r="CI63" s="185">
        <v>38.700000000000003</v>
      </c>
      <c r="CJ63" s="185">
        <v>38.4</v>
      </c>
      <c r="CK63" s="185">
        <v>38.6</v>
      </c>
      <c r="CL63" s="185">
        <v>38.299999999999997</v>
      </c>
      <c r="CM63" s="185">
        <v>38.1</v>
      </c>
      <c r="CN63" s="192"/>
      <c r="CO63" s="185">
        <v>37.700000000000003</v>
      </c>
      <c r="CP63" s="185">
        <v>37.4</v>
      </c>
      <c r="CQ63" s="185">
        <v>37.299999999999997</v>
      </c>
      <c r="CR63" s="185">
        <v>37.1</v>
      </c>
      <c r="CS63" s="185">
        <v>37.4</v>
      </c>
      <c r="CT63" s="185">
        <v>37.4</v>
      </c>
      <c r="CU63" s="185">
        <v>37.5</v>
      </c>
      <c r="CV63" s="185">
        <v>37.200000000000003</v>
      </c>
      <c r="CW63" s="185">
        <v>37</v>
      </c>
      <c r="CX63" s="185">
        <v>37</v>
      </c>
      <c r="CY63" s="185">
        <v>37.299999999999997</v>
      </c>
      <c r="CZ63" s="185">
        <v>37</v>
      </c>
      <c r="DA63" s="192"/>
      <c r="DB63" s="185">
        <v>36.700000000000003</v>
      </c>
      <c r="DC63" s="185">
        <v>36.5</v>
      </c>
      <c r="DD63" s="185">
        <v>36.6</v>
      </c>
      <c r="DE63" s="185">
        <v>36.700000000000003</v>
      </c>
      <c r="DF63" s="185">
        <v>36.5</v>
      </c>
      <c r="DG63" s="185">
        <v>36.700000000000003</v>
      </c>
      <c r="DH63" s="185">
        <v>36.5</v>
      </c>
      <c r="DI63" s="185">
        <v>36.450000000000003</v>
      </c>
      <c r="DJ63" s="185">
        <v>36.299999999999997</v>
      </c>
      <c r="DK63" s="185">
        <v>36.4</v>
      </c>
      <c r="DL63" s="185">
        <v>36.200000000000003</v>
      </c>
      <c r="DM63" s="185">
        <v>36.1</v>
      </c>
      <c r="DN63" s="192"/>
      <c r="DO63" s="185">
        <v>35.9</v>
      </c>
      <c r="DP63" s="185">
        <v>35.730973250860494</v>
      </c>
      <c r="DQ63" s="185">
        <v>36</v>
      </c>
      <c r="DR63" s="185">
        <v>35.9</v>
      </c>
      <c r="DS63" s="185">
        <v>35.9</v>
      </c>
      <c r="DT63" s="185">
        <v>35.6</v>
      </c>
      <c r="DU63" s="185">
        <v>35.97</v>
      </c>
      <c r="DV63" s="185">
        <v>36.1</v>
      </c>
      <c r="DW63" s="185">
        <v>36.4</v>
      </c>
      <c r="DX63" s="185">
        <v>35.9</v>
      </c>
      <c r="DY63" s="185">
        <v>36</v>
      </c>
      <c r="DZ63" s="147">
        <v>35.9</v>
      </c>
      <c r="EA63" s="192"/>
      <c r="EB63" s="185">
        <v>36</v>
      </c>
      <c r="EC63" s="185">
        <v>35.700000000000003</v>
      </c>
      <c r="ED63" s="185">
        <v>35.5</v>
      </c>
      <c r="EE63" s="185">
        <v>35.340000000000003</v>
      </c>
      <c r="EF63" s="185">
        <v>35.409999999999997</v>
      </c>
      <c r="EG63" s="185">
        <v>35.700000000000003</v>
      </c>
      <c r="EH63" s="185">
        <v>35.6</v>
      </c>
      <c r="EI63" s="185">
        <v>35.6</v>
      </c>
      <c r="EJ63" s="185">
        <v>35.299999999999997</v>
      </c>
      <c r="EK63" s="185">
        <v>35.4</v>
      </c>
      <c r="EL63" s="185">
        <v>35.700000000000003</v>
      </c>
      <c r="EM63" s="147">
        <v>35.700000000000003</v>
      </c>
      <c r="EN63" s="192"/>
      <c r="EO63" s="185">
        <v>35.99</v>
      </c>
      <c r="EP63" s="185">
        <v>35.479999999999997</v>
      </c>
      <c r="EQ63" s="185">
        <v>35.14</v>
      </c>
      <c r="ER63" s="185">
        <v>35.4</v>
      </c>
      <c r="ES63" s="185">
        <v>35.07</v>
      </c>
      <c r="ET63" s="185">
        <v>35.31</v>
      </c>
      <c r="EU63" s="185">
        <v>34.770000000000003</v>
      </c>
      <c r="EV63" s="185">
        <v>34.6</v>
      </c>
      <c r="EW63" s="185">
        <v>34.4</v>
      </c>
      <c r="EX63" s="185">
        <v>34.223432416995699</v>
      </c>
      <c r="EY63" s="185">
        <v>34.164597518005102</v>
      </c>
      <c r="EZ63" s="146">
        <v>33.877303752167499</v>
      </c>
      <c r="FE63" s="185">
        <v>33.75</v>
      </c>
      <c r="FF63" s="185">
        <v>33.58</v>
      </c>
      <c r="FG63" s="185">
        <v>32.68</v>
      </c>
      <c r="FH63" s="185">
        <v>32.9</v>
      </c>
      <c r="FI63" s="185">
        <v>32.65</v>
      </c>
      <c r="FJ63" s="185">
        <v>32.68</v>
      </c>
      <c r="FK63" s="185">
        <v>32.799999999999997</v>
      </c>
      <c r="FL63" s="185">
        <v>32.5</v>
      </c>
      <c r="FM63" s="185">
        <v>32.4</v>
      </c>
      <c r="FN63" s="185">
        <v>32.388643668567298</v>
      </c>
      <c r="FO63" s="185">
        <v>32.354742468659097</v>
      </c>
      <c r="FP63" s="146">
        <v>32.4</v>
      </c>
      <c r="FQ63" s="313"/>
      <c r="FR63" s="185">
        <v>32.4</v>
      </c>
      <c r="FS63" s="185">
        <v>32.28</v>
      </c>
      <c r="FT63" s="185">
        <v>31.9</v>
      </c>
      <c r="FU63" s="185">
        <v>31.67</v>
      </c>
      <c r="FV63" s="185">
        <v>31.9</v>
      </c>
      <c r="FW63" s="185">
        <v>32.320887951669803</v>
      </c>
      <c r="FX63" s="185">
        <v>32.299999999999997</v>
      </c>
      <c r="FY63" s="185">
        <v>31.9</v>
      </c>
      <c r="FZ63" s="185">
        <v>31.707820688309099</v>
      </c>
      <c r="GA63" s="185">
        <v>31.7100297623019</v>
      </c>
      <c r="GB63" s="185">
        <v>32.080456340036697</v>
      </c>
      <c r="GC63" s="146">
        <v>32.1498762150608</v>
      </c>
      <c r="GE63" s="185">
        <v>32.21</v>
      </c>
      <c r="GF63" s="185">
        <v>31.99</v>
      </c>
      <c r="GG63" s="185">
        <v>31.93</v>
      </c>
      <c r="GH63" s="185">
        <v>32.0133637504631</v>
      </c>
      <c r="GI63" s="185">
        <v>32.116265809910999</v>
      </c>
      <c r="GJ63" s="185">
        <v>32.036808149405701</v>
      </c>
      <c r="GK63" s="185">
        <v>32.037543358275101</v>
      </c>
      <c r="GL63" s="185">
        <v>31.4552205034068</v>
      </c>
      <c r="GM63" s="185">
        <v>31.5</v>
      </c>
      <c r="GN63" s="185">
        <v>31.45</v>
      </c>
      <c r="GO63" s="185">
        <v>31.344956899230301</v>
      </c>
      <c r="GP63" s="146">
        <v>30.92</v>
      </c>
      <c r="GQ63" s="185">
        <v>30.694658326690501</v>
      </c>
      <c r="GR63" s="185">
        <v>30.427477960189499</v>
      </c>
      <c r="GS63" s="185">
        <v>30.3674779601895</v>
      </c>
      <c r="GT63" s="185">
        <v>30.687025331407401</v>
      </c>
      <c r="GU63" s="185">
        <v>30.961422895430001</v>
      </c>
      <c r="GV63" s="185">
        <v>31.097543907654099</v>
      </c>
      <c r="GW63" s="185">
        <v>31.178188520287701</v>
      </c>
      <c r="GX63" s="185">
        <v>31.352128268554502</v>
      </c>
      <c r="GY63" s="185">
        <v>31.4061828176918</v>
      </c>
      <c r="GZ63" s="185">
        <v>31.4199838453072</v>
      </c>
      <c r="HA63" s="185">
        <v>31.455729022911498</v>
      </c>
      <c r="HB63" s="146">
        <v>31.483930494069</v>
      </c>
      <c r="HC63" s="185">
        <v>31.3255064956426</v>
      </c>
      <c r="HD63" s="185"/>
      <c r="HE63" s="185"/>
      <c r="HF63" s="185"/>
      <c r="HG63" s="185"/>
      <c r="HH63" s="185"/>
      <c r="HI63" s="185"/>
      <c r="HJ63" s="185"/>
      <c r="HK63" s="185"/>
      <c r="HL63" s="185"/>
      <c r="HM63" s="185"/>
      <c r="HN63" s="146"/>
    </row>
    <row r="64" spans="1:222" ht="24.6" x14ac:dyDescent="0.4">
      <c r="A64" s="172" t="s">
        <v>65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4"/>
      <c r="Q64" s="173"/>
      <c r="R64" s="173"/>
      <c r="S64" s="173"/>
      <c r="T64" s="175"/>
      <c r="U64" s="175"/>
      <c r="V64" s="175"/>
      <c r="W64" s="175"/>
      <c r="X64" s="175"/>
      <c r="Y64" s="175"/>
      <c r="Z64" s="175"/>
      <c r="AA64" s="250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243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243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  <c r="BM64" s="175"/>
      <c r="BN64" s="243"/>
      <c r="BO64" s="175"/>
      <c r="BP64" s="175"/>
      <c r="BQ64" s="175"/>
      <c r="BR64" s="175"/>
      <c r="BS64" s="175"/>
      <c r="BT64" s="175"/>
      <c r="BU64" s="175"/>
      <c r="BV64" s="175"/>
      <c r="BW64" s="175"/>
      <c r="BX64" s="175"/>
      <c r="BY64" s="175"/>
      <c r="BZ64" s="175"/>
      <c r="CA64" s="243"/>
      <c r="CB64" s="175"/>
      <c r="CC64" s="175"/>
      <c r="CD64" s="175"/>
      <c r="CE64" s="175"/>
      <c r="CF64" s="175"/>
      <c r="CG64" s="175"/>
      <c r="CH64" s="175"/>
      <c r="CI64" s="175"/>
      <c r="CJ64" s="175"/>
      <c r="CK64" s="175"/>
      <c r="CL64" s="175"/>
      <c r="CM64" s="175"/>
      <c r="CN64" s="243"/>
      <c r="CO64" s="175"/>
      <c r="CP64" s="175"/>
      <c r="CQ64" s="175"/>
      <c r="CR64" s="175"/>
      <c r="CS64" s="175"/>
      <c r="CT64" s="175"/>
      <c r="CU64" s="175"/>
      <c r="CV64" s="175"/>
      <c r="CW64" s="175"/>
      <c r="CX64" s="175"/>
      <c r="CY64" s="175"/>
      <c r="CZ64" s="175"/>
      <c r="DA64" s="243"/>
      <c r="DB64" s="175"/>
      <c r="DC64" s="175"/>
      <c r="DD64" s="175"/>
      <c r="DE64" s="175"/>
      <c r="DF64" s="175"/>
      <c r="DG64" s="175"/>
      <c r="DH64" s="175"/>
      <c r="DI64" s="175"/>
      <c r="DJ64" s="175"/>
      <c r="DK64" s="175"/>
      <c r="DL64" s="175"/>
      <c r="DM64" s="175"/>
      <c r="DN64" s="243"/>
      <c r="DO64" s="175"/>
      <c r="DP64" s="175"/>
      <c r="DQ64" s="175"/>
      <c r="DR64" s="175"/>
      <c r="DS64" s="175"/>
      <c r="DT64" s="175"/>
      <c r="DU64" s="175"/>
      <c r="DV64" s="175"/>
      <c r="DW64" s="175"/>
      <c r="DX64" s="175"/>
      <c r="DY64" s="175"/>
      <c r="DZ64" s="175"/>
      <c r="EA64" s="243"/>
      <c r="EB64" s="175"/>
      <c r="EC64" s="175"/>
      <c r="ED64" s="175"/>
      <c r="EE64" s="175"/>
      <c r="EF64" s="175"/>
      <c r="EG64" s="175"/>
      <c r="EH64" s="175"/>
      <c r="EI64" s="175"/>
      <c r="EJ64" s="175"/>
      <c r="EK64" s="175"/>
      <c r="EL64" s="175"/>
      <c r="EM64" s="175"/>
      <c r="EN64" s="243"/>
      <c r="EO64" s="175"/>
      <c r="EP64" s="175"/>
      <c r="EQ64" s="175"/>
      <c r="ER64" s="175"/>
      <c r="ES64" s="175"/>
      <c r="ET64" s="175"/>
      <c r="EU64" s="175"/>
      <c r="EV64" s="175"/>
      <c r="EW64" s="175"/>
      <c r="EX64" s="175"/>
      <c r="EY64" s="175"/>
      <c r="EZ64" s="175"/>
      <c r="FE64" s="175"/>
      <c r="FF64" s="175"/>
      <c r="FG64" s="175"/>
      <c r="FH64" s="175"/>
      <c r="FI64" s="175"/>
      <c r="FJ64" s="175"/>
      <c r="FK64" s="175"/>
      <c r="FL64" s="175"/>
      <c r="FM64" s="175"/>
      <c r="FN64" s="175"/>
      <c r="FO64" s="175"/>
      <c r="FP64" s="175"/>
      <c r="FQ64" s="313"/>
      <c r="FR64" s="175"/>
      <c r="FS64" s="175"/>
      <c r="FT64" s="175"/>
      <c r="FU64" s="175"/>
      <c r="FV64" s="175"/>
      <c r="FW64" s="175"/>
      <c r="FX64" s="175"/>
      <c r="FY64" s="175"/>
      <c r="FZ64" s="175"/>
      <c r="GA64" s="175"/>
      <c r="GB64" s="175"/>
      <c r="GC64" s="175"/>
      <c r="GE64" s="175"/>
      <c r="GF64" s="175"/>
      <c r="GG64" s="175"/>
      <c r="GH64" s="175"/>
      <c r="GI64" s="175"/>
      <c r="GJ64" s="175"/>
      <c r="GK64" s="175"/>
      <c r="GL64" s="175"/>
      <c r="GM64" s="175"/>
      <c r="GN64" s="175"/>
      <c r="GO64" s="175"/>
      <c r="GP64" s="175"/>
      <c r="GQ64" s="175"/>
      <c r="GR64" s="175"/>
      <c r="GS64" s="175"/>
      <c r="GT64" s="175"/>
      <c r="GU64" s="175"/>
      <c r="GV64" s="175"/>
      <c r="GW64" s="175"/>
      <c r="GX64" s="175"/>
      <c r="GY64" s="175"/>
      <c r="GZ64" s="175"/>
      <c r="HA64" s="175"/>
      <c r="HB64" s="175"/>
      <c r="HC64" s="175"/>
      <c r="HD64" s="175"/>
      <c r="HE64" s="175"/>
      <c r="HF64" s="175"/>
      <c r="HG64" s="175"/>
      <c r="HH64" s="175"/>
      <c r="HI64" s="175"/>
      <c r="HJ64" s="175"/>
      <c r="HK64" s="175"/>
      <c r="HL64" s="175"/>
      <c r="HM64" s="175"/>
      <c r="HN64" s="175"/>
    </row>
    <row r="65" spans="1:222" ht="31.5" customHeight="1" x14ac:dyDescent="0.4">
      <c r="A65" s="172" t="s">
        <v>43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5"/>
      <c r="U65" s="175"/>
      <c r="V65" s="175"/>
      <c r="W65" s="175"/>
      <c r="X65" s="175"/>
      <c r="Y65" s="175"/>
      <c r="Z65" s="175"/>
      <c r="AA65" s="251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244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244"/>
      <c r="BB65" s="175"/>
      <c r="BC65" s="175"/>
      <c r="BD65" s="175"/>
      <c r="BE65" s="175"/>
      <c r="BF65" s="175"/>
      <c r="BG65" s="175"/>
      <c r="BH65" s="175"/>
      <c r="BI65" s="175"/>
      <c r="BJ65" s="175"/>
      <c r="BK65" s="175"/>
      <c r="BL65" s="175"/>
      <c r="BM65" s="175"/>
      <c r="BN65" s="244"/>
      <c r="BO65" s="175"/>
      <c r="BP65" s="175"/>
      <c r="BQ65" s="175"/>
      <c r="BR65" s="175"/>
      <c r="BS65" s="175"/>
      <c r="BT65" s="175"/>
      <c r="BU65" s="175"/>
      <c r="BV65" s="175"/>
      <c r="BW65" s="175"/>
      <c r="BX65" s="175"/>
      <c r="BY65" s="175"/>
      <c r="BZ65" s="175"/>
      <c r="CA65" s="244"/>
      <c r="CB65" s="175"/>
      <c r="CC65" s="175"/>
      <c r="CD65" s="175"/>
      <c r="CE65" s="175"/>
      <c r="CF65" s="175"/>
      <c r="CG65" s="175"/>
      <c r="CH65" s="175"/>
      <c r="CI65" s="175"/>
      <c r="CJ65" s="175"/>
      <c r="CK65" s="175"/>
      <c r="CL65" s="175"/>
      <c r="CM65" s="175"/>
      <c r="CN65" s="244"/>
      <c r="CO65" s="175"/>
      <c r="CP65" s="175"/>
      <c r="CQ65" s="175"/>
      <c r="CR65" s="175"/>
      <c r="CS65" s="175"/>
      <c r="CT65" s="175"/>
      <c r="CU65" s="175"/>
      <c r="CV65" s="175"/>
      <c r="CW65" s="175"/>
      <c r="CX65" s="175"/>
      <c r="CY65" s="175"/>
      <c r="CZ65" s="175"/>
      <c r="DA65" s="244"/>
      <c r="DB65" s="175"/>
      <c r="DC65" s="175"/>
      <c r="DD65" s="175"/>
      <c r="DE65" s="175"/>
      <c r="DF65" s="175"/>
      <c r="DG65" s="175"/>
      <c r="DH65" s="175"/>
      <c r="DI65" s="175"/>
      <c r="DJ65" s="175"/>
      <c r="DK65" s="175"/>
      <c r="DL65" s="175"/>
      <c r="DM65" s="175"/>
      <c r="DN65" s="244"/>
      <c r="DO65" s="175"/>
      <c r="DP65" s="175"/>
      <c r="DQ65" s="175"/>
      <c r="DR65" s="175"/>
      <c r="DS65" s="175"/>
      <c r="DT65" s="175"/>
      <c r="DU65" s="175"/>
      <c r="DV65" s="175"/>
      <c r="DW65" s="175"/>
      <c r="DX65" s="175"/>
      <c r="DY65" s="175"/>
      <c r="DZ65" s="175"/>
      <c r="EA65" s="244"/>
      <c r="EB65" s="175"/>
      <c r="EC65" s="175"/>
      <c r="ED65" s="175"/>
      <c r="EE65" s="175"/>
      <c r="EF65" s="175"/>
      <c r="EG65" s="175"/>
      <c r="EH65" s="175"/>
      <c r="EI65" s="175"/>
      <c r="EJ65" s="175"/>
      <c r="EK65" s="175"/>
      <c r="EL65" s="175"/>
      <c r="EM65" s="175"/>
      <c r="EN65" s="244"/>
      <c r="EO65" s="175"/>
      <c r="EP65" s="175"/>
      <c r="EQ65" s="175"/>
      <c r="ER65" s="175"/>
      <c r="ES65" s="175"/>
      <c r="ET65" s="175"/>
      <c r="EU65" s="175"/>
      <c r="EV65" s="175"/>
      <c r="EW65" s="175"/>
      <c r="EX65" s="175"/>
      <c r="EY65" s="175"/>
      <c r="EZ65" s="175"/>
      <c r="FE65" s="175"/>
      <c r="FF65" s="175"/>
      <c r="FG65" s="175"/>
      <c r="FH65" s="175"/>
      <c r="FI65" s="175"/>
      <c r="FJ65" s="175"/>
      <c r="FK65" s="175"/>
      <c r="FL65" s="175"/>
      <c r="FM65" s="175"/>
      <c r="FN65" s="175"/>
      <c r="FO65" s="175"/>
      <c r="FP65" s="175"/>
      <c r="FQ65" s="313"/>
      <c r="FR65" s="175"/>
      <c r="FS65" s="175"/>
      <c r="FT65" s="175"/>
      <c r="FU65" s="175"/>
      <c r="FV65" s="175"/>
      <c r="FW65" s="175"/>
      <c r="FX65" s="175"/>
      <c r="FY65" s="175"/>
      <c r="FZ65" s="175"/>
      <c r="GA65" s="175"/>
      <c r="GB65" s="175"/>
      <c r="GC65" s="175"/>
      <c r="GE65" s="175"/>
      <c r="GF65" s="175"/>
      <c r="GG65" s="175"/>
      <c r="GH65" s="175"/>
      <c r="GI65" s="175"/>
      <c r="GJ65" s="175"/>
      <c r="GK65" s="175"/>
      <c r="GL65" s="175"/>
      <c r="GM65" s="175"/>
      <c r="GN65" s="175"/>
      <c r="GO65" s="175"/>
      <c r="GP65" s="175"/>
      <c r="GQ65" s="175"/>
      <c r="GR65" s="175"/>
      <c r="GS65" s="175"/>
      <c r="GT65" s="175"/>
      <c r="GU65" s="175"/>
      <c r="GV65" s="175"/>
      <c r="GW65" s="175"/>
      <c r="GX65" s="175"/>
      <c r="GY65" s="175"/>
      <c r="GZ65" s="175"/>
      <c r="HA65" s="175"/>
      <c r="HB65" s="175"/>
      <c r="HC65" s="175"/>
      <c r="HD65" s="175"/>
      <c r="HE65" s="175"/>
      <c r="HF65" s="175"/>
      <c r="HG65" s="175"/>
      <c r="HH65" s="175"/>
      <c r="HI65" s="175"/>
      <c r="HJ65" s="175"/>
      <c r="HK65" s="175"/>
      <c r="HL65" s="175"/>
      <c r="HM65" s="175"/>
      <c r="HN65" s="175"/>
    </row>
    <row r="66" spans="1:222" ht="27.6" x14ac:dyDescent="0.25">
      <c r="A66" s="173"/>
      <c r="B66" s="177"/>
      <c r="C66" s="177"/>
      <c r="D66" s="34" t="s">
        <v>27</v>
      </c>
      <c r="E66" s="177"/>
      <c r="F66" s="177"/>
      <c r="G66" s="34" t="s">
        <v>28</v>
      </c>
      <c r="H66" s="177"/>
      <c r="I66" s="177"/>
      <c r="J66" s="34" t="s">
        <v>29</v>
      </c>
      <c r="K66" s="177"/>
      <c r="L66" s="177"/>
      <c r="M66" s="34" t="s">
        <v>30</v>
      </c>
      <c r="N66" s="177"/>
      <c r="O66" s="177"/>
      <c r="P66" s="177"/>
      <c r="Q66" s="34" t="s">
        <v>27</v>
      </c>
      <c r="R66" s="178"/>
      <c r="S66" s="178"/>
      <c r="T66" s="101" t="s">
        <v>28</v>
      </c>
      <c r="U66" s="193"/>
      <c r="V66" s="194"/>
      <c r="W66" s="34" t="s">
        <v>29</v>
      </c>
      <c r="X66" s="201"/>
      <c r="Y66" s="203"/>
      <c r="Z66" s="34" t="s">
        <v>30</v>
      </c>
      <c r="AA66" s="252"/>
      <c r="AB66" s="203"/>
      <c r="AC66" s="203"/>
      <c r="AD66" s="34" t="s">
        <v>27</v>
      </c>
      <c r="AE66" s="203"/>
      <c r="AF66" s="203"/>
      <c r="AG66" s="34" t="s">
        <v>28</v>
      </c>
      <c r="AH66" s="173"/>
      <c r="AI66" s="173"/>
      <c r="AJ66" s="34" t="s">
        <v>29</v>
      </c>
      <c r="AK66" s="175"/>
      <c r="AL66" s="175"/>
      <c r="AM66" s="34" t="s">
        <v>30</v>
      </c>
      <c r="AN66" s="249"/>
      <c r="AO66" s="175"/>
      <c r="AP66" s="175"/>
      <c r="AQ66" s="34" t="s">
        <v>27</v>
      </c>
      <c r="AR66" s="175"/>
      <c r="AS66" s="175"/>
      <c r="AT66" s="34" t="s">
        <v>28</v>
      </c>
      <c r="AU66" s="175"/>
      <c r="AV66" s="175"/>
      <c r="AW66" s="34" t="s">
        <v>29</v>
      </c>
      <c r="AX66" s="173"/>
      <c r="AY66" s="173"/>
      <c r="AZ66" s="34" t="s">
        <v>30</v>
      </c>
      <c r="BA66" s="249"/>
      <c r="BB66" s="285"/>
      <c r="BC66" s="272"/>
      <c r="BD66" s="34" t="s">
        <v>27</v>
      </c>
      <c r="BE66" s="272"/>
      <c r="BF66" s="272"/>
      <c r="BG66" s="34" t="s">
        <v>28</v>
      </c>
      <c r="BH66" s="272"/>
      <c r="BI66" s="272"/>
      <c r="BJ66" s="101" t="s">
        <v>29</v>
      </c>
      <c r="BK66" s="272"/>
      <c r="BL66" s="272"/>
      <c r="BM66" s="34" t="s">
        <v>30</v>
      </c>
      <c r="BN66" s="249"/>
      <c r="BO66" s="285"/>
      <c r="BP66" s="272"/>
      <c r="BQ66" s="34" t="s">
        <v>27</v>
      </c>
      <c r="BR66" s="272"/>
      <c r="BS66" s="272"/>
      <c r="BT66" s="34" t="s">
        <v>28</v>
      </c>
      <c r="BU66" s="272"/>
      <c r="BV66" s="272"/>
      <c r="BW66" s="101" t="s">
        <v>29</v>
      </c>
      <c r="BX66" s="272"/>
      <c r="BY66" s="272"/>
      <c r="BZ66" s="34" t="s">
        <v>30</v>
      </c>
      <c r="CA66" s="249"/>
      <c r="CB66" s="285"/>
      <c r="CC66" s="272"/>
      <c r="CD66" s="34" t="s">
        <v>27</v>
      </c>
      <c r="CE66" s="272"/>
      <c r="CF66" s="272"/>
      <c r="CG66" s="34" t="s">
        <v>28</v>
      </c>
      <c r="CH66" s="272"/>
      <c r="CI66" s="272"/>
      <c r="CJ66" s="101" t="s">
        <v>29</v>
      </c>
      <c r="CK66" s="272"/>
      <c r="CL66" s="272"/>
      <c r="CM66" s="34" t="s">
        <v>30</v>
      </c>
      <c r="CN66" s="249"/>
      <c r="CO66" s="285"/>
      <c r="CP66" s="272"/>
      <c r="CQ66" s="34" t="s">
        <v>27</v>
      </c>
      <c r="CR66" s="272"/>
      <c r="CS66" s="272"/>
      <c r="CT66" s="34" t="s">
        <v>28</v>
      </c>
      <c r="CU66" s="272"/>
      <c r="CV66" s="272"/>
      <c r="CW66" s="101" t="s">
        <v>29</v>
      </c>
      <c r="CX66" s="272"/>
      <c r="CY66" s="272"/>
      <c r="CZ66" s="34" t="s">
        <v>30</v>
      </c>
      <c r="DA66" s="249"/>
      <c r="DB66" s="285"/>
      <c r="DC66" s="272"/>
      <c r="DD66" s="34" t="s">
        <v>27</v>
      </c>
      <c r="DE66" s="272"/>
      <c r="DF66" s="272"/>
      <c r="DG66" s="34" t="s">
        <v>28</v>
      </c>
      <c r="DH66" s="272"/>
      <c r="DI66" s="272"/>
      <c r="DJ66" s="101" t="s">
        <v>29</v>
      </c>
      <c r="DK66" s="272"/>
      <c r="DL66" s="272"/>
      <c r="DM66" s="34" t="s">
        <v>30</v>
      </c>
      <c r="DN66" s="249"/>
      <c r="DO66" s="285"/>
      <c r="DP66" s="272"/>
      <c r="DQ66" s="34" t="s">
        <v>27</v>
      </c>
      <c r="DR66" s="272"/>
      <c r="DS66" s="272"/>
      <c r="DT66" s="34" t="s">
        <v>28</v>
      </c>
      <c r="DU66" s="272"/>
      <c r="DV66" s="272"/>
      <c r="DW66" s="101" t="s">
        <v>29</v>
      </c>
      <c r="DX66" s="272"/>
      <c r="DY66" s="272"/>
      <c r="DZ66" s="34" t="s">
        <v>30</v>
      </c>
      <c r="EA66" s="249"/>
      <c r="EB66" s="285"/>
      <c r="EC66" s="272"/>
      <c r="ED66" s="34" t="s">
        <v>27</v>
      </c>
      <c r="EE66" s="272"/>
      <c r="EF66" s="272"/>
      <c r="EG66" s="34" t="s">
        <v>28</v>
      </c>
      <c r="EH66" s="272"/>
      <c r="EI66" s="272"/>
      <c r="EJ66" s="101" t="s">
        <v>29</v>
      </c>
      <c r="EK66" s="272"/>
      <c r="EL66" s="272"/>
      <c r="EM66" s="34" t="s">
        <v>30</v>
      </c>
      <c r="EN66" s="249"/>
      <c r="EO66" s="285"/>
      <c r="EP66" s="272"/>
      <c r="EQ66" s="34" t="s">
        <v>27</v>
      </c>
      <c r="ER66" s="272"/>
      <c r="ES66" s="272"/>
      <c r="ET66" s="34" t="s">
        <v>28</v>
      </c>
      <c r="EU66" s="272"/>
      <c r="EV66" s="272"/>
      <c r="EW66" s="101" t="s">
        <v>29</v>
      </c>
      <c r="EX66" s="272"/>
      <c r="EY66" s="272"/>
      <c r="EZ66" s="34" t="s">
        <v>30</v>
      </c>
      <c r="FE66" s="285"/>
      <c r="FF66" s="272"/>
      <c r="FG66" s="34" t="s">
        <v>27</v>
      </c>
      <c r="FH66" s="272"/>
      <c r="FI66" s="272"/>
      <c r="FJ66" s="34" t="s">
        <v>28</v>
      </c>
      <c r="FK66" s="272"/>
      <c r="FL66" s="272"/>
      <c r="FM66" s="101" t="s">
        <v>29</v>
      </c>
      <c r="FN66" s="272"/>
      <c r="FO66" s="272"/>
      <c r="FP66" s="34" t="s">
        <v>30</v>
      </c>
      <c r="FQ66" s="313"/>
      <c r="FR66" s="285"/>
      <c r="FS66" s="272"/>
      <c r="FT66" s="34" t="s">
        <v>27</v>
      </c>
      <c r="FU66" s="272"/>
      <c r="FV66" s="272"/>
      <c r="FW66" s="34" t="s">
        <v>28</v>
      </c>
      <c r="FX66" s="272"/>
      <c r="FY66" s="272"/>
      <c r="FZ66" s="101" t="s">
        <v>29</v>
      </c>
      <c r="GA66" s="272"/>
      <c r="GB66" s="272"/>
      <c r="GC66" s="34" t="s">
        <v>30</v>
      </c>
      <c r="GE66" s="285"/>
      <c r="GF66" s="272"/>
      <c r="GG66" s="34" t="s">
        <v>27</v>
      </c>
      <c r="GH66" s="272"/>
      <c r="GI66" s="272"/>
      <c r="GJ66" s="34" t="s">
        <v>28</v>
      </c>
      <c r="GK66" s="272"/>
      <c r="GL66" s="272"/>
      <c r="GM66" s="101" t="s">
        <v>29</v>
      </c>
      <c r="GN66" s="272"/>
      <c r="GO66" s="272"/>
      <c r="GP66" s="34" t="s">
        <v>30</v>
      </c>
      <c r="GQ66" s="285"/>
      <c r="GR66" s="272"/>
      <c r="GS66" s="34" t="s">
        <v>27</v>
      </c>
      <c r="GT66" s="272"/>
      <c r="GU66" s="272"/>
      <c r="GV66" s="34" t="s">
        <v>28</v>
      </c>
      <c r="GW66" s="272"/>
      <c r="GX66" s="272"/>
      <c r="GY66" s="101" t="s">
        <v>29</v>
      </c>
      <c r="GZ66" s="272"/>
      <c r="HA66" s="272"/>
      <c r="HB66" s="34" t="s">
        <v>30</v>
      </c>
      <c r="HC66" s="285"/>
      <c r="HD66" s="272"/>
      <c r="HE66" s="34" t="s">
        <v>27</v>
      </c>
      <c r="HF66" s="272"/>
      <c r="HG66" s="272"/>
      <c r="HH66" s="34" t="s">
        <v>28</v>
      </c>
      <c r="HI66" s="272"/>
      <c r="HJ66" s="272"/>
      <c r="HK66" s="101" t="s">
        <v>29</v>
      </c>
      <c r="HL66" s="272"/>
      <c r="HM66" s="272"/>
      <c r="HN66" s="34" t="s">
        <v>30</v>
      </c>
    </row>
    <row r="67" spans="1:222" x14ac:dyDescent="0.25">
      <c r="A67" s="175"/>
      <c r="B67" s="35">
        <v>39722</v>
      </c>
      <c r="C67" s="35">
        <v>39753</v>
      </c>
      <c r="D67" s="35">
        <v>39783</v>
      </c>
      <c r="E67" s="35">
        <v>39814</v>
      </c>
      <c r="F67" s="35">
        <v>39845</v>
      </c>
      <c r="G67" s="35">
        <v>39873</v>
      </c>
      <c r="H67" s="35">
        <v>39904</v>
      </c>
      <c r="I67" s="35">
        <v>39934</v>
      </c>
      <c r="J67" s="35">
        <v>39965</v>
      </c>
      <c r="K67" s="35">
        <v>39995</v>
      </c>
      <c r="L67" s="35">
        <v>40026</v>
      </c>
      <c r="M67" s="35">
        <v>40057</v>
      </c>
      <c r="N67" s="68"/>
      <c r="O67" s="35">
        <v>40087</v>
      </c>
      <c r="P67" s="35">
        <v>40118</v>
      </c>
      <c r="Q67" s="35">
        <v>40148</v>
      </c>
      <c r="R67" s="35">
        <v>40179</v>
      </c>
      <c r="S67" s="179">
        <v>40210</v>
      </c>
      <c r="T67" s="102">
        <v>40238</v>
      </c>
      <c r="U67" s="102">
        <v>40278</v>
      </c>
      <c r="V67" s="102">
        <v>40308</v>
      </c>
      <c r="W67" s="102">
        <v>40339</v>
      </c>
      <c r="X67" s="102">
        <v>40369</v>
      </c>
      <c r="Y67" s="102">
        <v>40400</v>
      </c>
      <c r="Z67" s="102">
        <v>40431</v>
      </c>
      <c r="AA67" s="68"/>
      <c r="AB67" s="102">
        <v>40461</v>
      </c>
      <c r="AC67" s="102">
        <v>40492</v>
      </c>
      <c r="AD67" s="102">
        <v>40522</v>
      </c>
      <c r="AE67" s="102">
        <v>40553</v>
      </c>
      <c r="AF67" s="102">
        <v>40584</v>
      </c>
      <c r="AG67" s="102">
        <v>40612</v>
      </c>
      <c r="AH67" s="102">
        <v>40643</v>
      </c>
      <c r="AI67" s="102">
        <v>40673</v>
      </c>
      <c r="AJ67" s="102">
        <v>40704</v>
      </c>
      <c r="AK67" s="102">
        <v>40735</v>
      </c>
      <c r="AL67" s="102">
        <v>40766</v>
      </c>
      <c r="AM67" s="102">
        <v>40797</v>
      </c>
      <c r="AN67" s="192"/>
      <c r="AO67" s="102">
        <v>40826</v>
      </c>
      <c r="AP67" s="102">
        <v>40857</v>
      </c>
      <c r="AQ67" s="102">
        <v>40887</v>
      </c>
      <c r="AR67" s="102">
        <v>40918</v>
      </c>
      <c r="AS67" s="102">
        <v>40949</v>
      </c>
      <c r="AT67" s="102">
        <v>40978</v>
      </c>
      <c r="AU67" s="102">
        <v>41009</v>
      </c>
      <c r="AV67" s="102">
        <v>41039</v>
      </c>
      <c r="AW67" s="102">
        <v>41070</v>
      </c>
      <c r="AX67" s="102">
        <v>41100</v>
      </c>
      <c r="AY67" s="102">
        <v>41131</v>
      </c>
      <c r="AZ67" s="102">
        <v>41162</v>
      </c>
      <c r="BA67" s="192"/>
      <c r="BB67" s="254">
        <v>41193</v>
      </c>
      <c r="BC67" s="254">
        <v>41224</v>
      </c>
      <c r="BD67" s="254">
        <v>41254</v>
      </c>
      <c r="BE67" s="254">
        <v>41285</v>
      </c>
      <c r="BF67" s="254">
        <v>41316</v>
      </c>
      <c r="BG67" s="254">
        <v>41344</v>
      </c>
      <c r="BH67" s="254">
        <v>41375</v>
      </c>
      <c r="BI67" s="254">
        <v>41405</v>
      </c>
      <c r="BJ67" s="254">
        <v>41436</v>
      </c>
      <c r="BK67" s="254">
        <v>41466</v>
      </c>
      <c r="BL67" s="254">
        <v>41497</v>
      </c>
      <c r="BM67" s="254">
        <v>41528</v>
      </c>
      <c r="BN67" s="192"/>
      <c r="BO67" s="254">
        <v>41558</v>
      </c>
      <c r="BP67" s="254">
        <v>41589</v>
      </c>
      <c r="BQ67" s="254">
        <v>41619</v>
      </c>
      <c r="BR67" s="254">
        <v>41650</v>
      </c>
      <c r="BS67" s="254">
        <v>41681</v>
      </c>
      <c r="BT67" s="254">
        <v>41709</v>
      </c>
      <c r="BU67" s="254">
        <v>41740</v>
      </c>
      <c r="BV67" s="254">
        <v>41770</v>
      </c>
      <c r="BW67" s="254">
        <v>41801</v>
      </c>
      <c r="BX67" s="254">
        <v>41831</v>
      </c>
      <c r="BY67" s="254">
        <v>41862</v>
      </c>
      <c r="BZ67" s="254">
        <v>41893</v>
      </c>
      <c r="CA67" s="192"/>
      <c r="CB67" s="254">
        <v>41923</v>
      </c>
      <c r="CC67" s="254">
        <v>41954</v>
      </c>
      <c r="CD67" s="254">
        <v>41984</v>
      </c>
      <c r="CE67" s="254">
        <v>42015</v>
      </c>
      <c r="CF67" s="254">
        <v>42046</v>
      </c>
      <c r="CG67" s="254">
        <v>42074</v>
      </c>
      <c r="CH67" s="254">
        <v>42105</v>
      </c>
      <c r="CI67" s="254">
        <v>42135</v>
      </c>
      <c r="CJ67" s="254">
        <v>42166</v>
      </c>
      <c r="CK67" s="254">
        <v>42196</v>
      </c>
      <c r="CL67" s="254">
        <v>42227</v>
      </c>
      <c r="CM67" s="254">
        <v>42258</v>
      </c>
      <c r="CN67" s="192"/>
      <c r="CO67" s="254">
        <v>42278</v>
      </c>
      <c r="CP67" s="254">
        <f>CO67+31</f>
        <v>42309</v>
      </c>
      <c r="CQ67" s="254">
        <f t="shared" ref="CQ67:CZ67" si="10">CP67+31</f>
        <v>42340</v>
      </c>
      <c r="CR67" s="254">
        <f t="shared" si="10"/>
        <v>42371</v>
      </c>
      <c r="CS67" s="254">
        <f t="shared" si="10"/>
        <v>42402</v>
      </c>
      <c r="CT67" s="254">
        <f t="shared" si="10"/>
        <v>42433</v>
      </c>
      <c r="CU67" s="254">
        <f t="shared" si="10"/>
        <v>42464</v>
      </c>
      <c r="CV67" s="254">
        <f t="shared" si="10"/>
        <v>42495</v>
      </c>
      <c r="CW67" s="254">
        <f t="shared" si="10"/>
        <v>42526</v>
      </c>
      <c r="CX67" s="254">
        <f t="shared" si="10"/>
        <v>42557</v>
      </c>
      <c r="CY67" s="254">
        <f t="shared" si="10"/>
        <v>42588</v>
      </c>
      <c r="CZ67" s="254">
        <f t="shared" si="10"/>
        <v>42619</v>
      </c>
      <c r="DA67" s="192"/>
      <c r="DB67" s="254">
        <v>42644</v>
      </c>
      <c r="DC67" s="254">
        <f t="shared" ref="DC67:DM67" si="11">DB67+31</f>
        <v>42675</v>
      </c>
      <c r="DD67" s="254">
        <f t="shared" si="11"/>
        <v>42706</v>
      </c>
      <c r="DE67" s="254">
        <f t="shared" si="11"/>
        <v>42737</v>
      </c>
      <c r="DF67" s="254">
        <f t="shared" si="11"/>
        <v>42768</v>
      </c>
      <c r="DG67" s="254">
        <f t="shared" si="11"/>
        <v>42799</v>
      </c>
      <c r="DH67" s="254">
        <f t="shared" si="11"/>
        <v>42830</v>
      </c>
      <c r="DI67" s="254">
        <f t="shared" si="11"/>
        <v>42861</v>
      </c>
      <c r="DJ67" s="254">
        <f t="shared" si="11"/>
        <v>42892</v>
      </c>
      <c r="DK67" s="254">
        <f t="shared" si="11"/>
        <v>42923</v>
      </c>
      <c r="DL67" s="254">
        <f t="shared" si="11"/>
        <v>42954</v>
      </c>
      <c r="DM67" s="254">
        <f t="shared" si="11"/>
        <v>42985</v>
      </c>
      <c r="DN67" s="192"/>
      <c r="DO67" s="254">
        <v>43009</v>
      </c>
      <c r="DP67" s="254">
        <f t="shared" ref="DP67:DZ67" si="12">DO67+31</f>
        <v>43040</v>
      </c>
      <c r="DQ67" s="254">
        <f t="shared" si="12"/>
        <v>43071</v>
      </c>
      <c r="DR67" s="254">
        <f t="shared" si="12"/>
        <v>43102</v>
      </c>
      <c r="DS67" s="254">
        <f t="shared" si="12"/>
        <v>43133</v>
      </c>
      <c r="DT67" s="254">
        <f t="shared" si="12"/>
        <v>43164</v>
      </c>
      <c r="DU67" s="254">
        <f t="shared" si="12"/>
        <v>43195</v>
      </c>
      <c r="DV67" s="254">
        <f t="shared" si="12"/>
        <v>43226</v>
      </c>
      <c r="DW67" s="254">
        <f t="shared" si="12"/>
        <v>43257</v>
      </c>
      <c r="DX67" s="254">
        <f t="shared" si="12"/>
        <v>43288</v>
      </c>
      <c r="DY67" s="254">
        <f t="shared" si="12"/>
        <v>43319</v>
      </c>
      <c r="DZ67" s="254">
        <f t="shared" si="12"/>
        <v>43350</v>
      </c>
      <c r="EA67" s="192"/>
      <c r="EB67" s="254">
        <v>43374</v>
      </c>
      <c r="EC67" s="254">
        <f t="shared" ref="EC67:EM67" si="13">EB67+31</f>
        <v>43405</v>
      </c>
      <c r="ED67" s="254">
        <f t="shared" si="13"/>
        <v>43436</v>
      </c>
      <c r="EE67" s="254">
        <f t="shared" si="13"/>
        <v>43467</v>
      </c>
      <c r="EF67" s="254">
        <f t="shared" si="13"/>
        <v>43498</v>
      </c>
      <c r="EG67" s="254">
        <f t="shared" si="13"/>
        <v>43529</v>
      </c>
      <c r="EH67" s="254">
        <f t="shared" si="13"/>
        <v>43560</v>
      </c>
      <c r="EI67" s="254">
        <f t="shared" si="13"/>
        <v>43591</v>
      </c>
      <c r="EJ67" s="254">
        <f t="shared" si="13"/>
        <v>43622</v>
      </c>
      <c r="EK67" s="254">
        <f t="shared" si="13"/>
        <v>43653</v>
      </c>
      <c r="EL67" s="254">
        <f t="shared" si="13"/>
        <v>43684</v>
      </c>
      <c r="EM67" s="254">
        <f t="shared" si="13"/>
        <v>43715</v>
      </c>
      <c r="EN67" s="192"/>
      <c r="EO67" s="254">
        <v>43739</v>
      </c>
      <c r="EP67" s="254">
        <v>43770</v>
      </c>
      <c r="EQ67" s="254">
        <v>43800</v>
      </c>
      <c r="ER67" s="254">
        <v>43831</v>
      </c>
      <c r="ES67" s="254">
        <v>43862</v>
      </c>
      <c r="ET67" s="254">
        <v>43891</v>
      </c>
      <c r="EU67" s="254">
        <v>43922</v>
      </c>
      <c r="EV67" s="254">
        <v>43952</v>
      </c>
      <c r="EW67" s="254">
        <v>43983</v>
      </c>
      <c r="EX67" s="254">
        <v>44013</v>
      </c>
      <c r="EY67" s="254">
        <v>44044</v>
      </c>
      <c r="EZ67" s="254">
        <v>44075</v>
      </c>
      <c r="FE67" s="254">
        <v>44105</v>
      </c>
      <c r="FF67" s="254">
        <v>44136</v>
      </c>
      <c r="FG67" s="254">
        <v>44166</v>
      </c>
      <c r="FH67" s="254">
        <v>44197</v>
      </c>
      <c r="FI67" s="254">
        <v>44228</v>
      </c>
      <c r="FJ67" s="254">
        <v>44256</v>
      </c>
      <c r="FK67" s="254">
        <v>44287</v>
      </c>
      <c r="FL67" s="254">
        <v>44317</v>
      </c>
      <c r="FM67" s="254">
        <v>44348</v>
      </c>
      <c r="FN67" s="254">
        <v>44378</v>
      </c>
      <c r="FO67" s="254">
        <v>44409</v>
      </c>
      <c r="FP67" s="254">
        <v>44440</v>
      </c>
      <c r="FQ67" s="313"/>
      <c r="FR67" s="254">
        <v>44470</v>
      </c>
      <c r="FS67" s="254">
        <v>44501</v>
      </c>
      <c r="FT67" s="254">
        <v>44531</v>
      </c>
      <c r="FU67" s="254">
        <v>44562</v>
      </c>
      <c r="FV67" s="254">
        <v>44593</v>
      </c>
      <c r="FW67" s="254">
        <v>44621</v>
      </c>
      <c r="FX67" s="254">
        <v>44652</v>
      </c>
      <c r="FY67" s="254">
        <v>44682</v>
      </c>
      <c r="FZ67" s="254">
        <v>44713</v>
      </c>
      <c r="GA67" s="254">
        <v>44743</v>
      </c>
      <c r="GB67" s="254">
        <v>44774</v>
      </c>
      <c r="GC67" s="254">
        <v>44805</v>
      </c>
      <c r="GE67" s="254">
        <v>44835</v>
      </c>
      <c r="GF67" s="254">
        <v>44866</v>
      </c>
      <c r="GG67" s="254">
        <v>44896</v>
      </c>
      <c r="GH67" s="254">
        <v>44927</v>
      </c>
      <c r="GI67" s="254">
        <v>44958</v>
      </c>
      <c r="GJ67" s="254">
        <v>44986</v>
      </c>
      <c r="GK67" s="254">
        <v>45017</v>
      </c>
      <c r="GL67" s="254">
        <v>45047</v>
      </c>
      <c r="GM67" s="254">
        <v>45078</v>
      </c>
      <c r="GN67" s="254">
        <v>45108</v>
      </c>
      <c r="GO67" s="254">
        <v>45139</v>
      </c>
      <c r="GP67" s="254">
        <v>45170</v>
      </c>
      <c r="GQ67" s="254">
        <v>45200</v>
      </c>
      <c r="GR67" s="254">
        <v>45231</v>
      </c>
      <c r="GS67" s="254">
        <v>45261</v>
      </c>
      <c r="GT67" s="254">
        <v>45292</v>
      </c>
      <c r="GU67" s="254">
        <v>45323</v>
      </c>
      <c r="GV67" s="254">
        <v>45352</v>
      </c>
      <c r="GW67" s="254">
        <v>45383</v>
      </c>
      <c r="GX67" s="254">
        <v>45413</v>
      </c>
      <c r="GY67" s="254">
        <v>45444</v>
      </c>
      <c r="GZ67" s="254">
        <v>45474</v>
      </c>
      <c r="HA67" s="254">
        <v>45505</v>
      </c>
      <c r="HB67" s="254">
        <v>45536</v>
      </c>
      <c r="HC67" s="254">
        <v>45566</v>
      </c>
      <c r="HD67" s="254">
        <v>45597</v>
      </c>
      <c r="HE67" s="254">
        <v>45627</v>
      </c>
      <c r="HF67" s="254">
        <v>45658</v>
      </c>
      <c r="HG67" s="254">
        <v>45689</v>
      </c>
      <c r="HH67" s="254">
        <v>45717</v>
      </c>
      <c r="HI67" s="254">
        <v>45748</v>
      </c>
      <c r="HJ67" s="254">
        <v>45778</v>
      </c>
      <c r="HK67" s="254">
        <v>45809</v>
      </c>
      <c r="HL67" s="254">
        <v>45839</v>
      </c>
      <c r="HM67" s="254">
        <v>45870</v>
      </c>
      <c r="HN67" s="254">
        <v>45901</v>
      </c>
    </row>
    <row r="68" spans="1:222" x14ac:dyDescent="0.25">
      <c r="A68" s="40" t="s">
        <v>10</v>
      </c>
      <c r="B68" s="42">
        <v>6045</v>
      </c>
      <c r="C68" s="42">
        <v>6009</v>
      </c>
      <c r="D68" s="42">
        <v>6063</v>
      </c>
      <c r="E68" s="42">
        <v>6143</v>
      </c>
      <c r="F68" s="42">
        <v>6240</v>
      </c>
      <c r="G68" s="42">
        <v>6229</v>
      </c>
      <c r="H68" s="42">
        <v>6227</v>
      </c>
      <c r="I68" s="42">
        <v>6186</v>
      </c>
      <c r="J68" s="42">
        <v>6157</v>
      </c>
      <c r="K68" s="42">
        <v>6208</v>
      </c>
      <c r="L68" s="42">
        <v>6170</v>
      </c>
      <c r="M68" s="42">
        <v>6145</v>
      </c>
      <c r="N68" s="69"/>
      <c r="O68" s="42">
        <v>6127</v>
      </c>
      <c r="P68" s="50">
        <v>6107</v>
      </c>
      <c r="Q68" s="50">
        <v>6093</v>
      </c>
      <c r="R68" s="50">
        <v>6068</v>
      </c>
      <c r="S68" s="176">
        <v>6060</v>
      </c>
      <c r="T68" s="50">
        <v>6046</v>
      </c>
      <c r="U68" s="50">
        <v>6045</v>
      </c>
      <c r="V68" s="50">
        <v>6029</v>
      </c>
      <c r="W68" s="50">
        <v>6031</v>
      </c>
      <c r="X68" s="50">
        <v>6009</v>
      </c>
      <c r="Y68" s="50">
        <v>6038</v>
      </c>
      <c r="Z68" s="50">
        <v>6128</v>
      </c>
      <c r="AA68" s="69"/>
      <c r="AB68" s="50">
        <v>6292</v>
      </c>
      <c r="AC68" s="50">
        <v>6345</v>
      </c>
      <c r="AD68" s="50">
        <v>6420</v>
      </c>
      <c r="AE68" s="50">
        <v>6626</v>
      </c>
      <c r="AF68" s="50">
        <v>6846</v>
      </c>
      <c r="AG68" s="50">
        <v>6840</v>
      </c>
      <c r="AH68" s="50">
        <v>6807</v>
      </c>
      <c r="AI68" s="50">
        <v>6794</v>
      </c>
      <c r="AJ68" s="50">
        <v>6775</v>
      </c>
      <c r="AK68" s="50">
        <v>6748</v>
      </c>
      <c r="AL68" s="50">
        <v>6718</v>
      </c>
      <c r="AM68" s="50">
        <v>6685</v>
      </c>
      <c r="AN68" s="192"/>
      <c r="AO68" s="50">
        <v>6664</v>
      </c>
      <c r="AP68" s="50">
        <v>6642</v>
      </c>
      <c r="AQ68" s="50">
        <v>6652</v>
      </c>
      <c r="AR68" s="50">
        <v>6815</v>
      </c>
      <c r="AS68" s="50">
        <v>6813</v>
      </c>
      <c r="AT68" s="50">
        <v>6845</v>
      </c>
      <c r="AU68" s="50">
        <v>6865</v>
      </c>
      <c r="AV68" s="50">
        <v>7139</v>
      </c>
      <c r="AW68" s="50">
        <v>7280</v>
      </c>
      <c r="AX68" s="50">
        <v>7471</v>
      </c>
      <c r="AY68" s="50">
        <v>7630</v>
      </c>
      <c r="AZ68" s="50">
        <v>7831</v>
      </c>
      <c r="BA68" s="192"/>
      <c r="BB68" s="50">
        <v>7789</v>
      </c>
      <c r="BC68" s="50">
        <v>7821</v>
      </c>
      <c r="BD68" s="50">
        <v>7808</v>
      </c>
      <c r="BE68" s="50">
        <v>7893</v>
      </c>
      <c r="BF68" s="50">
        <v>7865</v>
      </c>
      <c r="BG68" s="50">
        <v>7842</v>
      </c>
      <c r="BH68" s="50">
        <v>7808</v>
      </c>
      <c r="BI68" s="50">
        <v>7764</v>
      </c>
      <c r="BJ68" s="50">
        <v>7740</v>
      </c>
      <c r="BK68" s="50">
        <v>7835</v>
      </c>
      <c r="BL68" s="50">
        <v>7778</v>
      </c>
      <c r="BM68" s="50">
        <v>7931</v>
      </c>
      <c r="BN68" s="192"/>
      <c r="BO68" s="50">
        <v>7865</v>
      </c>
      <c r="BP68" s="50">
        <v>8033</v>
      </c>
      <c r="BQ68" s="50">
        <v>8013</v>
      </c>
      <c r="BR68" s="50">
        <v>7982</v>
      </c>
      <c r="BS68" s="50">
        <v>7966</v>
      </c>
      <c r="BT68" s="50">
        <v>8041</v>
      </c>
      <c r="BU68" s="50">
        <v>8108</v>
      </c>
      <c r="BV68" s="50">
        <v>8111</v>
      </c>
      <c r="BW68" s="50">
        <v>8237</v>
      </c>
      <c r="BX68" s="50">
        <v>8344</v>
      </c>
      <c r="BY68" s="50">
        <v>8389</v>
      </c>
      <c r="BZ68" s="50">
        <v>8466</v>
      </c>
      <c r="CA68" s="192"/>
      <c r="CB68" s="50">
        <v>8411</v>
      </c>
      <c r="CC68" s="50">
        <v>8448</v>
      </c>
      <c r="CD68" s="50">
        <v>8407</v>
      </c>
      <c r="CE68" s="50">
        <v>8478</v>
      </c>
      <c r="CF68" s="50">
        <v>8471</v>
      </c>
      <c r="CG68" s="50">
        <v>8432</v>
      </c>
      <c r="CH68" s="50">
        <v>8433</v>
      </c>
      <c r="CI68" s="50">
        <v>8391</v>
      </c>
      <c r="CJ68" s="50">
        <v>8408</v>
      </c>
      <c r="CK68" s="50">
        <v>8349</v>
      </c>
      <c r="CL68" s="50">
        <v>8310</v>
      </c>
      <c r="CM68" s="50">
        <v>8255</v>
      </c>
      <c r="CN68" s="192"/>
      <c r="CO68" s="50">
        <v>8224</v>
      </c>
      <c r="CP68" s="50">
        <v>8199</v>
      </c>
      <c r="CQ68" s="50">
        <v>8180</v>
      </c>
      <c r="CR68" s="50">
        <v>8167</v>
      </c>
      <c r="CS68" s="50">
        <v>8164</v>
      </c>
      <c r="CT68" s="50">
        <v>8141</v>
      </c>
      <c r="CU68" s="50">
        <v>8098</v>
      </c>
      <c r="CV68" s="50">
        <v>8092</v>
      </c>
      <c r="CW68" s="50">
        <v>8185</v>
      </c>
      <c r="CX68" s="50">
        <v>8158</v>
      </c>
      <c r="CY68" s="50">
        <v>8153</v>
      </c>
      <c r="CZ68" s="50">
        <v>8160</v>
      </c>
      <c r="DA68" s="192"/>
      <c r="DB68" s="50">
        <v>8134</v>
      </c>
      <c r="DC68" s="50">
        <v>8154</v>
      </c>
      <c r="DD68" s="50">
        <v>8133</v>
      </c>
      <c r="DE68" s="50">
        <v>8179</v>
      </c>
      <c r="DF68" s="50">
        <v>8151</v>
      </c>
      <c r="DG68" s="50">
        <v>8125</v>
      </c>
      <c r="DH68" s="50">
        <v>8102</v>
      </c>
      <c r="DI68" s="50">
        <v>8075</v>
      </c>
      <c r="DJ68" s="50">
        <v>8050</v>
      </c>
      <c r="DK68" s="50">
        <v>8028</v>
      </c>
      <c r="DL68" s="50">
        <v>8001</v>
      </c>
      <c r="DM68" s="50">
        <v>7966</v>
      </c>
      <c r="DN68" s="192"/>
      <c r="DO68" s="50">
        <v>7938</v>
      </c>
      <c r="DP68" s="50">
        <v>7916</v>
      </c>
      <c r="DQ68" s="50">
        <v>7896</v>
      </c>
      <c r="DR68" s="50">
        <v>7985</v>
      </c>
      <c r="DS68" s="50">
        <v>7999</v>
      </c>
      <c r="DT68" s="50">
        <v>8040</v>
      </c>
      <c r="DU68" s="50">
        <v>8004</v>
      </c>
      <c r="DV68" s="50">
        <v>7956</v>
      </c>
      <c r="DW68" s="50">
        <v>8056</v>
      </c>
      <c r="DX68" s="50">
        <v>8078</v>
      </c>
      <c r="DY68" s="50">
        <v>8046</v>
      </c>
      <c r="DZ68" s="50">
        <v>8007</v>
      </c>
      <c r="EA68" s="192"/>
      <c r="EB68" s="50">
        <v>7992</v>
      </c>
      <c r="EC68" s="50">
        <v>8040</v>
      </c>
      <c r="ED68" s="50">
        <v>8016</v>
      </c>
      <c r="EE68" s="50">
        <v>8056</v>
      </c>
      <c r="EF68" s="50">
        <v>8030</v>
      </c>
      <c r="EG68" s="50">
        <v>7990</v>
      </c>
      <c r="EH68" s="50">
        <v>8004</v>
      </c>
      <c r="EI68" s="50">
        <v>7965</v>
      </c>
      <c r="EJ68" s="50">
        <v>8031</v>
      </c>
      <c r="EK68" s="50">
        <v>8077</v>
      </c>
      <c r="EL68" s="50">
        <v>8060</v>
      </c>
      <c r="EM68" s="50">
        <v>8125</v>
      </c>
      <c r="EN68" s="192"/>
      <c r="EO68" s="50">
        <v>8095</v>
      </c>
      <c r="EP68" s="50">
        <v>8072</v>
      </c>
      <c r="EQ68" s="50">
        <v>8040</v>
      </c>
      <c r="ER68" s="50">
        <v>8087</v>
      </c>
      <c r="ES68" s="50">
        <v>8092</v>
      </c>
      <c r="ET68" s="50">
        <v>8055</v>
      </c>
      <c r="EU68" s="50">
        <v>8215</v>
      </c>
      <c r="EV68" s="50">
        <v>7986</v>
      </c>
      <c r="EW68" s="50">
        <v>7952</v>
      </c>
      <c r="EX68" s="50">
        <v>8243</v>
      </c>
      <c r="EY68" s="50">
        <v>8228</v>
      </c>
      <c r="EZ68" s="50">
        <v>8233</v>
      </c>
      <c r="FE68" s="50">
        <v>8293</v>
      </c>
      <c r="FF68" s="50">
        <v>8470</v>
      </c>
      <c r="FG68" s="50">
        <v>8230</v>
      </c>
      <c r="FH68" s="50">
        <v>8064</v>
      </c>
      <c r="FI68" s="50">
        <v>8075</v>
      </c>
      <c r="FJ68" s="50">
        <v>8128</v>
      </c>
      <c r="FK68" s="50">
        <v>8077</v>
      </c>
      <c r="FL68" s="50">
        <v>8147</v>
      </c>
      <c r="FM68" s="50">
        <v>8222</v>
      </c>
      <c r="FN68" s="50">
        <v>8143</v>
      </c>
      <c r="FO68" s="50">
        <v>8187</v>
      </c>
      <c r="FP68" s="50">
        <v>8226</v>
      </c>
      <c r="FQ68" s="313"/>
      <c r="FR68" s="50">
        <v>8159</v>
      </c>
      <c r="FS68" s="50">
        <v>8161</v>
      </c>
      <c r="FT68" s="50">
        <v>8092</v>
      </c>
      <c r="FU68" s="50">
        <v>8125</v>
      </c>
      <c r="FV68" s="50">
        <v>8078</v>
      </c>
      <c r="FW68" s="50">
        <v>8022</v>
      </c>
      <c r="FX68" s="50">
        <v>7976</v>
      </c>
      <c r="FY68" s="50">
        <v>8028</v>
      </c>
      <c r="FZ68" s="50">
        <v>8090</v>
      </c>
      <c r="GA68" s="50">
        <v>8028</v>
      </c>
      <c r="GB68" s="50">
        <v>8121</v>
      </c>
      <c r="GC68" s="50">
        <v>8204</v>
      </c>
      <c r="GE68" s="50">
        <v>8168</v>
      </c>
      <c r="GF68" s="50">
        <v>8126</v>
      </c>
      <c r="GG68" s="50">
        <v>8071</v>
      </c>
      <c r="GH68" s="50">
        <v>8072</v>
      </c>
      <c r="GI68" s="50">
        <v>8031</v>
      </c>
      <c r="GJ68" s="50">
        <v>8011</v>
      </c>
      <c r="GK68" s="50">
        <v>7964</v>
      </c>
      <c r="GL68" s="50">
        <v>8051</v>
      </c>
      <c r="GM68" s="50">
        <v>8150</v>
      </c>
      <c r="GN68" s="50">
        <v>8086</v>
      </c>
      <c r="GO68" s="50">
        <v>8190</v>
      </c>
      <c r="GP68" s="50">
        <v>8237</v>
      </c>
      <c r="GQ68" s="50">
        <v>8208</v>
      </c>
      <c r="GR68" s="50">
        <v>8176</v>
      </c>
      <c r="GS68" s="50">
        <v>8122</v>
      </c>
      <c r="GT68" s="50">
        <v>8120</v>
      </c>
      <c r="GU68" s="50">
        <v>8068</v>
      </c>
      <c r="GV68" s="50">
        <v>8041</v>
      </c>
      <c r="GW68" s="50">
        <v>8109</v>
      </c>
      <c r="GX68" s="50">
        <v>8206</v>
      </c>
      <c r="GY68" s="50">
        <v>8291</v>
      </c>
      <c r="GZ68" s="50">
        <v>8441</v>
      </c>
      <c r="HA68" s="50">
        <v>8576</v>
      </c>
      <c r="HB68" s="50">
        <v>8599</v>
      </c>
      <c r="HC68" s="50">
        <v>8778</v>
      </c>
      <c r="HD68" s="50"/>
      <c r="HE68" s="50"/>
      <c r="HF68" s="50"/>
      <c r="HG68" s="50"/>
      <c r="HH68" s="50"/>
      <c r="HI68" s="50"/>
      <c r="HJ68" s="50"/>
      <c r="HK68" s="50"/>
      <c r="HL68" s="50"/>
      <c r="HM68" s="50"/>
      <c r="HN68" s="50"/>
    </row>
    <row r="69" spans="1:222" x14ac:dyDescent="0.25">
      <c r="A69" s="40" t="s">
        <v>64</v>
      </c>
      <c r="B69" s="186">
        <v>123</v>
      </c>
      <c r="C69" s="186">
        <v>2</v>
      </c>
      <c r="D69" s="186">
        <v>85</v>
      </c>
      <c r="E69" s="186">
        <v>120</v>
      </c>
      <c r="F69" s="186">
        <v>127</v>
      </c>
      <c r="G69" s="186">
        <v>4</v>
      </c>
      <c r="H69" s="186">
        <v>32</v>
      </c>
      <c r="I69" s="186">
        <v>1</v>
      </c>
      <c r="J69" s="186">
        <v>1</v>
      </c>
      <c r="K69" s="186">
        <v>88</v>
      </c>
      <c r="L69" s="186">
        <v>2</v>
      </c>
      <c r="M69" s="186">
        <v>3</v>
      </c>
      <c r="N69" s="209"/>
      <c r="O69" s="186">
        <v>1</v>
      </c>
      <c r="P69" s="186">
        <v>1</v>
      </c>
      <c r="Q69" s="186">
        <v>0</v>
      </c>
      <c r="R69" s="186">
        <v>1</v>
      </c>
      <c r="S69" s="187">
        <v>0</v>
      </c>
      <c r="T69" s="186">
        <v>6</v>
      </c>
      <c r="U69" s="186">
        <v>19</v>
      </c>
      <c r="V69" s="186">
        <v>11</v>
      </c>
      <c r="W69" s="186">
        <v>21</v>
      </c>
      <c r="X69" s="50">
        <v>36</v>
      </c>
      <c r="Y69" s="50">
        <v>75</v>
      </c>
      <c r="Z69" s="50">
        <v>276</v>
      </c>
      <c r="AA69" s="209"/>
      <c r="AB69" s="50">
        <v>168</v>
      </c>
      <c r="AC69" s="50">
        <v>78</v>
      </c>
      <c r="AD69" s="50">
        <v>91</v>
      </c>
      <c r="AE69" s="50">
        <v>228</v>
      </c>
      <c r="AF69" s="50">
        <v>239</v>
      </c>
      <c r="AG69" s="50">
        <v>32</v>
      </c>
      <c r="AH69" s="50">
        <v>0</v>
      </c>
      <c r="AI69" s="50">
        <v>0</v>
      </c>
      <c r="AJ69" s="50">
        <v>0</v>
      </c>
      <c r="AK69" s="50">
        <v>0</v>
      </c>
      <c r="AL69" s="50">
        <v>0</v>
      </c>
      <c r="AM69" s="50">
        <v>0</v>
      </c>
      <c r="AN69" s="192"/>
      <c r="AO69" s="50">
        <v>0</v>
      </c>
      <c r="AP69" s="50">
        <v>0</v>
      </c>
      <c r="AQ69" s="50">
        <v>33</v>
      </c>
      <c r="AR69" s="50">
        <v>190</v>
      </c>
      <c r="AS69" s="50">
        <v>23</v>
      </c>
      <c r="AT69" s="50">
        <v>97</v>
      </c>
      <c r="AU69" s="50">
        <v>46</v>
      </c>
      <c r="AV69" s="50">
        <v>303</v>
      </c>
      <c r="AW69" s="50">
        <v>173</v>
      </c>
      <c r="AX69" s="50">
        <v>218</v>
      </c>
      <c r="AY69" s="50">
        <v>187</v>
      </c>
      <c r="AZ69" s="50">
        <v>226</v>
      </c>
      <c r="BA69" s="192"/>
      <c r="BB69" s="50">
        <v>14</v>
      </c>
      <c r="BC69" s="50">
        <v>60</v>
      </c>
      <c r="BD69" s="50">
        <v>0</v>
      </c>
      <c r="BE69" s="50">
        <v>110</v>
      </c>
      <c r="BF69" s="50">
        <v>12</v>
      </c>
      <c r="BG69" s="50">
        <v>13</v>
      </c>
      <c r="BH69" s="50">
        <v>0</v>
      </c>
      <c r="BI69" s="50">
        <v>0</v>
      </c>
      <c r="BJ69" s="50">
        <v>10</v>
      </c>
      <c r="BK69" s="50">
        <v>139</v>
      </c>
      <c r="BL69" s="50">
        <v>0</v>
      </c>
      <c r="BM69" s="50">
        <v>180</v>
      </c>
      <c r="BN69" s="192"/>
      <c r="BO69" s="50">
        <v>0</v>
      </c>
      <c r="BP69" s="50">
        <v>191</v>
      </c>
      <c r="BQ69" s="50">
        <v>0</v>
      </c>
      <c r="BR69" s="50">
        <v>0</v>
      </c>
      <c r="BS69" s="50">
        <v>0</v>
      </c>
      <c r="BT69" s="50">
        <v>106</v>
      </c>
      <c r="BU69" s="50">
        <v>87</v>
      </c>
      <c r="BV69" s="50">
        <v>37</v>
      </c>
      <c r="BW69" s="50">
        <v>160</v>
      </c>
      <c r="BX69" s="50">
        <v>138</v>
      </c>
      <c r="BY69" s="50">
        <v>87</v>
      </c>
      <c r="BZ69" s="50">
        <v>128</v>
      </c>
      <c r="CA69" s="192"/>
      <c r="CB69" s="50">
        <v>24</v>
      </c>
      <c r="CC69" s="50">
        <v>67</v>
      </c>
      <c r="CD69" s="50">
        <v>0</v>
      </c>
      <c r="CE69" s="50">
        <v>104</v>
      </c>
      <c r="CF69" s="50">
        <v>26</v>
      </c>
      <c r="CG69" s="50">
        <v>0</v>
      </c>
      <c r="CH69" s="50">
        <v>51</v>
      </c>
      <c r="CI69" s="50">
        <v>0</v>
      </c>
      <c r="CJ69" s="50">
        <v>68</v>
      </c>
      <c r="CK69" s="50">
        <v>0</v>
      </c>
      <c r="CL69" s="50">
        <v>0</v>
      </c>
      <c r="CM69" s="50">
        <v>0</v>
      </c>
      <c r="CN69" s="192"/>
      <c r="CO69" s="50">
        <v>20</v>
      </c>
      <c r="CP69" s="50">
        <v>0</v>
      </c>
      <c r="CQ69" s="50">
        <v>0</v>
      </c>
      <c r="CR69" s="50">
        <v>26</v>
      </c>
      <c r="CS69" s="50">
        <v>20</v>
      </c>
      <c r="CT69" s="50">
        <v>0</v>
      </c>
      <c r="CU69" s="50">
        <v>0</v>
      </c>
      <c r="CV69" s="50">
        <v>24</v>
      </c>
      <c r="CW69" s="50">
        <v>118</v>
      </c>
      <c r="CX69" s="50">
        <v>0</v>
      </c>
      <c r="CY69" s="50">
        <v>24</v>
      </c>
      <c r="CZ69" s="50">
        <v>45</v>
      </c>
      <c r="DA69" s="192"/>
      <c r="DB69" s="50">
        <v>0</v>
      </c>
      <c r="DC69" s="50">
        <v>48</v>
      </c>
      <c r="DD69" s="50">
        <v>0</v>
      </c>
      <c r="DE69" s="50">
        <v>96</v>
      </c>
      <c r="DF69" s="50">
        <v>0</v>
      </c>
      <c r="DG69" s="50">
        <v>0</v>
      </c>
      <c r="DH69" s="50">
        <v>0</v>
      </c>
      <c r="DI69" s="50">
        <v>0</v>
      </c>
      <c r="DJ69" s="50">
        <v>0</v>
      </c>
      <c r="DK69" s="50">
        <v>0</v>
      </c>
      <c r="DL69" s="50">
        <v>0</v>
      </c>
      <c r="DM69" s="50">
        <v>0</v>
      </c>
      <c r="DN69" s="192"/>
      <c r="DO69" s="50">
        <v>0</v>
      </c>
      <c r="DP69" s="50">
        <v>0</v>
      </c>
      <c r="DQ69" s="50">
        <v>0</v>
      </c>
      <c r="DR69" s="50">
        <v>103</v>
      </c>
      <c r="DS69" s="50">
        <v>25</v>
      </c>
      <c r="DT69" s="50">
        <v>61</v>
      </c>
      <c r="DU69" s="50">
        <v>0</v>
      </c>
      <c r="DV69" s="50">
        <v>0</v>
      </c>
      <c r="DW69" s="50">
        <v>111</v>
      </c>
      <c r="DX69" s="50">
        <v>81</v>
      </c>
      <c r="DY69" s="50">
        <v>0</v>
      </c>
      <c r="DZ69" s="50">
        <v>0</v>
      </c>
      <c r="EA69" s="192"/>
      <c r="EB69" s="50">
        <v>0</v>
      </c>
      <c r="EC69" s="50">
        <v>70</v>
      </c>
      <c r="ED69" s="50">
        <v>0</v>
      </c>
      <c r="EE69" s="50">
        <v>85</v>
      </c>
      <c r="EF69" s="50">
        <v>0</v>
      </c>
      <c r="EG69" s="50">
        <v>0</v>
      </c>
      <c r="EH69" s="50">
        <v>38</v>
      </c>
      <c r="EI69" s="50">
        <v>0</v>
      </c>
      <c r="EJ69" s="50">
        <v>100</v>
      </c>
      <c r="EK69" s="50">
        <v>98</v>
      </c>
      <c r="EL69" s="50">
        <v>19</v>
      </c>
      <c r="EM69" s="50">
        <v>92</v>
      </c>
      <c r="EN69" s="192"/>
      <c r="EO69" s="50">
        <v>0</v>
      </c>
      <c r="EP69" s="50">
        <v>0</v>
      </c>
      <c r="EQ69" s="50">
        <v>0</v>
      </c>
      <c r="ER69" s="50">
        <v>83</v>
      </c>
      <c r="ES69" s="50">
        <v>25</v>
      </c>
      <c r="ET69" s="50">
        <v>0</v>
      </c>
      <c r="EU69" s="50">
        <v>0</v>
      </c>
      <c r="EV69" s="50">
        <v>0</v>
      </c>
      <c r="EW69" s="50">
        <v>0</v>
      </c>
      <c r="EX69" s="50">
        <v>151</v>
      </c>
      <c r="EY69" s="50">
        <v>25</v>
      </c>
      <c r="EZ69" s="50">
        <v>222</v>
      </c>
      <c r="FE69" s="50">
        <v>85</v>
      </c>
      <c r="FF69" s="50">
        <v>0</v>
      </c>
      <c r="FG69" s="50">
        <v>0</v>
      </c>
      <c r="FH69" s="50">
        <v>0</v>
      </c>
      <c r="FI69" s="50">
        <v>0</v>
      </c>
      <c r="FJ69" s="50">
        <v>0</v>
      </c>
      <c r="FK69" s="50">
        <v>0</v>
      </c>
      <c r="FL69" s="50">
        <v>95</v>
      </c>
      <c r="FM69" s="50">
        <v>127</v>
      </c>
      <c r="FN69" s="50">
        <v>0</v>
      </c>
      <c r="FO69" s="50">
        <v>4</v>
      </c>
      <c r="FP69" s="50">
        <v>181</v>
      </c>
      <c r="FQ69" s="313"/>
      <c r="FR69" s="50">
        <v>0</v>
      </c>
      <c r="FS69" s="50">
        <v>33</v>
      </c>
      <c r="FT69" s="50">
        <v>0</v>
      </c>
      <c r="FU69" s="50">
        <v>69</v>
      </c>
      <c r="FV69" s="50">
        <v>0</v>
      </c>
      <c r="FW69" s="50">
        <v>0</v>
      </c>
      <c r="FX69" s="50">
        <v>0</v>
      </c>
      <c r="FY69" s="50">
        <v>108</v>
      </c>
      <c r="FZ69" s="50">
        <v>120</v>
      </c>
      <c r="GA69" s="50">
        <v>0</v>
      </c>
      <c r="GB69" s="50">
        <v>149</v>
      </c>
      <c r="GC69" s="50">
        <v>146</v>
      </c>
      <c r="GE69" s="50">
        <v>0</v>
      </c>
      <c r="GF69" s="50">
        <v>0</v>
      </c>
      <c r="GG69" s="50">
        <v>0</v>
      </c>
      <c r="GH69" s="50">
        <v>50</v>
      </c>
      <c r="GI69" s="50">
        <v>0</v>
      </c>
      <c r="GJ69" s="50">
        <v>60</v>
      </c>
      <c r="GK69" s="50">
        <v>0</v>
      </c>
      <c r="GL69" s="50">
        <v>134</v>
      </c>
      <c r="GM69" s="50">
        <v>155</v>
      </c>
      <c r="GN69" s="50">
        <v>0</v>
      </c>
      <c r="GO69" s="50">
        <v>155</v>
      </c>
      <c r="GP69" s="50">
        <v>98</v>
      </c>
      <c r="GQ69" s="50">
        <v>0</v>
      </c>
      <c r="GR69" s="50">
        <v>0</v>
      </c>
      <c r="GS69" s="50">
        <v>0</v>
      </c>
      <c r="GT69" s="50">
        <v>51</v>
      </c>
      <c r="GU69" s="50">
        <v>0</v>
      </c>
      <c r="GV69" s="50">
        <v>0</v>
      </c>
      <c r="GW69" s="50">
        <v>138</v>
      </c>
      <c r="GX69" s="50">
        <v>146</v>
      </c>
      <c r="GY69" s="50">
        <v>146</v>
      </c>
      <c r="GZ69" s="50">
        <v>196</v>
      </c>
      <c r="HA69" s="50">
        <v>207</v>
      </c>
      <c r="HB69" s="50">
        <v>39</v>
      </c>
      <c r="HC69" s="50">
        <v>270</v>
      </c>
      <c r="HD69" s="50"/>
      <c r="HE69" s="50"/>
      <c r="HF69" s="50"/>
      <c r="HG69" s="50"/>
      <c r="HH69" s="50"/>
      <c r="HI69" s="50"/>
      <c r="HJ69" s="50"/>
      <c r="HK69" s="50"/>
      <c r="HL69" s="50"/>
      <c r="HM69" s="50"/>
      <c r="HN69" s="50"/>
    </row>
    <row r="70" spans="1:222" x14ac:dyDescent="0.25">
      <c r="A70" s="40" t="s">
        <v>78</v>
      </c>
      <c r="B70" s="45">
        <v>31</v>
      </c>
      <c r="C70" s="45">
        <v>32</v>
      </c>
      <c r="D70" s="45">
        <v>28</v>
      </c>
      <c r="E70" s="45">
        <v>28</v>
      </c>
      <c r="F70" s="45">
        <v>21</v>
      </c>
      <c r="G70" s="45">
        <v>18</v>
      </c>
      <c r="H70" s="45">
        <v>28</v>
      </c>
      <c r="I70" s="45">
        <v>34</v>
      </c>
      <c r="J70" s="45">
        <v>41</v>
      </c>
      <c r="K70" s="45">
        <v>28</v>
      </c>
      <c r="L70" s="45">
        <v>37</v>
      </c>
      <c r="M70" s="45">
        <v>32</v>
      </c>
      <c r="N70" s="25"/>
      <c r="O70" s="45">
        <v>21</v>
      </c>
      <c r="P70" s="45">
        <v>18</v>
      </c>
      <c r="Q70" s="45">
        <v>18</v>
      </c>
      <c r="R70" s="45">
        <v>17</v>
      </c>
      <c r="S70" s="176">
        <v>13</v>
      </c>
      <c r="T70" s="50">
        <v>20</v>
      </c>
      <c r="U70" s="50">
        <v>17</v>
      </c>
      <c r="V70" s="50">
        <v>28</v>
      </c>
      <c r="W70" s="50">
        <v>31</v>
      </c>
      <c r="X70" s="50">
        <v>32</v>
      </c>
      <c r="Y70" s="50">
        <v>24</v>
      </c>
      <c r="Z70" s="50">
        <v>11</v>
      </c>
      <c r="AA70" s="25"/>
      <c r="AB70" s="50">
        <v>6</v>
      </c>
      <c r="AC70" s="50">
        <v>10</v>
      </c>
      <c r="AD70" s="50">
        <v>18</v>
      </c>
      <c r="AE70" s="50">
        <v>18</v>
      </c>
      <c r="AF70" s="50">
        <v>18</v>
      </c>
      <c r="AG70" s="50">
        <v>15</v>
      </c>
      <c r="AH70" s="50">
        <v>14</v>
      </c>
      <c r="AI70" s="50">
        <v>13</v>
      </c>
      <c r="AJ70" s="50">
        <v>26</v>
      </c>
      <c r="AK70" s="50">
        <v>21</v>
      </c>
      <c r="AL70" s="50">
        <v>23</v>
      </c>
      <c r="AM70" s="50">
        <v>21</v>
      </c>
      <c r="AN70" s="192"/>
      <c r="AO70" s="50">
        <v>17</v>
      </c>
      <c r="AP70" s="50">
        <v>22</v>
      </c>
      <c r="AQ70" s="50">
        <v>26</v>
      </c>
      <c r="AR70" s="50">
        <v>22</v>
      </c>
      <c r="AS70" s="50">
        <v>19</v>
      </c>
      <c r="AT70" s="50">
        <v>14</v>
      </c>
      <c r="AU70" s="50">
        <v>20</v>
      </c>
      <c r="AV70" s="50">
        <v>14</v>
      </c>
      <c r="AW70" s="50">
        <v>24</v>
      </c>
      <c r="AX70" s="50">
        <v>17</v>
      </c>
      <c r="AY70" s="50">
        <v>17</v>
      </c>
      <c r="AZ70" s="50">
        <v>13</v>
      </c>
      <c r="BA70" s="226"/>
      <c r="BB70" s="50">
        <v>14</v>
      </c>
      <c r="BC70" s="50">
        <v>32</v>
      </c>
      <c r="BD70" s="50">
        <v>7</v>
      </c>
      <c r="BE70" s="50">
        <v>24</v>
      </c>
      <c r="BF70" s="50">
        <v>28</v>
      </c>
      <c r="BG70" s="50">
        <v>30</v>
      </c>
      <c r="BH70" s="50">
        <v>30</v>
      </c>
      <c r="BI70" s="50">
        <v>52</v>
      </c>
      <c r="BJ70" s="50">
        <v>28</v>
      </c>
      <c r="BK70" s="50">
        <v>43</v>
      </c>
      <c r="BL70" s="50">
        <v>34</v>
      </c>
      <c r="BM70" s="50">
        <v>31</v>
      </c>
      <c r="BN70" s="226"/>
      <c r="BO70" s="50">
        <v>21</v>
      </c>
      <c r="BP70" s="50">
        <v>15</v>
      </c>
      <c r="BQ70" s="50">
        <v>19</v>
      </c>
      <c r="BR70" s="50">
        <v>21</v>
      </c>
      <c r="BS70" s="50">
        <v>14</v>
      </c>
      <c r="BT70" s="50">
        <v>29</v>
      </c>
      <c r="BU70" s="50">
        <v>16</v>
      </c>
      <c r="BV70" s="50">
        <v>39</v>
      </c>
      <c r="BW70" s="50">
        <v>30</v>
      </c>
      <c r="BX70" s="50">
        <v>26</v>
      </c>
      <c r="BY70" s="50">
        <v>28</v>
      </c>
      <c r="BZ70" s="50">
        <v>40</v>
      </c>
      <c r="CA70" s="266"/>
      <c r="CB70" s="273">
        <v>38</v>
      </c>
      <c r="CC70" s="50">
        <v>17</v>
      </c>
      <c r="CD70" s="50">
        <v>17</v>
      </c>
      <c r="CE70" s="50">
        <v>25</v>
      </c>
      <c r="CF70" s="50">
        <v>27</v>
      </c>
      <c r="CG70" s="50">
        <v>30</v>
      </c>
      <c r="CH70" s="50">
        <v>46</v>
      </c>
      <c r="CI70" s="50">
        <v>39</v>
      </c>
      <c r="CJ70" s="50">
        <v>39</v>
      </c>
      <c r="CK70" s="50">
        <v>33</v>
      </c>
      <c r="CL70" s="50">
        <v>27</v>
      </c>
      <c r="CM70" s="50">
        <v>43</v>
      </c>
      <c r="CN70" s="266"/>
      <c r="CO70" s="50">
        <v>49</v>
      </c>
      <c r="CP70" s="50">
        <v>25</v>
      </c>
      <c r="CQ70" s="50">
        <v>22</v>
      </c>
      <c r="CR70" s="50">
        <v>55</v>
      </c>
      <c r="CS70" s="50">
        <v>19</v>
      </c>
      <c r="CT70" s="50">
        <v>28</v>
      </c>
      <c r="CU70" s="50">
        <v>35</v>
      </c>
      <c r="CV70" s="50">
        <v>25</v>
      </c>
      <c r="CW70" s="50">
        <v>29</v>
      </c>
      <c r="CX70" s="50">
        <v>21</v>
      </c>
      <c r="CY70" s="50">
        <v>35</v>
      </c>
      <c r="CZ70" s="50">
        <v>19</v>
      </c>
      <c r="DA70" s="235"/>
      <c r="DB70" s="50">
        <v>26</v>
      </c>
      <c r="DC70" s="50">
        <f>56-26</f>
        <v>30</v>
      </c>
      <c r="DD70" s="50">
        <v>12</v>
      </c>
      <c r="DE70" s="50">
        <v>30</v>
      </c>
      <c r="DF70" s="50">
        <v>20</v>
      </c>
      <c r="DG70" s="50">
        <v>22</v>
      </c>
      <c r="DH70" s="50">
        <v>21</v>
      </c>
      <c r="DI70" s="50">
        <v>20</v>
      </c>
      <c r="DJ70" s="50">
        <v>15</v>
      </c>
      <c r="DK70" s="50">
        <v>16</v>
      </c>
      <c r="DL70" s="50">
        <v>23</v>
      </c>
      <c r="DM70" s="50">
        <v>31</v>
      </c>
      <c r="DN70" s="235"/>
      <c r="DO70" s="50">
        <v>23</v>
      </c>
      <c r="DP70" s="50">
        <v>24</v>
      </c>
      <c r="DQ70" s="50">
        <v>20</v>
      </c>
      <c r="DR70" s="50">
        <v>15</v>
      </c>
      <c r="DS70" s="50">
        <v>11</v>
      </c>
      <c r="DT70" s="50">
        <v>20</v>
      </c>
      <c r="DU70" s="50">
        <v>34</v>
      </c>
      <c r="DV70" s="50">
        <v>33</v>
      </c>
      <c r="DW70" s="50">
        <v>26</v>
      </c>
      <c r="DX70" s="50">
        <v>60</v>
      </c>
      <c r="DY70" s="50">
        <v>32</v>
      </c>
      <c r="DZ70" s="50">
        <v>8</v>
      </c>
      <c r="EA70" s="235"/>
      <c r="EB70" s="50">
        <v>15</v>
      </c>
      <c r="EC70" s="50">
        <v>22</v>
      </c>
      <c r="ED70" s="50">
        <v>24</v>
      </c>
      <c r="EE70" s="50">
        <v>45</v>
      </c>
      <c r="EF70" s="50">
        <v>26</v>
      </c>
      <c r="EG70" s="50">
        <v>40</v>
      </c>
      <c r="EH70" s="50">
        <v>15</v>
      </c>
      <c r="EI70" s="50">
        <v>48</v>
      </c>
      <c r="EJ70" s="50">
        <v>34</v>
      </c>
      <c r="EK70" s="50">
        <v>43</v>
      </c>
      <c r="EL70" s="50">
        <v>22</v>
      </c>
      <c r="EM70" s="50">
        <v>27</v>
      </c>
      <c r="EN70" s="235"/>
      <c r="EO70" s="50">
        <v>29</v>
      </c>
      <c r="EP70" s="50">
        <v>24</v>
      </c>
      <c r="EQ70" s="50">
        <v>32</v>
      </c>
      <c r="ER70" s="50">
        <v>36</v>
      </c>
      <c r="ES70" s="50">
        <v>20</v>
      </c>
      <c r="ET70" s="50">
        <v>37</v>
      </c>
      <c r="EU70" s="50">
        <v>14</v>
      </c>
      <c r="EV70" s="50">
        <v>31</v>
      </c>
      <c r="EW70" s="50">
        <v>34</v>
      </c>
      <c r="EX70" s="50">
        <v>37</v>
      </c>
      <c r="EY70" s="50">
        <v>30</v>
      </c>
      <c r="EZ70" s="50">
        <v>40</v>
      </c>
      <c r="FE70" s="50">
        <v>24</v>
      </c>
      <c r="FF70" s="50">
        <v>16</v>
      </c>
      <c r="FG70" s="50">
        <v>38</v>
      </c>
      <c r="FH70" s="50">
        <v>43</v>
      </c>
      <c r="FI70" s="50">
        <v>21</v>
      </c>
      <c r="FJ70" s="50">
        <v>21</v>
      </c>
      <c r="FK70" s="50">
        <v>44</v>
      </c>
      <c r="FL70" s="50">
        <v>60</v>
      </c>
      <c r="FM70" s="50">
        <v>51</v>
      </c>
      <c r="FN70" s="50">
        <v>79</v>
      </c>
      <c r="FO70" s="50">
        <v>57</v>
      </c>
      <c r="FP70" s="50">
        <v>45</v>
      </c>
      <c r="FQ70" s="313"/>
      <c r="FR70" s="50">
        <v>34</v>
      </c>
      <c r="FS70" s="50">
        <v>31</v>
      </c>
      <c r="FT70" s="50">
        <v>69</v>
      </c>
      <c r="FU70" s="50">
        <v>46</v>
      </c>
      <c r="FV70" s="50">
        <v>38</v>
      </c>
      <c r="FW70" s="50">
        <v>56</v>
      </c>
      <c r="FX70" s="50">
        <v>47</v>
      </c>
      <c r="FY70" s="50">
        <v>56</v>
      </c>
      <c r="FZ70" s="50">
        <v>58</v>
      </c>
      <c r="GA70" s="50">
        <v>62</v>
      </c>
      <c r="GB70" s="50">
        <v>52</v>
      </c>
      <c r="GC70" s="50">
        <v>62</v>
      </c>
      <c r="GE70" s="50">
        <v>32</v>
      </c>
      <c r="GF70" s="50">
        <v>74</v>
      </c>
      <c r="GG70" s="50">
        <v>23</v>
      </c>
      <c r="GH70" s="50">
        <v>49</v>
      </c>
      <c r="GI70" s="50">
        <v>41</v>
      </c>
      <c r="GJ70" s="50">
        <v>73</v>
      </c>
      <c r="GK70" s="50">
        <v>15</v>
      </c>
      <c r="GL70" s="50">
        <v>47</v>
      </c>
      <c r="GM70" s="50">
        <v>56</v>
      </c>
      <c r="GN70" s="50">
        <v>57</v>
      </c>
      <c r="GO70" s="50">
        <v>51</v>
      </c>
      <c r="GP70" s="50">
        <v>51</v>
      </c>
      <c r="GQ70" s="50">
        <v>29</v>
      </c>
      <c r="GR70" s="50">
        <v>31</v>
      </c>
      <c r="GS70" s="50">
        <v>54</v>
      </c>
      <c r="GT70" s="50">
        <v>37</v>
      </c>
      <c r="GU70" s="50">
        <v>51</v>
      </c>
      <c r="GV70" s="50">
        <v>47</v>
      </c>
      <c r="GW70" s="50">
        <v>50</v>
      </c>
      <c r="GX70" s="50">
        <v>49</v>
      </c>
      <c r="GY70" s="50">
        <v>61</v>
      </c>
      <c r="GZ70" s="50">
        <v>35</v>
      </c>
      <c r="HA70" s="50">
        <v>42</v>
      </c>
      <c r="HB70" s="50">
        <v>47</v>
      </c>
      <c r="HC70" s="50">
        <v>30</v>
      </c>
      <c r="HD70" s="50"/>
      <c r="HE70" s="50"/>
      <c r="HF70" s="50"/>
      <c r="HG70" s="50"/>
      <c r="HH70" s="50"/>
      <c r="HI70" s="50"/>
      <c r="HJ70" s="50"/>
      <c r="HK70" s="50"/>
      <c r="HL70" s="50"/>
      <c r="HM70" s="50"/>
      <c r="HN70" s="50"/>
    </row>
    <row r="71" spans="1:222" x14ac:dyDescent="0.25">
      <c r="A71" s="40" t="s">
        <v>66</v>
      </c>
      <c r="B71" s="54" t="s">
        <v>67</v>
      </c>
      <c r="C71" s="54">
        <v>7.7600000000000002E-2</v>
      </c>
      <c r="D71" s="54">
        <v>7.7799999999999994E-2</v>
      </c>
      <c r="E71" s="54">
        <v>7.6600000000000001E-2</v>
      </c>
      <c r="F71" s="54">
        <v>7.3300000000000004E-2</v>
      </c>
      <c r="G71" s="54">
        <v>6.8900000000000003E-2</v>
      </c>
      <c r="H71" s="54">
        <v>6.8099999999999994E-2</v>
      </c>
      <c r="I71" s="54">
        <v>6.6699999999999995E-2</v>
      </c>
      <c r="J71" s="54">
        <v>6.4100000000000004E-2</v>
      </c>
      <c r="K71" s="54">
        <v>5.8999999999999997E-2</v>
      </c>
      <c r="L71" s="54">
        <v>5.6599999999999998E-2</v>
      </c>
      <c r="M71" s="54">
        <v>5.5100000000000003E-2</v>
      </c>
      <c r="N71" s="71"/>
      <c r="O71" s="54">
        <v>5.1999999999999998E-2</v>
      </c>
      <c r="P71" s="54">
        <v>5.0900000000000001E-2</v>
      </c>
      <c r="Q71" s="54">
        <v>4.9700000000000001E-2</v>
      </c>
      <c r="R71" s="54">
        <v>4.7800000000000002E-2</v>
      </c>
      <c r="S71" s="199">
        <v>4.6300000000000001E-2</v>
      </c>
      <c r="T71" s="54">
        <v>4.65E-2</v>
      </c>
      <c r="U71" s="54">
        <v>4.5199999999999997E-2</v>
      </c>
      <c r="V71" s="54">
        <v>4.4200000000000003E-2</v>
      </c>
      <c r="W71" s="54">
        <v>4.2599999999999999E-2</v>
      </c>
      <c r="X71" s="54">
        <v>4.3400000000000001E-2</v>
      </c>
      <c r="Y71" s="54">
        <v>4.0899999999999999E-2</v>
      </c>
      <c r="Z71" s="54">
        <v>3.7499999999999999E-2</v>
      </c>
      <c r="AA71" s="71"/>
      <c r="AB71" s="54">
        <v>3.3500000000000002E-2</v>
      </c>
      <c r="AC71" s="54">
        <v>3.3500000000000002E-2</v>
      </c>
      <c r="AD71" s="54">
        <v>3.3799999999999997E-2</v>
      </c>
      <c r="AE71" s="54">
        <v>3.32E-2</v>
      </c>
      <c r="AF71" s="54">
        <v>3.3000000000000002E-2</v>
      </c>
      <c r="AG71" s="54">
        <v>3.15E-2</v>
      </c>
      <c r="AH71" s="54">
        <v>3.2300000000000002E-2</v>
      </c>
      <c r="AI71" s="54">
        <v>3.0200000000000001E-2</v>
      </c>
      <c r="AJ71" s="54">
        <v>3.0099999999999998E-2</v>
      </c>
      <c r="AK71" s="54">
        <v>2.81E-2</v>
      </c>
      <c r="AL71" s="54">
        <v>2.75E-2</v>
      </c>
      <c r="AM71" s="54">
        <v>2.9600000000000001E-2</v>
      </c>
      <c r="AN71" s="192"/>
      <c r="AO71" s="54">
        <v>3.1300000000000001E-2</v>
      </c>
      <c r="AP71" s="54">
        <v>3.27E-2</v>
      </c>
      <c r="AQ71" s="54">
        <v>3.32E-2</v>
      </c>
      <c r="AR71" s="54">
        <v>3.2800000000000003E-2</v>
      </c>
      <c r="AS71" s="54">
        <v>3.2300000000000002E-2</v>
      </c>
      <c r="AT71" s="54">
        <v>3.2500000000000001E-2</v>
      </c>
      <c r="AU71" s="54">
        <v>3.3000000000000002E-2</v>
      </c>
      <c r="AV71" s="54">
        <v>3.3099999999999997E-2</v>
      </c>
      <c r="AW71" s="54">
        <v>3.32E-2</v>
      </c>
      <c r="AX71" s="54">
        <v>3.1399999999999997E-2</v>
      </c>
      <c r="AY71" s="54">
        <v>3.0800000000000001E-2</v>
      </c>
      <c r="AZ71" s="54">
        <v>2.9700000000000001E-2</v>
      </c>
      <c r="BA71" s="192"/>
      <c r="BB71" s="54">
        <v>2.9600000000000001E-2</v>
      </c>
      <c r="BC71" s="54">
        <v>3.0700000000000002E-2</v>
      </c>
      <c r="BD71" s="54">
        <v>2.8400000000000002E-2</v>
      </c>
      <c r="BE71" s="54">
        <v>2.7400000000000001E-2</v>
      </c>
      <c r="BF71" s="54">
        <v>2.9399999999999999E-2</v>
      </c>
      <c r="BG71" s="54">
        <v>3.1399999999999997E-2</v>
      </c>
      <c r="BH71" s="54">
        <v>3.2899999999999999E-2</v>
      </c>
      <c r="BI71" s="54">
        <v>3.5999999999999997E-2</v>
      </c>
      <c r="BJ71" s="54">
        <v>3.6900000000000002E-2</v>
      </c>
      <c r="BK71" s="54">
        <v>4.3299999999999998E-2</v>
      </c>
      <c r="BL71" s="54">
        <v>4.2500000000000003E-2</v>
      </c>
      <c r="BM71" s="54">
        <v>4.5900000000000003E-2</v>
      </c>
      <c r="BN71" s="192"/>
      <c r="BO71" s="54">
        <v>4.19E-2</v>
      </c>
      <c r="BP71" s="54">
        <v>4.0500000000000001E-2</v>
      </c>
      <c r="BQ71" s="54">
        <v>4.1599999999999998E-2</v>
      </c>
      <c r="BR71" s="54">
        <v>4.0599999999999997E-2</v>
      </c>
      <c r="BS71" s="54">
        <v>3.9899999999999998E-2</v>
      </c>
      <c r="BT71" s="54">
        <v>4.2099999999999999E-2</v>
      </c>
      <c r="BU71" s="54">
        <v>3.73E-2</v>
      </c>
      <c r="BV71" s="54">
        <v>3.5499999999999997E-2</v>
      </c>
      <c r="BW71" s="54">
        <v>3.6299999999999999E-2</v>
      </c>
      <c r="BX71" s="54">
        <v>3.7199999999999997E-2</v>
      </c>
      <c r="BY71" s="54">
        <v>3.3300000000000003E-2</v>
      </c>
      <c r="BZ71" s="54">
        <v>3.3599999999999998E-2</v>
      </c>
      <c r="CA71" s="192"/>
      <c r="CB71" s="54">
        <v>3.4500000000000003E-2</v>
      </c>
      <c r="CC71" s="54">
        <v>3.4500000000000003E-2</v>
      </c>
      <c r="CD71" s="54">
        <v>3.5400000000000001E-2</v>
      </c>
      <c r="CE71" s="54">
        <v>3.5200000000000002E-2</v>
      </c>
      <c r="CF71" s="54">
        <v>3.6999999999999998E-2</v>
      </c>
      <c r="CG71" s="54">
        <v>3.7999999999999999E-2</v>
      </c>
      <c r="CH71" s="54">
        <v>3.9100000000000003E-2</v>
      </c>
      <c r="CI71" s="54">
        <v>3.95E-2</v>
      </c>
      <c r="CJ71" s="54">
        <v>4.07E-2</v>
      </c>
      <c r="CK71" s="54">
        <v>4.1700000000000001E-2</v>
      </c>
      <c r="CL71" s="54">
        <v>4.1099999999999998E-2</v>
      </c>
      <c r="CM71" s="54">
        <v>4.3200000000000002E-2</v>
      </c>
      <c r="CN71" s="192"/>
      <c r="CO71" s="54">
        <v>4.2200000000000001E-2</v>
      </c>
      <c r="CP71" s="54">
        <v>4.2599999999999999E-2</v>
      </c>
      <c r="CQ71" s="54">
        <v>4.19E-2</v>
      </c>
      <c r="CR71" s="54">
        <v>4.1799999999999997E-2</v>
      </c>
      <c r="CS71" s="54">
        <v>4.1000000000000002E-2</v>
      </c>
      <c r="CT71" s="54">
        <v>3.8899999999999997E-2</v>
      </c>
      <c r="CU71" s="54">
        <v>0.04</v>
      </c>
      <c r="CV71" s="54">
        <v>3.7400000000000003E-2</v>
      </c>
      <c r="CW71" s="54">
        <v>3.4799999999999998E-2</v>
      </c>
      <c r="CX71" s="54">
        <v>3.2899999999999999E-2</v>
      </c>
      <c r="CY71" s="54">
        <v>3.1E-2</v>
      </c>
      <c r="CZ71" s="54">
        <v>3.0200000000000001E-2</v>
      </c>
      <c r="DA71" s="192"/>
      <c r="DB71" s="54" t="s">
        <v>67</v>
      </c>
      <c r="DC71" s="54">
        <v>2.93E-2</v>
      </c>
      <c r="DD71" s="54">
        <v>2.98E-2</v>
      </c>
      <c r="DE71" s="54">
        <v>2.7799999999999998E-2</v>
      </c>
      <c r="DF71" s="54">
        <v>2.87E-2</v>
      </c>
      <c r="DG71" s="54">
        <v>2.8899999999999999E-2</v>
      </c>
      <c r="DH71" s="54">
        <v>2.8199999999999999E-2</v>
      </c>
      <c r="DI71" s="54">
        <v>2.81E-2</v>
      </c>
      <c r="DJ71" s="54">
        <v>2.7199999999999998E-2</v>
      </c>
      <c r="DK71" s="54">
        <v>2.76E-2</v>
      </c>
      <c r="DL71" s="54">
        <v>2.86E-2</v>
      </c>
      <c r="DM71" s="54">
        <v>2.9899999999999999E-2</v>
      </c>
      <c r="DN71" s="192"/>
      <c r="DO71" s="54" t="s">
        <v>67</v>
      </c>
      <c r="DP71" s="54">
        <v>2.8500000000000001E-2</v>
      </c>
      <c r="DQ71" s="54">
        <v>2.92E-2</v>
      </c>
      <c r="DR71" s="54">
        <v>2.6700000000000002E-2</v>
      </c>
      <c r="DS71" s="54">
        <v>2.5499999999999998E-2</v>
      </c>
      <c r="DT71" s="54">
        <v>2.46E-2</v>
      </c>
      <c r="DU71" s="54">
        <v>2.5700000000000001E-2</v>
      </c>
      <c r="DV71" s="54">
        <v>2.5999999999999999E-2</v>
      </c>
      <c r="DW71" s="54">
        <v>2.69E-2</v>
      </c>
      <c r="DX71" s="54">
        <v>2.7900000000000001E-2</v>
      </c>
      <c r="DY71" s="54">
        <v>2.6700000000000002E-2</v>
      </c>
      <c r="DZ71" s="54">
        <v>2.7699999999999999E-2</v>
      </c>
      <c r="EA71" s="192"/>
      <c r="EB71" s="54">
        <v>2.5700000000000001E-2</v>
      </c>
      <c r="EC71" s="54">
        <v>2.6200000000000001E-2</v>
      </c>
      <c r="ED71" s="54">
        <v>2.7E-2</v>
      </c>
      <c r="EE71" s="54">
        <v>2.86E-2</v>
      </c>
      <c r="EF71" s="54">
        <v>2.9399999999999999E-2</v>
      </c>
      <c r="EG71" s="54">
        <v>3.0499999999999999E-2</v>
      </c>
      <c r="EH71" s="54">
        <v>3.0200000000000001E-2</v>
      </c>
      <c r="EI71" s="54">
        <v>3.1300000000000001E-2</v>
      </c>
      <c r="EJ71" s="54">
        <v>3.1099999999999999E-2</v>
      </c>
      <c r="EK71" s="54">
        <v>3.1099999999999999E-2</v>
      </c>
      <c r="EL71" s="54">
        <v>3.1600000000000003E-2</v>
      </c>
      <c r="EM71" s="54">
        <v>3.09E-2</v>
      </c>
      <c r="EN71" s="192"/>
      <c r="EO71" s="54">
        <v>3.1399999999999997E-2</v>
      </c>
      <c r="EP71" s="54">
        <v>3.1899999999999998E-2</v>
      </c>
      <c r="EQ71" s="54">
        <v>3.2000000000000001E-2</v>
      </c>
      <c r="ER71" s="54">
        <v>3.0200000000000001E-2</v>
      </c>
      <c r="ES71" s="54">
        <v>2.98E-2</v>
      </c>
      <c r="ET71" s="54">
        <v>3.1E-2</v>
      </c>
      <c r="EU71" s="54">
        <v>3.1E-2</v>
      </c>
      <c r="EV71" s="54">
        <v>2.9899999999999999E-2</v>
      </c>
      <c r="EW71" s="54">
        <v>2.9499999999999998E-2</v>
      </c>
      <c r="EX71" s="54">
        <v>3.04E-2</v>
      </c>
      <c r="EY71" s="54">
        <v>2.9899999999999999E-2</v>
      </c>
      <c r="EZ71" s="54">
        <v>2.93E-2</v>
      </c>
      <c r="FE71" s="54">
        <v>2.81E-2</v>
      </c>
      <c r="FF71" s="54">
        <v>2.86E-2</v>
      </c>
      <c r="FG71" s="54">
        <v>2.87E-2</v>
      </c>
      <c r="FH71" s="54">
        <v>2.98E-2</v>
      </c>
      <c r="FI71" s="54">
        <v>3.04E-2</v>
      </c>
      <c r="FJ71" s="54">
        <v>0.03</v>
      </c>
      <c r="FK71" s="54">
        <v>2.5499999999999998E-2</v>
      </c>
      <c r="FL71" s="54">
        <v>2.8299999999999999E-2</v>
      </c>
      <c r="FM71" s="54">
        <v>3.39E-2</v>
      </c>
      <c r="FN71" s="54">
        <v>4.1799999999999997E-2</v>
      </c>
      <c r="FO71" s="54">
        <v>4.7300000000000002E-2</v>
      </c>
      <c r="FP71" s="54">
        <v>4.0300000000000002E-2</v>
      </c>
      <c r="FQ71" s="313"/>
      <c r="FR71" s="316">
        <v>4.0599999999999997E-2</v>
      </c>
      <c r="FS71" s="54">
        <v>4.1300000000000003E-2</v>
      </c>
      <c r="FT71" s="54">
        <v>4.2500000000000003E-2</v>
      </c>
      <c r="FU71" s="54">
        <v>4.1099999999999998E-2</v>
      </c>
      <c r="FV71" s="54">
        <v>4.3799999999999999E-2</v>
      </c>
      <c r="FW71" s="54">
        <v>4.6899999999999997E-2</v>
      </c>
      <c r="FX71" s="54">
        <v>4.7800000000000002E-2</v>
      </c>
      <c r="FY71" s="54">
        <v>5.0299999999999997E-2</v>
      </c>
      <c r="FZ71" s="54">
        <v>0.05</v>
      </c>
      <c r="GA71" s="54">
        <v>5.3900000000000003E-2</v>
      </c>
      <c r="GB71" s="54">
        <v>5.0599999999999999E-2</v>
      </c>
      <c r="GC71" s="54">
        <v>5.0999999999999997E-2</v>
      </c>
      <c r="GE71" s="316">
        <v>5.2600000000000001E-2</v>
      </c>
      <c r="GF71" s="54">
        <v>5.3699999999999998E-2</v>
      </c>
      <c r="GG71" s="54">
        <v>5.3999999999999999E-2</v>
      </c>
      <c r="GH71" s="54">
        <v>5.2999999999999999E-2</v>
      </c>
      <c r="GI71" s="54">
        <v>5.2400000000000002E-2</v>
      </c>
      <c r="GJ71" s="54">
        <v>5.04E-2</v>
      </c>
      <c r="GK71" s="54">
        <v>4.9799999999999997E-2</v>
      </c>
      <c r="GL71" s="54">
        <v>4.9399999999999999E-2</v>
      </c>
      <c r="GM71" s="54">
        <v>4.8399999999999999E-2</v>
      </c>
      <c r="GN71" s="54">
        <v>4.8000000000000001E-2</v>
      </c>
      <c r="GO71" s="54">
        <v>4.7800000000000002E-2</v>
      </c>
      <c r="GP71" s="54">
        <v>4.7899999999999998E-2</v>
      </c>
      <c r="GQ71" s="316">
        <v>4.5999999999999999E-2</v>
      </c>
      <c r="GR71" s="54">
        <v>4.6800000000000001E-2</v>
      </c>
      <c r="GS71" s="54">
        <v>4.6100000000000002E-2</v>
      </c>
      <c r="GT71" s="54">
        <v>4.6100000000000002E-2</v>
      </c>
      <c r="GU71" s="54">
        <v>4.5100000000000001E-2</v>
      </c>
      <c r="GV71" s="54">
        <v>4.5999999999999999E-2</v>
      </c>
      <c r="GW71" s="54">
        <v>4.6899999999999997E-2</v>
      </c>
      <c r="GX71" s="54">
        <v>4.7E-2</v>
      </c>
      <c r="GY71" s="54">
        <v>4.5600000000000002E-2</v>
      </c>
      <c r="GZ71" s="54">
        <v>4.3299999999999998E-2</v>
      </c>
      <c r="HA71" s="54">
        <v>4.1200000000000001E-2</v>
      </c>
      <c r="HB71" s="54">
        <v>4.1000000000000002E-2</v>
      </c>
      <c r="HC71" s="316">
        <v>4.0399999999999998E-2</v>
      </c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</row>
    <row r="72" spans="1:222" s="180" customFormat="1" x14ac:dyDescent="0.25">
      <c r="A72" s="40" t="s">
        <v>60</v>
      </c>
      <c r="B72" s="181"/>
      <c r="C72" s="40"/>
      <c r="D72" s="40"/>
      <c r="E72" s="40"/>
      <c r="F72" s="40"/>
      <c r="G72" s="40"/>
      <c r="H72" s="40"/>
      <c r="I72" s="40"/>
      <c r="J72" s="181"/>
      <c r="K72" s="181"/>
      <c r="L72" s="181"/>
      <c r="M72" s="181"/>
      <c r="N72" s="192"/>
      <c r="O72" s="181"/>
      <c r="P72" s="130"/>
      <c r="Q72" s="181"/>
      <c r="R72" s="181"/>
      <c r="S72" s="181"/>
      <c r="T72" s="103"/>
      <c r="U72" s="103"/>
      <c r="V72" s="195"/>
      <c r="W72" s="103"/>
      <c r="X72" s="103"/>
      <c r="Y72" s="103"/>
      <c r="Z72" s="103"/>
      <c r="AA72" s="192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92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92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92"/>
      <c r="BO72" s="103"/>
      <c r="BP72" s="103"/>
      <c r="BQ72" s="103"/>
      <c r="BR72" s="103"/>
      <c r="BS72" s="103"/>
      <c r="BT72" s="103"/>
      <c r="BU72" s="103"/>
      <c r="BV72" s="103"/>
      <c r="BW72" s="103"/>
      <c r="BX72" s="103"/>
      <c r="BY72" s="103"/>
      <c r="BZ72" s="103"/>
      <c r="CA72" s="192"/>
      <c r="CB72" s="103"/>
      <c r="CC72" s="103"/>
      <c r="CD72" s="103"/>
      <c r="CE72" s="103"/>
      <c r="CF72" s="103"/>
      <c r="CG72" s="103"/>
      <c r="CH72" s="103"/>
      <c r="CI72" s="103"/>
      <c r="CJ72" s="103"/>
      <c r="CK72" s="103"/>
      <c r="CL72" s="103"/>
      <c r="CM72" s="103"/>
      <c r="CN72" s="192"/>
      <c r="CO72" s="103"/>
      <c r="CP72" s="103"/>
      <c r="CQ72" s="103"/>
      <c r="CR72" s="103"/>
      <c r="CS72" s="103"/>
      <c r="CT72" s="103"/>
      <c r="CU72" s="103"/>
      <c r="CV72" s="103"/>
      <c r="CW72" s="103"/>
      <c r="CX72" s="103"/>
      <c r="CY72" s="103"/>
      <c r="CZ72" s="103"/>
      <c r="DA72" s="192"/>
      <c r="DB72" s="103"/>
      <c r="DC72" s="103"/>
      <c r="DD72" s="103"/>
      <c r="DE72" s="103"/>
      <c r="DF72" s="103"/>
      <c r="DG72" s="103"/>
      <c r="DH72" s="103"/>
      <c r="DI72" s="103"/>
      <c r="DJ72" s="103"/>
      <c r="DK72" s="103"/>
      <c r="DL72" s="103"/>
      <c r="DM72" s="103"/>
      <c r="DN72" s="192"/>
      <c r="DO72" s="103"/>
      <c r="DP72" s="103"/>
      <c r="DQ72" s="103"/>
      <c r="DR72" s="103"/>
      <c r="DS72" s="103"/>
      <c r="DT72" s="103"/>
      <c r="DU72" s="103"/>
      <c r="DV72" s="103"/>
      <c r="DW72" s="103"/>
      <c r="DX72" s="103"/>
      <c r="DY72" s="103"/>
      <c r="DZ72" s="103"/>
      <c r="EA72" s="192"/>
      <c r="EB72" s="103"/>
      <c r="EC72" s="103"/>
      <c r="ED72" s="103"/>
      <c r="EE72" s="103"/>
      <c r="EF72" s="103"/>
      <c r="EG72" s="103"/>
      <c r="EH72" s="103"/>
      <c r="EI72" s="103"/>
      <c r="EJ72" s="103"/>
      <c r="EK72" s="103"/>
      <c r="EL72" s="103"/>
      <c r="EM72" s="103"/>
      <c r="EN72" s="192"/>
      <c r="EO72" s="103"/>
      <c r="EP72" s="103"/>
      <c r="EQ72" s="103"/>
      <c r="ER72" s="103"/>
      <c r="ES72" s="103"/>
      <c r="ET72" s="103"/>
      <c r="EU72" s="103"/>
      <c r="EV72" s="103"/>
      <c r="EW72" s="103"/>
      <c r="EX72" s="103"/>
      <c r="EY72" s="103"/>
      <c r="EZ72" s="103"/>
      <c r="FD72" s="311"/>
      <c r="FE72" s="103"/>
      <c r="FF72" s="103"/>
      <c r="FG72" s="103"/>
      <c r="FH72" s="103"/>
      <c r="FI72" s="103"/>
      <c r="FJ72" s="103"/>
      <c r="FK72" s="103"/>
      <c r="FL72" s="103"/>
      <c r="FM72" s="103"/>
      <c r="FN72" s="103"/>
      <c r="FO72" s="103"/>
      <c r="FP72" s="103"/>
      <c r="FQ72" s="315"/>
      <c r="FR72" s="103"/>
      <c r="FS72" s="103"/>
      <c r="FT72" s="103"/>
      <c r="FU72" s="103"/>
      <c r="FV72" s="103"/>
      <c r="FW72" s="103"/>
      <c r="FX72" s="103"/>
      <c r="FY72" s="103"/>
      <c r="FZ72" s="103"/>
      <c r="GA72" s="103"/>
      <c r="GB72" s="103"/>
      <c r="GC72" s="103"/>
      <c r="GD72" s="322"/>
      <c r="GE72" s="103"/>
      <c r="GF72" s="103"/>
      <c r="GG72" s="103"/>
      <c r="GH72" s="103"/>
      <c r="GI72" s="103"/>
      <c r="GJ72" s="103"/>
      <c r="GK72" s="103"/>
      <c r="GL72" s="103"/>
      <c r="GM72" s="103"/>
      <c r="GN72" s="103"/>
      <c r="GO72" s="103"/>
      <c r="GP72" s="103"/>
      <c r="GQ72" s="103"/>
      <c r="GR72" s="103"/>
      <c r="GS72" s="103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03"/>
      <c r="HF72" s="103"/>
      <c r="HG72" s="103"/>
      <c r="HH72" s="103"/>
      <c r="HI72" s="103"/>
      <c r="HJ72" s="103"/>
      <c r="HK72" s="103"/>
      <c r="HL72" s="103"/>
      <c r="HM72" s="103"/>
      <c r="HN72" s="103"/>
    </row>
    <row r="73" spans="1:222" s="180" customFormat="1" ht="14.4" x14ac:dyDescent="0.3">
      <c r="A73" s="59" t="s">
        <v>51</v>
      </c>
      <c r="B73" s="36">
        <v>498</v>
      </c>
      <c r="C73" s="205">
        <v>495</v>
      </c>
      <c r="D73" s="205">
        <v>508</v>
      </c>
      <c r="E73" s="205">
        <v>506</v>
      </c>
      <c r="F73" s="205">
        <v>505</v>
      </c>
      <c r="G73" s="205">
        <v>504</v>
      </c>
      <c r="H73" s="205">
        <v>500</v>
      </c>
      <c r="I73" s="205">
        <v>517</v>
      </c>
      <c r="J73" s="36">
        <v>518</v>
      </c>
      <c r="K73" s="36">
        <v>518</v>
      </c>
      <c r="L73" s="36">
        <v>535</v>
      </c>
      <c r="M73" s="36">
        <v>532</v>
      </c>
      <c r="N73" s="70"/>
      <c r="O73" s="36">
        <v>533</v>
      </c>
      <c r="P73" s="36">
        <v>531</v>
      </c>
      <c r="Q73" s="36">
        <v>530</v>
      </c>
      <c r="R73" s="36">
        <v>529</v>
      </c>
      <c r="S73" s="36">
        <v>526</v>
      </c>
      <c r="T73" s="36">
        <v>524</v>
      </c>
      <c r="U73" s="36">
        <v>525</v>
      </c>
      <c r="V73" s="42">
        <v>522</v>
      </c>
      <c r="W73" s="36">
        <v>526</v>
      </c>
      <c r="X73" s="36">
        <v>530</v>
      </c>
      <c r="Y73" s="36">
        <v>535</v>
      </c>
      <c r="Z73" s="42">
        <v>528</v>
      </c>
      <c r="AA73" s="70"/>
      <c r="AB73" s="42">
        <v>527</v>
      </c>
      <c r="AC73" s="42">
        <v>527</v>
      </c>
      <c r="AD73" s="42">
        <v>523</v>
      </c>
      <c r="AE73" s="42">
        <v>525</v>
      </c>
      <c r="AF73" s="42">
        <v>530</v>
      </c>
      <c r="AG73" s="42">
        <v>535</v>
      </c>
      <c r="AH73" s="42">
        <v>544</v>
      </c>
      <c r="AI73" s="42">
        <v>546</v>
      </c>
      <c r="AJ73" s="42">
        <v>564</v>
      </c>
      <c r="AK73" s="42">
        <v>563</v>
      </c>
      <c r="AL73" s="42">
        <v>562</v>
      </c>
      <c r="AM73" s="42">
        <v>560</v>
      </c>
      <c r="AN73" s="192"/>
      <c r="AO73" s="42">
        <v>560</v>
      </c>
      <c r="AP73" s="42">
        <v>560</v>
      </c>
      <c r="AQ73" s="42">
        <v>560</v>
      </c>
      <c r="AR73" s="42">
        <v>555</v>
      </c>
      <c r="AS73" s="42">
        <v>554</v>
      </c>
      <c r="AT73" s="42">
        <v>550</v>
      </c>
      <c r="AU73" s="42">
        <v>550</v>
      </c>
      <c r="AV73" s="42">
        <v>563</v>
      </c>
      <c r="AW73" s="42">
        <v>563</v>
      </c>
      <c r="AX73" s="42">
        <v>604</v>
      </c>
      <c r="AY73" s="42">
        <v>605</v>
      </c>
      <c r="AZ73" s="42">
        <v>622</v>
      </c>
      <c r="BA73" s="192"/>
      <c r="BB73" s="42">
        <v>634</v>
      </c>
      <c r="BC73" s="42">
        <v>645</v>
      </c>
      <c r="BD73" s="42">
        <v>651</v>
      </c>
      <c r="BE73" s="42">
        <v>660</v>
      </c>
      <c r="BF73" s="42">
        <v>659</v>
      </c>
      <c r="BG73" s="42">
        <v>676</v>
      </c>
      <c r="BH73" s="42">
        <v>674</v>
      </c>
      <c r="BI73" s="42">
        <v>670</v>
      </c>
      <c r="BJ73" s="42">
        <v>670</v>
      </c>
      <c r="BK73" s="42">
        <v>669</v>
      </c>
      <c r="BL73" s="42">
        <v>668</v>
      </c>
      <c r="BM73" s="42">
        <v>666</v>
      </c>
      <c r="BN73" s="192"/>
      <c r="BO73" s="42">
        <v>661</v>
      </c>
      <c r="BP73" s="42">
        <v>658</v>
      </c>
      <c r="BQ73" s="42">
        <v>658</v>
      </c>
      <c r="BR73" s="42">
        <v>656</v>
      </c>
      <c r="BS73" s="42">
        <v>656</v>
      </c>
      <c r="BT73" s="42">
        <v>654</v>
      </c>
      <c r="BU73" s="42">
        <v>654</v>
      </c>
      <c r="BV73" s="42">
        <v>653</v>
      </c>
      <c r="BW73" s="42">
        <v>654</v>
      </c>
      <c r="BX73" s="42">
        <v>652</v>
      </c>
      <c r="BY73" s="42">
        <v>652</v>
      </c>
      <c r="BZ73" s="42">
        <v>652</v>
      </c>
      <c r="CA73" s="192"/>
      <c r="CB73" s="42">
        <v>651</v>
      </c>
      <c r="CC73" s="42">
        <v>656</v>
      </c>
      <c r="CD73" s="42">
        <v>655</v>
      </c>
      <c r="CE73" s="42">
        <v>654</v>
      </c>
      <c r="CF73" s="42">
        <v>654</v>
      </c>
      <c r="CG73" s="42">
        <v>652</v>
      </c>
      <c r="CH73" s="42">
        <v>651</v>
      </c>
      <c r="CI73" s="42">
        <v>650</v>
      </c>
      <c r="CJ73" s="42">
        <v>649</v>
      </c>
      <c r="CK73" s="42">
        <v>646</v>
      </c>
      <c r="CL73" s="42">
        <v>645</v>
      </c>
      <c r="CM73" s="42">
        <v>644</v>
      </c>
      <c r="CN73" s="192"/>
      <c r="CO73" s="42">
        <v>644</v>
      </c>
      <c r="CP73" s="42">
        <v>642</v>
      </c>
      <c r="CQ73" s="42">
        <v>641</v>
      </c>
      <c r="CR73" s="42">
        <v>640</v>
      </c>
      <c r="CS73" s="42">
        <v>639</v>
      </c>
      <c r="CT73" s="42">
        <v>638</v>
      </c>
      <c r="CU73" s="42">
        <v>636</v>
      </c>
      <c r="CV73" s="42">
        <v>634</v>
      </c>
      <c r="CW73" s="42">
        <v>634</v>
      </c>
      <c r="CX73" s="42">
        <v>632</v>
      </c>
      <c r="CY73" s="42">
        <v>631</v>
      </c>
      <c r="CZ73" s="42">
        <v>627</v>
      </c>
      <c r="DA73" s="192"/>
      <c r="DB73" s="42">
        <v>625</v>
      </c>
      <c r="DC73" s="42">
        <v>625</v>
      </c>
      <c r="DD73" s="42">
        <v>623</v>
      </c>
      <c r="DE73" s="42">
        <v>618</v>
      </c>
      <c r="DF73" s="42">
        <v>618</v>
      </c>
      <c r="DG73" s="42">
        <v>617</v>
      </c>
      <c r="DH73" s="42">
        <v>617</v>
      </c>
      <c r="DI73" s="42">
        <v>614</v>
      </c>
      <c r="DJ73" s="42">
        <v>612</v>
      </c>
      <c r="DK73" s="42">
        <v>611</v>
      </c>
      <c r="DL73" s="42">
        <v>611</v>
      </c>
      <c r="DM73" s="42">
        <v>608</v>
      </c>
      <c r="DN73" s="192"/>
      <c r="DO73" s="42">
        <v>605</v>
      </c>
      <c r="DP73" s="42">
        <v>604</v>
      </c>
      <c r="DQ73" s="42">
        <v>604</v>
      </c>
      <c r="DR73" s="42">
        <v>604</v>
      </c>
      <c r="DS73" s="42">
        <v>604</v>
      </c>
      <c r="DT73" s="42">
        <v>603</v>
      </c>
      <c r="DU73" s="42">
        <v>598</v>
      </c>
      <c r="DV73" s="42">
        <v>596</v>
      </c>
      <c r="DW73" s="42">
        <v>594</v>
      </c>
      <c r="DX73" s="42">
        <v>592</v>
      </c>
      <c r="DY73" s="42">
        <v>592</v>
      </c>
      <c r="DZ73" s="42">
        <v>590</v>
      </c>
      <c r="EA73" s="192"/>
      <c r="EB73" s="42">
        <v>590</v>
      </c>
      <c r="EC73" s="42">
        <v>588</v>
      </c>
      <c r="ED73" s="42">
        <v>588</v>
      </c>
      <c r="EE73" s="42">
        <v>586</v>
      </c>
      <c r="EF73" s="42">
        <v>584</v>
      </c>
      <c r="EG73" s="42">
        <v>583</v>
      </c>
      <c r="EH73" s="42">
        <v>582</v>
      </c>
      <c r="EI73" s="42">
        <v>582</v>
      </c>
      <c r="EJ73" s="42">
        <v>579</v>
      </c>
      <c r="EK73" s="42">
        <v>577</v>
      </c>
      <c r="EL73" s="42">
        <v>577</v>
      </c>
      <c r="EM73" s="42">
        <v>577</v>
      </c>
      <c r="EN73" s="192"/>
      <c r="EO73" s="42">
        <v>580</v>
      </c>
      <c r="EP73" s="42">
        <v>578</v>
      </c>
      <c r="EQ73" s="42">
        <v>576</v>
      </c>
      <c r="ER73" s="42">
        <v>574</v>
      </c>
      <c r="ES73" s="42">
        <v>571</v>
      </c>
      <c r="ET73" s="42">
        <v>566</v>
      </c>
      <c r="EU73" s="42">
        <v>565</v>
      </c>
      <c r="EV73" s="42">
        <v>584</v>
      </c>
      <c r="EW73" s="42">
        <v>583</v>
      </c>
      <c r="EX73" s="42">
        <v>582</v>
      </c>
      <c r="EY73" s="42">
        <v>579</v>
      </c>
      <c r="EZ73" s="42">
        <v>577</v>
      </c>
      <c r="FB73" s="306"/>
      <c r="FD73" s="311"/>
      <c r="FE73" s="42">
        <v>575</v>
      </c>
      <c r="FF73" s="42">
        <v>579</v>
      </c>
      <c r="FG73" s="42">
        <v>588</v>
      </c>
      <c r="FH73" s="42">
        <v>582</v>
      </c>
      <c r="FI73" s="42">
        <v>582</v>
      </c>
      <c r="FJ73" s="42">
        <v>582</v>
      </c>
      <c r="FK73" s="42">
        <v>578</v>
      </c>
      <c r="FL73" s="42">
        <v>577</v>
      </c>
      <c r="FM73" s="42">
        <v>575</v>
      </c>
      <c r="FN73" s="42">
        <v>569</v>
      </c>
      <c r="FO73" s="42">
        <v>564</v>
      </c>
      <c r="FP73" s="42">
        <v>563</v>
      </c>
      <c r="FQ73" s="315"/>
      <c r="FR73" s="42">
        <v>568</v>
      </c>
      <c r="FS73" s="42">
        <v>567</v>
      </c>
      <c r="FT73" s="42">
        <v>569</v>
      </c>
      <c r="FU73" s="42">
        <v>567</v>
      </c>
      <c r="FV73" s="42">
        <v>567</v>
      </c>
      <c r="FW73" s="42">
        <v>564</v>
      </c>
      <c r="FX73" s="42">
        <v>564</v>
      </c>
      <c r="FY73" s="42">
        <v>558</v>
      </c>
      <c r="FZ73" s="42">
        <v>552</v>
      </c>
      <c r="GA73" s="42">
        <v>547</v>
      </c>
      <c r="GB73" s="42">
        <v>548</v>
      </c>
      <c r="GC73" s="42">
        <v>569</v>
      </c>
      <c r="GD73" s="322"/>
      <c r="GE73" s="42">
        <v>590</v>
      </c>
      <c r="GF73" s="42">
        <v>588</v>
      </c>
      <c r="GG73" s="42">
        <v>601</v>
      </c>
      <c r="GH73" s="42">
        <v>594</v>
      </c>
      <c r="GI73" s="42">
        <v>608</v>
      </c>
      <c r="GJ73" s="42">
        <v>598</v>
      </c>
      <c r="GK73" s="42">
        <v>594</v>
      </c>
      <c r="GL73" s="42">
        <v>591</v>
      </c>
      <c r="GM73" s="42">
        <v>586</v>
      </c>
      <c r="GN73" s="42">
        <v>581</v>
      </c>
      <c r="GO73" s="42">
        <v>581</v>
      </c>
      <c r="GP73" s="42">
        <v>633</v>
      </c>
      <c r="GQ73" s="42">
        <v>632</v>
      </c>
      <c r="GR73" s="42">
        <v>629</v>
      </c>
      <c r="GS73" s="42">
        <v>657</v>
      </c>
      <c r="GT73" s="42">
        <v>673</v>
      </c>
      <c r="GU73" s="42">
        <v>667</v>
      </c>
      <c r="GV73" s="42">
        <v>661</v>
      </c>
      <c r="GW73" s="42">
        <v>656</v>
      </c>
      <c r="GX73" s="42">
        <v>653</v>
      </c>
      <c r="GY73" s="42">
        <v>646</v>
      </c>
      <c r="GZ73" s="42">
        <v>645</v>
      </c>
      <c r="HA73" s="42">
        <v>643</v>
      </c>
      <c r="HB73" s="42">
        <v>667</v>
      </c>
      <c r="HC73" s="42">
        <v>692</v>
      </c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</row>
    <row r="74" spans="1:222" s="180" customFormat="1" ht="14.4" x14ac:dyDescent="0.3">
      <c r="A74" s="59" t="s">
        <v>52</v>
      </c>
      <c r="B74" s="36">
        <v>574</v>
      </c>
      <c r="C74" s="36">
        <v>571</v>
      </c>
      <c r="D74" s="36">
        <v>621</v>
      </c>
      <c r="E74" s="36">
        <v>624</v>
      </c>
      <c r="F74" s="36">
        <v>656</v>
      </c>
      <c r="G74" s="36">
        <v>657</v>
      </c>
      <c r="H74" s="36">
        <v>658</v>
      </c>
      <c r="I74" s="36">
        <v>691</v>
      </c>
      <c r="J74" s="36">
        <v>699</v>
      </c>
      <c r="K74" s="36">
        <v>709</v>
      </c>
      <c r="L74" s="36">
        <v>735</v>
      </c>
      <c r="M74" s="36">
        <v>730</v>
      </c>
      <c r="N74" s="70"/>
      <c r="O74" s="36">
        <v>724</v>
      </c>
      <c r="P74" s="36">
        <v>721</v>
      </c>
      <c r="Q74" s="36">
        <v>720</v>
      </c>
      <c r="R74" s="36">
        <v>714</v>
      </c>
      <c r="S74" s="36">
        <v>738</v>
      </c>
      <c r="T74" s="36">
        <v>739</v>
      </c>
      <c r="U74" s="36">
        <v>743</v>
      </c>
      <c r="V74" s="42">
        <v>745</v>
      </c>
      <c r="W74" s="36">
        <v>747</v>
      </c>
      <c r="X74" s="36">
        <v>744</v>
      </c>
      <c r="Y74" s="36">
        <v>742</v>
      </c>
      <c r="Z74" s="42">
        <v>744</v>
      </c>
      <c r="AA74" s="70"/>
      <c r="AB74" s="42">
        <v>743</v>
      </c>
      <c r="AC74" s="42">
        <v>742</v>
      </c>
      <c r="AD74" s="42">
        <v>740</v>
      </c>
      <c r="AE74" s="42">
        <v>747</v>
      </c>
      <c r="AF74" s="42">
        <v>775</v>
      </c>
      <c r="AG74" s="42">
        <v>772</v>
      </c>
      <c r="AH74" s="42">
        <v>782</v>
      </c>
      <c r="AI74" s="42">
        <v>784</v>
      </c>
      <c r="AJ74" s="42">
        <v>807</v>
      </c>
      <c r="AK74" s="42">
        <v>801</v>
      </c>
      <c r="AL74" s="42">
        <v>799</v>
      </c>
      <c r="AM74" s="42">
        <v>797</v>
      </c>
      <c r="AN74" s="192"/>
      <c r="AO74" s="42">
        <v>794</v>
      </c>
      <c r="AP74" s="42">
        <v>789</v>
      </c>
      <c r="AQ74" s="42">
        <v>787</v>
      </c>
      <c r="AR74" s="42">
        <v>784</v>
      </c>
      <c r="AS74" s="42">
        <v>785</v>
      </c>
      <c r="AT74" s="42">
        <v>779</v>
      </c>
      <c r="AU74" s="42">
        <v>775</v>
      </c>
      <c r="AV74" s="42">
        <v>769</v>
      </c>
      <c r="AW74" s="42">
        <v>767</v>
      </c>
      <c r="AX74" s="42">
        <v>797</v>
      </c>
      <c r="AY74" s="42">
        <v>823</v>
      </c>
      <c r="AZ74" s="42">
        <v>835</v>
      </c>
      <c r="BA74" s="192"/>
      <c r="BB74" s="42">
        <v>849</v>
      </c>
      <c r="BC74" s="42">
        <v>854</v>
      </c>
      <c r="BD74" s="42">
        <v>864</v>
      </c>
      <c r="BE74" s="42">
        <v>875</v>
      </c>
      <c r="BF74" s="42">
        <v>875</v>
      </c>
      <c r="BG74" s="42">
        <v>887</v>
      </c>
      <c r="BH74" s="42">
        <v>885</v>
      </c>
      <c r="BI74" s="42">
        <v>882</v>
      </c>
      <c r="BJ74" s="42">
        <v>880</v>
      </c>
      <c r="BK74" s="42">
        <v>877</v>
      </c>
      <c r="BL74" s="42">
        <v>875</v>
      </c>
      <c r="BM74" s="42">
        <v>875</v>
      </c>
      <c r="BN74" s="192"/>
      <c r="BO74" s="42">
        <v>872</v>
      </c>
      <c r="BP74" s="42">
        <v>869</v>
      </c>
      <c r="BQ74" s="42">
        <v>866</v>
      </c>
      <c r="BR74" s="42">
        <v>863</v>
      </c>
      <c r="BS74" s="42">
        <v>863</v>
      </c>
      <c r="BT74" s="42">
        <v>888</v>
      </c>
      <c r="BU74" s="42">
        <v>887</v>
      </c>
      <c r="BV74" s="42">
        <v>885</v>
      </c>
      <c r="BW74" s="42">
        <v>878</v>
      </c>
      <c r="BX74" s="42">
        <v>876</v>
      </c>
      <c r="BY74" s="42">
        <v>874</v>
      </c>
      <c r="BZ74" s="42">
        <v>870</v>
      </c>
      <c r="CA74" s="192"/>
      <c r="CB74" s="42">
        <v>864</v>
      </c>
      <c r="CC74" s="42">
        <v>889</v>
      </c>
      <c r="CD74" s="42">
        <v>895</v>
      </c>
      <c r="CE74" s="42">
        <v>896</v>
      </c>
      <c r="CF74" s="42">
        <v>921</v>
      </c>
      <c r="CG74" s="42">
        <v>918</v>
      </c>
      <c r="CH74" s="42">
        <v>909</v>
      </c>
      <c r="CI74" s="42">
        <v>911</v>
      </c>
      <c r="CJ74" s="42">
        <v>908</v>
      </c>
      <c r="CK74" s="42">
        <v>907</v>
      </c>
      <c r="CL74" s="42">
        <v>904</v>
      </c>
      <c r="CM74" s="42">
        <v>898</v>
      </c>
      <c r="CN74" s="192"/>
      <c r="CO74" s="42">
        <v>894</v>
      </c>
      <c r="CP74" s="42">
        <v>891</v>
      </c>
      <c r="CQ74" s="42">
        <v>890</v>
      </c>
      <c r="CR74" s="42">
        <v>886</v>
      </c>
      <c r="CS74" s="42">
        <v>885</v>
      </c>
      <c r="CT74" s="42">
        <v>885</v>
      </c>
      <c r="CU74" s="42">
        <v>880</v>
      </c>
      <c r="CV74" s="42">
        <v>876</v>
      </c>
      <c r="CW74" s="42">
        <v>876</v>
      </c>
      <c r="CX74" s="42">
        <v>877</v>
      </c>
      <c r="CY74" s="42">
        <v>876</v>
      </c>
      <c r="CZ74" s="42">
        <v>876</v>
      </c>
      <c r="DA74" s="192"/>
      <c r="DB74" s="42">
        <v>875</v>
      </c>
      <c r="DC74" s="42">
        <v>882</v>
      </c>
      <c r="DD74" s="42">
        <v>882</v>
      </c>
      <c r="DE74" s="42">
        <v>879</v>
      </c>
      <c r="DF74" s="42">
        <v>880</v>
      </c>
      <c r="DG74" s="42">
        <v>884</v>
      </c>
      <c r="DH74" s="42">
        <v>882</v>
      </c>
      <c r="DI74" s="42">
        <v>882</v>
      </c>
      <c r="DJ74" s="42">
        <v>894</v>
      </c>
      <c r="DK74" s="42">
        <v>894</v>
      </c>
      <c r="DL74" s="42">
        <v>894</v>
      </c>
      <c r="DM74" s="42">
        <v>895</v>
      </c>
      <c r="DN74" s="192"/>
      <c r="DO74" s="42">
        <v>894</v>
      </c>
      <c r="DP74" s="42">
        <v>892</v>
      </c>
      <c r="DQ74" s="42">
        <v>892</v>
      </c>
      <c r="DR74" s="42">
        <v>889</v>
      </c>
      <c r="DS74" s="42">
        <v>889</v>
      </c>
      <c r="DT74" s="42">
        <v>886</v>
      </c>
      <c r="DU74" s="42">
        <v>885</v>
      </c>
      <c r="DV74" s="42">
        <v>881</v>
      </c>
      <c r="DW74" s="42">
        <v>881</v>
      </c>
      <c r="DX74" s="42">
        <v>882</v>
      </c>
      <c r="DY74" s="42">
        <v>878</v>
      </c>
      <c r="DZ74" s="42">
        <v>874</v>
      </c>
      <c r="EA74" s="192"/>
      <c r="EB74" s="42">
        <v>884</v>
      </c>
      <c r="EC74" s="42">
        <v>885</v>
      </c>
      <c r="ED74" s="42">
        <v>884</v>
      </c>
      <c r="EE74" s="42">
        <v>881</v>
      </c>
      <c r="EF74" s="42">
        <v>880</v>
      </c>
      <c r="EG74" s="42">
        <v>876</v>
      </c>
      <c r="EH74" s="42">
        <v>882</v>
      </c>
      <c r="EI74" s="42">
        <v>902</v>
      </c>
      <c r="EJ74" s="42">
        <v>898</v>
      </c>
      <c r="EK74" s="42">
        <v>893</v>
      </c>
      <c r="EL74" s="42">
        <v>894</v>
      </c>
      <c r="EM74" s="42">
        <v>892</v>
      </c>
      <c r="EN74" s="192"/>
      <c r="EO74" s="42">
        <v>890</v>
      </c>
      <c r="EP74" s="42">
        <v>891</v>
      </c>
      <c r="EQ74" s="42">
        <v>901</v>
      </c>
      <c r="ER74" s="42">
        <v>897</v>
      </c>
      <c r="ES74" s="42">
        <v>907</v>
      </c>
      <c r="ET74" s="42">
        <v>907</v>
      </c>
      <c r="EU74" s="42">
        <v>906</v>
      </c>
      <c r="EV74" s="42">
        <v>921</v>
      </c>
      <c r="EW74" s="42">
        <v>921</v>
      </c>
      <c r="EX74" s="42">
        <v>917</v>
      </c>
      <c r="EY74" s="42">
        <v>915</v>
      </c>
      <c r="EZ74" s="42">
        <v>910</v>
      </c>
      <c r="FB74" s="306"/>
      <c r="FD74" s="311"/>
      <c r="FE74" s="42">
        <v>907</v>
      </c>
      <c r="FF74" s="42">
        <v>916</v>
      </c>
      <c r="FG74" s="42">
        <v>945</v>
      </c>
      <c r="FH74" s="42">
        <v>939</v>
      </c>
      <c r="FI74" s="42">
        <v>939</v>
      </c>
      <c r="FJ74" s="42">
        <v>936</v>
      </c>
      <c r="FK74" s="42">
        <v>931</v>
      </c>
      <c r="FL74" s="42">
        <v>931</v>
      </c>
      <c r="FM74" s="42">
        <v>926</v>
      </c>
      <c r="FN74" s="42">
        <v>921</v>
      </c>
      <c r="FO74" s="42">
        <v>910</v>
      </c>
      <c r="FP74" s="42">
        <v>915</v>
      </c>
      <c r="FQ74" s="315"/>
      <c r="FR74" s="42">
        <v>925</v>
      </c>
      <c r="FS74" s="42">
        <v>921</v>
      </c>
      <c r="FT74" s="42">
        <v>919</v>
      </c>
      <c r="FU74" s="42">
        <v>915</v>
      </c>
      <c r="FV74" s="42">
        <v>916</v>
      </c>
      <c r="FW74" s="42">
        <v>910</v>
      </c>
      <c r="FX74" s="42">
        <v>905</v>
      </c>
      <c r="FY74" s="42">
        <v>909</v>
      </c>
      <c r="FZ74" s="42">
        <v>905</v>
      </c>
      <c r="GA74" s="42">
        <v>903</v>
      </c>
      <c r="GB74" s="42">
        <v>900</v>
      </c>
      <c r="GC74" s="42">
        <v>907</v>
      </c>
      <c r="GD74" s="322"/>
      <c r="GE74" s="42">
        <v>920</v>
      </c>
      <c r="GF74" s="42">
        <v>917</v>
      </c>
      <c r="GG74" s="42">
        <v>930</v>
      </c>
      <c r="GH74" s="42">
        <v>927</v>
      </c>
      <c r="GI74" s="42">
        <v>935</v>
      </c>
      <c r="GJ74" s="42">
        <v>925</v>
      </c>
      <c r="GK74" s="42">
        <v>921</v>
      </c>
      <c r="GL74" s="42">
        <v>922</v>
      </c>
      <c r="GM74" s="42">
        <v>920</v>
      </c>
      <c r="GN74" s="42">
        <v>922</v>
      </c>
      <c r="GO74" s="42">
        <v>914</v>
      </c>
      <c r="GP74" s="42">
        <v>918</v>
      </c>
      <c r="GQ74" s="42">
        <v>915</v>
      </c>
      <c r="GR74" s="42">
        <v>911</v>
      </c>
      <c r="GS74" s="42">
        <v>919</v>
      </c>
      <c r="GT74" s="42">
        <v>919</v>
      </c>
      <c r="GU74" s="42">
        <v>924</v>
      </c>
      <c r="GV74" s="42">
        <v>919</v>
      </c>
      <c r="GW74" s="42">
        <v>913</v>
      </c>
      <c r="GX74" s="42">
        <v>901</v>
      </c>
      <c r="GY74" s="42">
        <v>897</v>
      </c>
      <c r="GZ74" s="42">
        <v>893</v>
      </c>
      <c r="HA74" s="42">
        <v>892</v>
      </c>
      <c r="HB74" s="42">
        <v>921</v>
      </c>
      <c r="HC74" s="42">
        <v>927</v>
      </c>
      <c r="HD74" s="42"/>
      <c r="HE74" s="42"/>
      <c r="HF74" s="42"/>
      <c r="HG74" s="42"/>
      <c r="HH74" s="42"/>
      <c r="HI74" s="42"/>
      <c r="HJ74" s="42"/>
      <c r="HK74" s="42"/>
      <c r="HL74" s="42"/>
      <c r="HM74" s="42"/>
      <c r="HN74" s="42"/>
    </row>
    <row r="75" spans="1:222" s="180" customFormat="1" ht="14.4" x14ac:dyDescent="0.3">
      <c r="A75" s="59" t="s">
        <v>53</v>
      </c>
      <c r="B75" s="36">
        <v>569</v>
      </c>
      <c r="C75" s="36">
        <v>564</v>
      </c>
      <c r="D75" s="36">
        <v>567</v>
      </c>
      <c r="E75" s="36">
        <v>565</v>
      </c>
      <c r="F75" s="36">
        <v>566</v>
      </c>
      <c r="G75" s="36">
        <v>564</v>
      </c>
      <c r="H75" s="36">
        <v>564</v>
      </c>
      <c r="I75" s="36">
        <v>573</v>
      </c>
      <c r="J75" s="36">
        <v>590</v>
      </c>
      <c r="K75" s="36">
        <v>603</v>
      </c>
      <c r="L75" s="36">
        <v>624</v>
      </c>
      <c r="M75" s="36">
        <v>630</v>
      </c>
      <c r="N75" s="70"/>
      <c r="O75" s="36">
        <v>623</v>
      </c>
      <c r="P75" s="36">
        <v>622</v>
      </c>
      <c r="Q75" s="36">
        <v>621</v>
      </c>
      <c r="R75" s="36">
        <v>621</v>
      </c>
      <c r="S75" s="36">
        <v>639</v>
      </c>
      <c r="T75" s="36">
        <v>640</v>
      </c>
      <c r="U75" s="36">
        <v>639</v>
      </c>
      <c r="V75" s="42">
        <v>639</v>
      </c>
      <c r="W75" s="36">
        <v>634</v>
      </c>
      <c r="X75" s="36">
        <v>638</v>
      </c>
      <c r="Y75" s="36">
        <v>635</v>
      </c>
      <c r="Z75" s="42">
        <v>637</v>
      </c>
      <c r="AA75" s="70"/>
      <c r="AB75" s="42">
        <v>636</v>
      </c>
      <c r="AC75" s="42">
        <v>632</v>
      </c>
      <c r="AD75" s="42">
        <v>630</v>
      </c>
      <c r="AE75" s="42">
        <v>629</v>
      </c>
      <c r="AF75" s="42">
        <v>663</v>
      </c>
      <c r="AG75" s="42">
        <v>683</v>
      </c>
      <c r="AH75" s="42">
        <v>691</v>
      </c>
      <c r="AI75" s="42">
        <v>689</v>
      </c>
      <c r="AJ75" s="42">
        <v>747</v>
      </c>
      <c r="AK75" s="42">
        <v>744</v>
      </c>
      <c r="AL75" s="42">
        <v>737</v>
      </c>
      <c r="AM75" s="42">
        <v>730</v>
      </c>
      <c r="AN75" s="192"/>
      <c r="AO75" s="42">
        <v>727</v>
      </c>
      <c r="AP75" s="42">
        <v>724</v>
      </c>
      <c r="AQ75" s="42">
        <v>724</v>
      </c>
      <c r="AR75" s="42">
        <v>724</v>
      </c>
      <c r="AS75" s="42">
        <v>724</v>
      </c>
      <c r="AT75" s="42">
        <v>718</v>
      </c>
      <c r="AU75" s="42">
        <v>716</v>
      </c>
      <c r="AV75" s="42">
        <v>725</v>
      </c>
      <c r="AW75" s="42">
        <v>720</v>
      </c>
      <c r="AX75" s="42">
        <v>719</v>
      </c>
      <c r="AY75" s="42">
        <v>720</v>
      </c>
      <c r="AZ75" s="42">
        <v>727</v>
      </c>
      <c r="BA75" s="192"/>
      <c r="BB75" s="42">
        <v>728</v>
      </c>
      <c r="BC75" s="42">
        <v>741</v>
      </c>
      <c r="BD75" s="42">
        <v>753</v>
      </c>
      <c r="BE75" s="42">
        <v>787</v>
      </c>
      <c r="BF75" s="42">
        <v>784</v>
      </c>
      <c r="BG75" s="42">
        <v>787</v>
      </c>
      <c r="BH75" s="42">
        <v>783</v>
      </c>
      <c r="BI75" s="42">
        <v>779</v>
      </c>
      <c r="BJ75" s="42">
        <v>792</v>
      </c>
      <c r="BK75" s="42">
        <v>790</v>
      </c>
      <c r="BL75" s="42">
        <v>782</v>
      </c>
      <c r="BM75" s="42">
        <v>776</v>
      </c>
      <c r="BN75" s="192"/>
      <c r="BO75" s="42">
        <v>772</v>
      </c>
      <c r="BP75" s="42">
        <v>793</v>
      </c>
      <c r="BQ75" s="42">
        <v>792</v>
      </c>
      <c r="BR75" s="42">
        <v>812</v>
      </c>
      <c r="BS75" s="42">
        <v>808</v>
      </c>
      <c r="BT75" s="42">
        <v>841</v>
      </c>
      <c r="BU75" s="42">
        <v>834</v>
      </c>
      <c r="BV75" s="42">
        <v>831</v>
      </c>
      <c r="BW75" s="42">
        <v>827</v>
      </c>
      <c r="BX75" s="42">
        <v>825</v>
      </c>
      <c r="BY75" s="42">
        <v>857</v>
      </c>
      <c r="BZ75" s="42">
        <v>857</v>
      </c>
      <c r="CA75" s="192"/>
      <c r="CB75" s="42">
        <v>845</v>
      </c>
      <c r="CC75" s="42">
        <v>869</v>
      </c>
      <c r="CD75" s="42">
        <v>880</v>
      </c>
      <c r="CE75" s="42">
        <v>903</v>
      </c>
      <c r="CF75" s="42">
        <v>902</v>
      </c>
      <c r="CG75" s="42">
        <v>900</v>
      </c>
      <c r="CH75" s="42">
        <v>897</v>
      </c>
      <c r="CI75" s="42">
        <v>904</v>
      </c>
      <c r="CJ75" s="42">
        <v>896</v>
      </c>
      <c r="CK75" s="42">
        <v>891</v>
      </c>
      <c r="CL75" s="42">
        <v>887</v>
      </c>
      <c r="CM75" s="42">
        <v>881</v>
      </c>
      <c r="CN75" s="192"/>
      <c r="CO75" s="42">
        <v>875</v>
      </c>
      <c r="CP75" s="42">
        <v>884</v>
      </c>
      <c r="CQ75" s="42">
        <v>878</v>
      </c>
      <c r="CR75" s="42">
        <v>873</v>
      </c>
      <c r="CS75" s="42">
        <v>878</v>
      </c>
      <c r="CT75" s="42">
        <v>876</v>
      </c>
      <c r="CU75" s="42">
        <v>871</v>
      </c>
      <c r="CV75" s="42">
        <v>877</v>
      </c>
      <c r="CW75" s="42">
        <v>874</v>
      </c>
      <c r="CX75" s="42">
        <v>876</v>
      </c>
      <c r="CY75" s="42">
        <v>872</v>
      </c>
      <c r="CZ75" s="42">
        <v>871</v>
      </c>
      <c r="DA75" s="192"/>
      <c r="DB75" s="42">
        <v>864</v>
      </c>
      <c r="DC75" s="42">
        <v>875</v>
      </c>
      <c r="DD75" s="42">
        <v>871</v>
      </c>
      <c r="DE75" s="42">
        <v>871</v>
      </c>
      <c r="DF75" s="42">
        <v>867</v>
      </c>
      <c r="DG75" s="42">
        <v>879</v>
      </c>
      <c r="DH75" s="42">
        <v>877</v>
      </c>
      <c r="DI75" s="42">
        <v>874</v>
      </c>
      <c r="DJ75" s="42">
        <v>880</v>
      </c>
      <c r="DK75" s="42">
        <v>886</v>
      </c>
      <c r="DL75" s="42">
        <v>880</v>
      </c>
      <c r="DM75" s="42">
        <v>873</v>
      </c>
      <c r="DN75" s="192"/>
      <c r="DO75" s="42">
        <v>867</v>
      </c>
      <c r="DP75" s="42">
        <v>864</v>
      </c>
      <c r="DQ75" s="42">
        <v>860</v>
      </c>
      <c r="DR75" s="42">
        <v>860</v>
      </c>
      <c r="DS75" s="42">
        <v>857</v>
      </c>
      <c r="DT75" s="42">
        <v>852</v>
      </c>
      <c r="DU75" s="42">
        <v>851</v>
      </c>
      <c r="DV75" s="42">
        <v>866</v>
      </c>
      <c r="DW75" s="42">
        <v>866</v>
      </c>
      <c r="DX75" s="42">
        <v>875</v>
      </c>
      <c r="DY75" s="42">
        <v>872</v>
      </c>
      <c r="DZ75" s="42">
        <v>867</v>
      </c>
      <c r="EA75" s="192"/>
      <c r="EB75" s="42">
        <v>872</v>
      </c>
      <c r="EC75" s="42">
        <v>904</v>
      </c>
      <c r="ED75" s="42">
        <v>901</v>
      </c>
      <c r="EE75" s="42">
        <v>895</v>
      </c>
      <c r="EF75" s="42">
        <v>892</v>
      </c>
      <c r="EG75" s="42">
        <v>883</v>
      </c>
      <c r="EH75" s="42">
        <v>890</v>
      </c>
      <c r="EI75" s="42">
        <v>900</v>
      </c>
      <c r="EJ75" s="42">
        <v>893</v>
      </c>
      <c r="EK75" s="42">
        <v>884</v>
      </c>
      <c r="EL75" s="42">
        <v>881</v>
      </c>
      <c r="EM75" s="42">
        <v>874</v>
      </c>
      <c r="EN75" s="192"/>
      <c r="EO75" s="42">
        <v>878</v>
      </c>
      <c r="EP75" s="42">
        <v>878</v>
      </c>
      <c r="EQ75" s="42">
        <v>885</v>
      </c>
      <c r="ER75" s="42">
        <v>881</v>
      </c>
      <c r="ES75" s="42">
        <v>888</v>
      </c>
      <c r="ET75" s="42">
        <v>882</v>
      </c>
      <c r="EU75" s="42">
        <v>873</v>
      </c>
      <c r="EV75" s="42">
        <v>872</v>
      </c>
      <c r="EW75" s="42">
        <v>871</v>
      </c>
      <c r="EX75" s="42">
        <v>863</v>
      </c>
      <c r="EY75" s="42">
        <v>858</v>
      </c>
      <c r="EZ75" s="42">
        <v>855</v>
      </c>
      <c r="FB75" s="306"/>
      <c r="FD75" s="311"/>
      <c r="FE75" s="42">
        <v>851</v>
      </c>
      <c r="FF75" s="42">
        <v>862</v>
      </c>
      <c r="FG75" s="42">
        <v>874</v>
      </c>
      <c r="FH75" s="42">
        <v>871</v>
      </c>
      <c r="FI75" s="42">
        <v>873</v>
      </c>
      <c r="FJ75" s="42">
        <v>893</v>
      </c>
      <c r="FK75" s="42">
        <v>879</v>
      </c>
      <c r="FL75" s="42">
        <v>875</v>
      </c>
      <c r="FM75" s="42">
        <v>868</v>
      </c>
      <c r="FN75" s="42">
        <v>859</v>
      </c>
      <c r="FO75" s="42">
        <v>855</v>
      </c>
      <c r="FP75" s="42">
        <v>857</v>
      </c>
      <c r="FQ75" s="315"/>
      <c r="FR75" s="42">
        <v>865</v>
      </c>
      <c r="FS75" s="42">
        <v>859</v>
      </c>
      <c r="FT75" s="42">
        <v>855</v>
      </c>
      <c r="FU75" s="42">
        <v>855</v>
      </c>
      <c r="FV75" s="42">
        <v>858</v>
      </c>
      <c r="FW75" s="42">
        <v>856</v>
      </c>
      <c r="FX75" s="42">
        <v>850</v>
      </c>
      <c r="FY75" s="42">
        <v>840</v>
      </c>
      <c r="FZ75" s="42">
        <v>832</v>
      </c>
      <c r="GA75" s="42">
        <v>820</v>
      </c>
      <c r="GB75" s="42">
        <v>812</v>
      </c>
      <c r="GC75" s="42">
        <v>810</v>
      </c>
      <c r="GD75" s="322"/>
      <c r="GE75" s="42">
        <v>815</v>
      </c>
      <c r="GF75" s="42">
        <v>810</v>
      </c>
      <c r="GG75" s="42">
        <v>814</v>
      </c>
      <c r="GH75" s="42">
        <v>810</v>
      </c>
      <c r="GI75" s="42">
        <v>813</v>
      </c>
      <c r="GJ75" s="42">
        <v>807</v>
      </c>
      <c r="GK75" s="42">
        <v>799</v>
      </c>
      <c r="GL75" s="42">
        <v>798</v>
      </c>
      <c r="GM75" s="42">
        <v>795</v>
      </c>
      <c r="GN75" s="42">
        <v>789</v>
      </c>
      <c r="GO75" s="42">
        <v>781</v>
      </c>
      <c r="GP75" s="42">
        <v>784</v>
      </c>
      <c r="GQ75" s="42">
        <v>779</v>
      </c>
      <c r="GR75" s="42">
        <v>777</v>
      </c>
      <c r="GS75" s="42">
        <v>781</v>
      </c>
      <c r="GT75" s="42">
        <v>793</v>
      </c>
      <c r="GU75" s="42">
        <v>810</v>
      </c>
      <c r="GV75" s="42">
        <v>807</v>
      </c>
      <c r="GW75" s="42">
        <v>794</v>
      </c>
      <c r="GX75" s="42">
        <v>784</v>
      </c>
      <c r="GY75" s="42">
        <v>775</v>
      </c>
      <c r="GZ75" s="42">
        <v>777</v>
      </c>
      <c r="HA75" s="42">
        <v>772</v>
      </c>
      <c r="HB75" s="42">
        <v>806</v>
      </c>
      <c r="HC75" s="42">
        <v>819</v>
      </c>
      <c r="HD75" s="42"/>
      <c r="HE75" s="42"/>
      <c r="HF75" s="42"/>
      <c r="HG75" s="42"/>
      <c r="HH75" s="42"/>
      <c r="HI75" s="42"/>
      <c r="HJ75" s="42"/>
      <c r="HK75" s="42"/>
      <c r="HL75" s="42"/>
      <c r="HM75" s="42"/>
      <c r="HN75" s="42"/>
    </row>
    <row r="76" spans="1:222" s="180" customFormat="1" ht="14.4" x14ac:dyDescent="0.3">
      <c r="A76" s="59" t="s">
        <v>54</v>
      </c>
      <c r="B76" s="36">
        <v>484</v>
      </c>
      <c r="C76" s="36">
        <v>556</v>
      </c>
      <c r="D76" s="36">
        <v>551</v>
      </c>
      <c r="E76" s="36">
        <v>592</v>
      </c>
      <c r="F76" s="36">
        <v>618</v>
      </c>
      <c r="G76" s="36">
        <v>619</v>
      </c>
      <c r="H76" s="36">
        <v>667</v>
      </c>
      <c r="I76" s="36">
        <v>680</v>
      </c>
      <c r="J76" s="36">
        <v>687</v>
      </c>
      <c r="K76" s="36">
        <v>685</v>
      </c>
      <c r="L76" s="36">
        <v>687</v>
      </c>
      <c r="M76" s="36">
        <v>696</v>
      </c>
      <c r="N76" s="70"/>
      <c r="O76" s="36">
        <v>694</v>
      </c>
      <c r="P76" s="36">
        <v>689</v>
      </c>
      <c r="Q76" s="36">
        <v>688</v>
      </c>
      <c r="R76" s="36">
        <v>684</v>
      </c>
      <c r="S76" s="36">
        <v>695</v>
      </c>
      <c r="T76" s="36">
        <v>691</v>
      </c>
      <c r="U76" s="36">
        <v>688</v>
      </c>
      <c r="V76" s="42">
        <v>684</v>
      </c>
      <c r="W76" s="36">
        <v>683</v>
      </c>
      <c r="X76" s="36">
        <v>674</v>
      </c>
      <c r="Y76" s="36">
        <v>671</v>
      </c>
      <c r="Z76" s="42">
        <v>671</v>
      </c>
      <c r="AA76" s="70"/>
      <c r="AB76" s="42">
        <v>715</v>
      </c>
      <c r="AC76" s="42">
        <v>713</v>
      </c>
      <c r="AD76" s="42">
        <v>712</v>
      </c>
      <c r="AE76" s="42">
        <v>710</v>
      </c>
      <c r="AF76" s="42">
        <v>724</v>
      </c>
      <c r="AG76" s="42">
        <v>722</v>
      </c>
      <c r="AH76" s="42">
        <v>723</v>
      </c>
      <c r="AI76" s="42">
        <v>723</v>
      </c>
      <c r="AJ76" s="42">
        <v>776</v>
      </c>
      <c r="AK76" s="42">
        <v>769</v>
      </c>
      <c r="AL76" s="42">
        <v>766</v>
      </c>
      <c r="AM76" s="42">
        <v>763</v>
      </c>
      <c r="AN76" s="192"/>
      <c r="AO76" s="42">
        <v>761</v>
      </c>
      <c r="AP76" s="42">
        <v>756</v>
      </c>
      <c r="AQ76" s="42">
        <v>756</v>
      </c>
      <c r="AR76" s="42">
        <v>754</v>
      </c>
      <c r="AS76" s="42">
        <v>752</v>
      </c>
      <c r="AT76" s="42">
        <v>743</v>
      </c>
      <c r="AU76" s="42">
        <v>740</v>
      </c>
      <c r="AV76" s="42">
        <v>759</v>
      </c>
      <c r="AW76" s="42">
        <v>756</v>
      </c>
      <c r="AX76" s="42">
        <v>765</v>
      </c>
      <c r="AY76" s="42">
        <v>813</v>
      </c>
      <c r="AZ76" s="42">
        <v>838</v>
      </c>
      <c r="BA76" s="192"/>
      <c r="BB76" s="42">
        <v>856</v>
      </c>
      <c r="BC76" s="42">
        <v>877</v>
      </c>
      <c r="BD76" s="42">
        <v>907</v>
      </c>
      <c r="BE76" s="42">
        <v>935</v>
      </c>
      <c r="BF76" s="42">
        <v>927</v>
      </c>
      <c r="BG76" s="42">
        <v>918</v>
      </c>
      <c r="BH76" s="42">
        <v>912</v>
      </c>
      <c r="BI76" s="42">
        <v>903</v>
      </c>
      <c r="BJ76" s="42">
        <v>916</v>
      </c>
      <c r="BK76" s="42">
        <v>909</v>
      </c>
      <c r="BL76" s="42">
        <v>903</v>
      </c>
      <c r="BM76" s="42">
        <v>899</v>
      </c>
      <c r="BN76" s="192"/>
      <c r="BO76" s="42">
        <v>890</v>
      </c>
      <c r="BP76" s="42">
        <v>914</v>
      </c>
      <c r="BQ76" s="42">
        <v>914</v>
      </c>
      <c r="BR76" s="42">
        <v>940</v>
      </c>
      <c r="BS76" s="42">
        <v>939</v>
      </c>
      <c r="BT76" s="42">
        <v>957</v>
      </c>
      <c r="BU76" s="42">
        <v>955</v>
      </c>
      <c r="BV76" s="42">
        <v>948</v>
      </c>
      <c r="BW76" s="42">
        <v>943</v>
      </c>
      <c r="BX76" s="42">
        <v>941</v>
      </c>
      <c r="BY76" s="42">
        <v>967</v>
      </c>
      <c r="BZ76" s="42">
        <v>973</v>
      </c>
      <c r="CA76" s="192"/>
      <c r="CB76" s="42">
        <v>957</v>
      </c>
      <c r="CC76" s="42">
        <v>998</v>
      </c>
      <c r="CD76" s="42">
        <v>1005</v>
      </c>
      <c r="CE76" s="42">
        <v>1041</v>
      </c>
      <c r="CF76" s="42">
        <v>1041</v>
      </c>
      <c r="CG76" s="42">
        <v>1035</v>
      </c>
      <c r="CH76" s="42">
        <v>1027</v>
      </c>
      <c r="CI76" s="42">
        <v>1042</v>
      </c>
      <c r="CJ76" s="42">
        <v>1038</v>
      </c>
      <c r="CK76" s="42">
        <v>1035</v>
      </c>
      <c r="CL76" s="42">
        <v>1044</v>
      </c>
      <c r="CM76" s="42">
        <v>1034</v>
      </c>
      <c r="CN76" s="192"/>
      <c r="CO76" s="42">
        <v>1033</v>
      </c>
      <c r="CP76" s="42">
        <v>1033</v>
      </c>
      <c r="CQ76" s="42">
        <v>1032</v>
      </c>
      <c r="CR76" s="42">
        <v>1024</v>
      </c>
      <c r="CS76" s="42">
        <v>1023</v>
      </c>
      <c r="CT76" s="42">
        <v>1016</v>
      </c>
      <c r="CU76" s="42">
        <v>1012</v>
      </c>
      <c r="CV76" s="42">
        <v>1012</v>
      </c>
      <c r="CW76" s="42">
        <v>1008</v>
      </c>
      <c r="CX76" s="42">
        <v>1012</v>
      </c>
      <c r="CY76" s="42">
        <v>1011</v>
      </c>
      <c r="CZ76" s="42">
        <v>1011</v>
      </c>
      <c r="DA76" s="192"/>
      <c r="DB76" s="42">
        <v>1007</v>
      </c>
      <c r="DC76" s="42">
        <v>1010</v>
      </c>
      <c r="DD76" s="42">
        <v>1005</v>
      </c>
      <c r="DE76" s="42">
        <v>1002</v>
      </c>
      <c r="DF76" s="42">
        <v>1000</v>
      </c>
      <c r="DG76" s="42">
        <v>1007</v>
      </c>
      <c r="DH76" s="42">
        <v>999</v>
      </c>
      <c r="DI76" s="42">
        <v>1000</v>
      </c>
      <c r="DJ76" s="42">
        <v>1012</v>
      </c>
      <c r="DK76" s="42">
        <v>1010</v>
      </c>
      <c r="DL76" s="42">
        <v>1010</v>
      </c>
      <c r="DM76" s="42">
        <v>1003</v>
      </c>
      <c r="DN76" s="192"/>
      <c r="DO76" s="42">
        <v>999</v>
      </c>
      <c r="DP76" s="42">
        <v>992</v>
      </c>
      <c r="DQ76" s="42">
        <v>991</v>
      </c>
      <c r="DR76" s="42">
        <v>987</v>
      </c>
      <c r="DS76" s="42">
        <v>986</v>
      </c>
      <c r="DT76" s="42">
        <v>984</v>
      </c>
      <c r="DU76" s="42">
        <v>981</v>
      </c>
      <c r="DV76" s="42">
        <v>1000</v>
      </c>
      <c r="DW76" s="42">
        <v>998</v>
      </c>
      <c r="DX76" s="42">
        <v>1008</v>
      </c>
      <c r="DY76" s="42">
        <v>1002</v>
      </c>
      <c r="DZ76" s="42">
        <v>997</v>
      </c>
      <c r="EA76" s="192"/>
      <c r="EB76" s="42">
        <v>1008</v>
      </c>
      <c r="EC76" s="42">
        <v>1002</v>
      </c>
      <c r="ED76" s="42">
        <v>1000</v>
      </c>
      <c r="EE76" s="42">
        <v>993</v>
      </c>
      <c r="EF76" s="42">
        <v>990</v>
      </c>
      <c r="EG76" s="42">
        <v>986</v>
      </c>
      <c r="EH76" s="42">
        <v>982</v>
      </c>
      <c r="EI76" s="42">
        <v>978</v>
      </c>
      <c r="EJ76" s="42">
        <v>975</v>
      </c>
      <c r="EK76" s="42">
        <v>971</v>
      </c>
      <c r="EL76" s="42">
        <v>973</v>
      </c>
      <c r="EM76" s="42">
        <v>969</v>
      </c>
      <c r="EN76" s="192"/>
      <c r="EO76" s="42">
        <v>979</v>
      </c>
      <c r="EP76" s="42">
        <v>977</v>
      </c>
      <c r="EQ76" s="42">
        <v>982</v>
      </c>
      <c r="ER76" s="42">
        <v>980</v>
      </c>
      <c r="ES76" s="42">
        <v>996</v>
      </c>
      <c r="ET76" s="42">
        <v>990</v>
      </c>
      <c r="EU76" s="42">
        <v>989</v>
      </c>
      <c r="EV76" s="42">
        <v>987</v>
      </c>
      <c r="EW76" s="42">
        <v>983</v>
      </c>
      <c r="EX76" s="42">
        <v>975</v>
      </c>
      <c r="EY76" s="42">
        <v>973</v>
      </c>
      <c r="EZ76" s="42">
        <v>967</v>
      </c>
      <c r="FB76" s="306"/>
      <c r="FD76" s="311"/>
      <c r="FE76" s="42">
        <v>966</v>
      </c>
      <c r="FF76" s="42">
        <v>970</v>
      </c>
      <c r="FG76" s="42">
        <v>977</v>
      </c>
      <c r="FH76" s="42">
        <v>974</v>
      </c>
      <c r="FI76" s="42">
        <v>971</v>
      </c>
      <c r="FJ76" s="42">
        <v>968</v>
      </c>
      <c r="FK76" s="42">
        <v>965</v>
      </c>
      <c r="FL76" s="42">
        <v>960</v>
      </c>
      <c r="FM76" s="42">
        <v>958</v>
      </c>
      <c r="FN76" s="42">
        <v>949</v>
      </c>
      <c r="FO76" s="42">
        <v>945</v>
      </c>
      <c r="FP76" s="42">
        <v>946</v>
      </c>
      <c r="FQ76" s="315"/>
      <c r="FR76" s="42">
        <v>947</v>
      </c>
      <c r="FS76" s="42">
        <v>942</v>
      </c>
      <c r="FT76" s="42">
        <v>937</v>
      </c>
      <c r="FU76" s="42">
        <v>935</v>
      </c>
      <c r="FV76" s="42">
        <v>942</v>
      </c>
      <c r="FW76" s="42">
        <v>943</v>
      </c>
      <c r="FX76" s="42">
        <v>938</v>
      </c>
      <c r="FY76" s="42">
        <v>939</v>
      </c>
      <c r="FZ76" s="42">
        <v>938</v>
      </c>
      <c r="GA76" s="42">
        <v>932</v>
      </c>
      <c r="GB76" s="42">
        <v>927</v>
      </c>
      <c r="GC76" s="42">
        <v>928</v>
      </c>
      <c r="GD76" s="322"/>
      <c r="GE76" s="42">
        <v>930</v>
      </c>
      <c r="GF76" s="42">
        <v>925</v>
      </c>
      <c r="GG76" s="42">
        <v>916</v>
      </c>
      <c r="GH76" s="42">
        <v>912</v>
      </c>
      <c r="GI76" s="42">
        <v>918</v>
      </c>
      <c r="GJ76" s="42">
        <v>911</v>
      </c>
      <c r="GK76" s="42">
        <v>909</v>
      </c>
      <c r="GL76" s="42">
        <v>911</v>
      </c>
      <c r="GM76" s="42">
        <v>903</v>
      </c>
      <c r="GN76" s="42">
        <v>903</v>
      </c>
      <c r="GO76" s="42">
        <v>902</v>
      </c>
      <c r="GP76" s="42">
        <v>904</v>
      </c>
      <c r="GQ76" s="42">
        <v>902</v>
      </c>
      <c r="GR76" s="42">
        <v>898</v>
      </c>
      <c r="GS76" s="42">
        <v>905</v>
      </c>
      <c r="GT76" s="42">
        <v>907</v>
      </c>
      <c r="GU76" s="42">
        <v>921</v>
      </c>
      <c r="GV76" s="42">
        <v>919</v>
      </c>
      <c r="GW76" s="42">
        <v>917</v>
      </c>
      <c r="GX76" s="42">
        <v>915</v>
      </c>
      <c r="GY76" s="42">
        <v>910</v>
      </c>
      <c r="GZ76" s="42">
        <v>918</v>
      </c>
      <c r="HA76" s="42">
        <v>913</v>
      </c>
      <c r="HB76" s="42">
        <v>931</v>
      </c>
      <c r="HC76" s="42">
        <v>936</v>
      </c>
      <c r="HD76" s="42"/>
      <c r="HE76" s="42"/>
      <c r="HF76" s="42"/>
      <c r="HG76" s="42"/>
      <c r="HH76" s="42"/>
      <c r="HI76" s="42"/>
      <c r="HJ76" s="42"/>
      <c r="HK76" s="42"/>
      <c r="HL76" s="42"/>
      <c r="HM76" s="42"/>
      <c r="HN76" s="42"/>
    </row>
    <row r="77" spans="1:222" s="180" customFormat="1" ht="14.4" x14ac:dyDescent="0.3">
      <c r="A77" s="59" t="s">
        <v>55</v>
      </c>
      <c r="B77" s="36">
        <v>707</v>
      </c>
      <c r="C77" s="36">
        <v>702</v>
      </c>
      <c r="D77" s="36">
        <v>726</v>
      </c>
      <c r="E77" s="36">
        <v>751</v>
      </c>
      <c r="F77" s="36">
        <v>777</v>
      </c>
      <c r="G77" s="36">
        <v>773</v>
      </c>
      <c r="H77" s="36">
        <v>796</v>
      </c>
      <c r="I77" s="36">
        <v>795</v>
      </c>
      <c r="J77" s="36">
        <v>807</v>
      </c>
      <c r="K77" s="36">
        <v>840</v>
      </c>
      <c r="L77" s="36">
        <v>868</v>
      </c>
      <c r="M77" s="36">
        <v>875</v>
      </c>
      <c r="N77" s="70"/>
      <c r="O77" s="36">
        <v>874</v>
      </c>
      <c r="P77" s="36">
        <v>873</v>
      </c>
      <c r="Q77" s="36">
        <v>870</v>
      </c>
      <c r="R77" s="36">
        <v>865</v>
      </c>
      <c r="S77" s="36">
        <v>876</v>
      </c>
      <c r="T77" s="36">
        <v>874</v>
      </c>
      <c r="U77" s="36">
        <v>875</v>
      </c>
      <c r="V77" s="42">
        <v>873</v>
      </c>
      <c r="W77" s="36">
        <v>874</v>
      </c>
      <c r="X77" s="36">
        <v>866</v>
      </c>
      <c r="Y77" s="36">
        <v>859</v>
      </c>
      <c r="Z77" s="42">
        <v>859</v>
      </c>
      <c r="AA77" s="70"/>
      <c r="AB77" s="42">
        <v>815</v>
      </c>
      <c r="AC77" s="42">
        <v>814</v>
      </c>
      <c r="AD77" s="42">
        <v>814</v>
      </c>
      <c r="AE77" s="42">
        <v>819</v>
      </c>
      <c r="AF77" s="42">
        <v>853</v>
      </c>
      <c r="AG77" s="42">
        <v>870</v>
      </c>
      <c r="AH77" s="42">
        <v>872</v>
      </c>
      <c r="AI77" s="42">
        <v>873</v>
      </c>
      <c r="AJ77" s="42">
        <v>942</v>
      </c>
      <c r="AK77" s="42">
        <v>938</v>
      </c>
      <c r="AL77" s="42">
        <v>933</v>
      </c>
      <c r="AM77" s="42">
        <v>928</v>
      </c>
      <c r="AN77" s="192"/>
      <c r="AO77" s="42">
        <v>925</v>
      </c>
      <c r="AP77" s="42">
        <v>923</v>
      </c>
      <c r="AQ77" s="42">
        <v>929</v>
      </c>
      <c r="AR77" s="42">
        <v>927</v>
      </c>
      <c r="AS77" s="42">
        <v>925</v>
      </c>
      <c r="AT77" s="42">
        <v>914</v>
      </c>
      <c r="AU77" s="42">
        <v>911</v>
      </c>
      <c r="AV77" s="42">
        <v>933</v>
      </c>
      <c r="AW77" s="42">
        <v>927</v>
      </c>
      <c r="AX77" s="42">
        <v>927</v>
      </c>
      <c r="AY77" s="42">
        <v>949</v>
      </c>
      <c r="AZ77" s="42">
        <v>962</v>
      </c>
      <c r="BA77" s="192"/>
      <c r="BB77" s="42">
        <v>992</v>
      </c>
      <c r="BC77" s="42">
        <v>1004</v>
      </c>
      <c r="BD77" s="42">
        <v>1021</v>
      </c>
      <c r="BE77" s="42">
        <v>1046</v>
      </c>
      <c r="BF77" s="42">
        <v>1045</v>
      </c>
      <c r="BG77" s="42">
        <v>1041</v>
      </c>
      <c r="BH77" s="42">
        <v>1037</v>
      </c>
      <c r="BI77" s="42">
        <v>1033</v>
      </c>
      <c r="BJ77" s="42">
        <v>1065</v>
      </c>
      <c r="BK77" s="42">
        <v>1058</v>
      </c>
      <c r="BL77" s="42">
        <v>1044</v>
      </c>
      <c r="BM77" s="42">
        <v>1042</v>
      </c>
      <c r="BN77" s="192"/>
      <c r="BO77" s="42">
        <v>1036</v>
      </c>
      <c r="BP77" s="42">
        <v>1054</v>
      </c>
      <c r="BQ77" s="42">
        <v>1050</v>
      </c>
      <c r="BR77" s="42">
        <v>1058</v>
      </c>
      <c r="BS77" s="42">
        <v>1058</v>
      </c>
      <c r="BT77" s="42">
        <v>1074</v>
      </c>
      <c r="BU77" s="42">
        <v>1072</v>
      </c>
      <c r="BV77" s="42">
        <v>1067</v>
      </c>
      <c r="BW77" s="42">
        <v>1059</v>
      </c>
      <c r="BX77" s="42">
        <v>1055</v>
      </c>
      <c r="BY77" s="42">
        <v>1067</v>
      </c>
      <c r="BZ77" s="42">
        <v>1066</v>
      </c>
      <c r="CA77" s="192"/>
      <c r="CB77" s="42">
        <v>1059</v>
      </c>
      <c r="CC77" s="42">
        <v>1072</v>
      </c>
      <c r="CD77" s="42">
        <v>1072</v>
      </c>
      <c r="CE77" s="42">
        <v>1079</v>
      </c>
      <c r="CF77" s="42">
        <v>1080</v>
      </c>
      <c r="CG77" s="42">
        <v>1075</v>
      </c>
      <c r="CH77" s="42">
        <v>1069</v>
      </c>
      <c r="CI77" s="42">
        <v>1074</v>
      </c>
      <c r="CJ77" s="42">
        <v>1070</v>
      </c>
      <c r="CK77" s="42">
        <v>1065</v>
      </c>
      <c r="CL77" s="42">
        <v>1063</v>
      </c>
      <c r="CM77" s="42">
        <v>1060</v>
      </c>
      <c r="CN77" s="192"/>
      <c r="CO77" s="42">
        <v>1051</v>
      </c>
      <c r="CP77" s="42">
        <v>1049</v>
      </c>
      <c r="CQ77" s="42">
        <v>1045</v>
      </c>
      <c r="CR77" s="42">
        <v>1041</v>
      </c>
      <c r="CS77" s="42">
        <v>1036</v>
      </c>
      <c r="CT77" s="42">
        <v>1035</v>
      </c>
      <c r="CU77" s="42">
        <v>1029</v>
      </c>
      <c r="CV77" s="42">
        <v>1026</v>
      </c>
      <c r="CW77" s="42">
        <v>1025</v>
      </c>
      <c r="CX77" s="42">
        <v>1021</v>
      </c>
      <c r="CY77" s="42">
        <v>1019</v>
      </c>
      <c r="CZ77" s="42">
        <v>1018</v>
      </c>
      <c r="DA77" s="192"/>
      <c r="DB77" s="42">
        <v>1014</v>
      </c>
      <c r="DC77" s="42">
        <v>1011</v>
      </c>
      <c r="DD77" s="42">
        <v>1008</v>
      </c>
      <c r="DE77" s="42">
        <v>1001</v>
      </c>
      <c r="DF77" s="42">
        <v>1000</v>
      </c>
      <c r="DG77" s="42">
        <v>996</v>
      </c>
      <c r="DH77" s="42">
        <v>994</v>
      </c>
      <c r="DI77" s="42">
        <v>992</v>
      </c>
      <c r="DJ77" s="42">
        <v>991</v>
      </c>
      <c r="DK77" s="42">
        <v>988</v>
      </c>
      <c r="DL77" s="42">
        <v>984</v>
      </c>
      <c r="DM77" s="42">
        <v>981</v>
      </c>
      <c r="DN77" s="192"/>
      <c r="DO77" s="42">
        <v>979</v>
      </c>
      <c r="DP77" s="42">
        <v>977</v>
      </c>
      <c r="DQ77" s="42">
        <v>972</v>
      </c>
      <c r="DR77" s="42">
        <v>972</v>
      </c>
      <c r="DS77" s="42">
        <v>972</v>
      </c>
      <c r="DT77" s="42">
        <v>972</v>
      </c>
      <c r="DU77" s="42">
        <v>968</v>
      </c>
      <c r="DV77" s="42">
        <v>961</v>
      </c>
      <c r="DW77" s="42">
        <v>956</v>
      </c>
      <c r="DX77" s="42">
        <v>946</v>
      </c>
      <c r="DY77" s="42">
        <v>946</v>
      </c>
      <c r="DZ77" s="42">
        <v>942</v>
      </c>
      <c r="EA77" s="192"/>
      <c r="EB77" s="42">
        <v>940</v>
      </c>
      <c r="EC77" s="42">
        <v>939</v>
      </c>
      <c r="ED77" s="42">
        <v>932</v>
      </c>
      <c r="EE77" s="42">
        <v>931</v>
      </c>
      <c r="EF77" s="42">
        <v>925</v>
      </c>
      <c r="EG77" s="42">
        <v>919</v>
      </c>
      <c r="EH77" s="42">
        <v>917</v>
      </c>
      <c r="EI77" s="42">
        <v>913</v>
      </c>
      <c r="EJ77" s="42">
        <v>912</v>
      </c>
      <c r="EK77" s="42">
        <v>908</v>
      </c>
      <c r="EL77" s="42">
        <v>907</v>
      </c>
      <c r="EM77" s="42">
        <v>905</v>
      </c>
      <c r="EN77" s="192"/>
      <c r="EO77" s="42">
        <v>902</v>
      </c>
      <c r="EP77" s="42">
        <v>902</v>
      </c>
      <c r="EQ77" s="42">
        <v>898</v>
      </c>
      <c r="ER77" s="42">
        <v>896</v>
      </c>
      <c r="ES77" s="42">
        <v>894</v>
      </c>
      <c r="ET77" s="42">
        <v>894</v>
      </c>
      <c r="EU77" s="42">
        <v>892</v>
      </c>
      <c r="EV77" s="42">
        <v>889</v>
      </c>
      <c r="EW77" s="42">
        <v>891</v>
      </c>
      <c r="EX77" s="42">
        <v>889</v>
      </c>
      <c r="EY77" s="42">
        <v>889</v>
      </c>
      <c r="EZ77" s="42">
        <v>890</v>
      </c>
      <c r="FB77" s="306"/>
      <c r="FD77" s="311"/>
      <c r="FE77" s="42">
        <v>891</v>
      </c>
      <c r="FF77" s="42">
        <v>893</v>
      </c>
      <c r="FG77" s="42">
        <v>900</v>
      </c>
      <c r="FH77" s="42">
        <v>898</v>
      </c>
      <c r="FI77" s="42">
        <v>897</v>
      </c>
      <c r="FJ77" s="42">
        <v>902</v>
      </c>
      <c r="FK77" s="42">
        <v>899</v>
      </c>
      <c r="FL77" s="42">
        <v>896</v>
      </c>
      <c r="FM77" s="42">
        <v>892</v>
      </c>
      <c r="FN77" s="42">
        <v>888</v>
      </c>
      <c r="FO77" s="42">
        <v>883</v>
      </c>
      <c r="FP77" s="42">
        <v>887</v>
      </c>
      <c r="FQ77" s="315"/>
      <c r="FR77" s="42">
        <v>882</v>
      </c>
      <c r="FS77" s="42">
        <v>879</v>
      </c>
      <c r="FT77" s="42">
        <v>884</v>
      </c>
      <c r="FU77" s="42">
        <v>883</v>
      </c>
      <c r="FV77" s="42">
        <v>883</v>
      </c>
      <c r="FW77" s="42">
        <v>878</v>
      </c>
      <c r="FX77" s="42">
        <v>876</v>
      </c>
      <c r="FY77" s="42">
        <v>880</v>
      </c>
      <c r="FZ77" s="42">
        <v>875</v>
      </c>
      <c r="GA77" s="42">
        <v>871</v>
      </c>
      <c r="GB77" s="42">
        <v>870</v>
      </c>
      <c r="GC77" s="42">
        <v>866</v>
      </c>
      <c r="GD77" s="322"/>
      <c r="GE77" s="42">
        <v>868</v>
      </c>
      <c r="GF77" s="42">
        <v>866</v>
      </c>
      <c r="GG77" s="42">
        <v>866</v>
      </c>
      <c r="GH77" s="42">
        <v>862</v>
      </c>
      <c r="GI77" s="42">
        <v>870</v>
      </c>
      <c r="GJ77" s="42">
        <v>860</v>
      </c>
      <c r="GK77" s="42">
        <v>858</v>
      </c>
      <c r="GL77" s="42">
        <v>856</v>
      </c>
      <c r="GM77" s="42">
        <v>853</v>
      </c>
      <c r="GN77" s="42">
        <v>856</v>
      </c>
      <c r="GO77" s="42">
        <v>853</v>
      </c>
      <c r="GP77" s="42">
        <v>856</v>
      </c>
      <c r="GQ77" s="42">
        <v>854</v>
      </c>
      <c r="GR77" s="42">
        <v>852</v>
      </c>
      <c r="GS77" s="42">
        <v>855</v>
      </c>
      <c r="GT77" s="42">
        <v>863</v>
      </c>
      <c r="GU77" s="42">
        <v>867</v>
      </c>
      <c r="GV77" s="42">
        <v>863</v>
      </c>
      <c r="GW77" s="42">
        <v>858</v>
      </c>
      <c r="GX77" s="42">
        <v>858</v>
      </c>
      <c r="GY77" s="42">
        <v>850</v>
      </c>
      <c r="GZ77" s="42">
        <v>851</v>
      </c>
      <c r="HA77" s="42">
        <v>847</v>
      </c>
      <c r="HB77" s="42">
        <v>872</v>
      </c>
      <c r="HC77" s="42">
        <v>889</v>
      </c>
      <c r="HD77" s="42"/>
      <c r="HE77" s="42"/>
      <c r="HF77" s="42"/>
      <c r="HG77" s="42"/>
      <c r="HH77" s="42"/>
      <c r="HI77" s="42"/>
      <c r="HJ77" s="42"/>
      <c r="HK77" s="42"/>
      <c r="HL77" s="42"/>
      <c r="HM77" s="42"/>
      <c r="HN77" s="42"/>
    </row>
    <row r="78" spans="1:222" s="180" customFormat="1" x14ac:dyDescent="0.25">
      <c r="A78" s="59" t="s">
        <v>56</v>
      </c>
      <c r="B78" s="36">
        <v>943</v>
      </c>
      <c r="C78" s="36">
        <v>944</v>
      </c>
      <c r="D78" s="36">
        <v>947</v>
      </c>
      <c r="E78" s="36">
        <v>943</v>
      </c>
      <c r="F78" s="36">
        <v>969</v>
      </c>
      <c r="G78" s="36">
        <v>967</v>
      </c>
      <c r="H78" s="36">
        <v>981</v>
      </c>
      <c r="I78" s="36">
        <v>1010</v>
      </c>
      <c r="J78" s="36">
        <v>1024</v>
      </c>
      <c r="K78" s="36">
        <v>1048</v>
      </c>
      <c r="L78" s="36">
        <v>1053</v>
      </c>
      <c r="M78" s="36">
        <v>1059</v>
      </c>
      <c r="N78" s="70"/>
      <c r="O78" s="36">
        <v>1060</v>
      </c>
      <c r="P78" s="36">
        <v>1056</v>
      </c>
      <c r="Q78" s="36">
        <v>1055</v>
      </c>
      <c r="R78" s="36">
        <v>1051</v>
      </c>
      <c r="S78" s="36">
        <v>1060</v>
      </c>
      <c r="T78" s="36">
        <v>1058</v>
      </c>
      <c r="U78" s="36">
        <v>1059</v>
      </c>
      <c r="V78" s="42">
        <v>1057</v>
      </c>
      <c r="W78" s="36">
        <v>1054</v>
      </c>
      <c r="X78" s="36">
        <v>1050</v>
      </c>
      <c r="Y78" s="36">
        <v>1048</v>
      </c>
      <c r="Z78" s="42">
        <v>1043</v>
      </c>
      <c r="AA78" s="70"/>
      <c r="AB78" s="42">
        <v>1044</v>
      </c>
      <c r="AC78" s="42">
        <v>1043</v>
      </c>
      <c r="AD78" s="42">
        <v>1041</v>
      </c>
      <c r="AE78" s="42">
        <v>1043</v>
      </c>
      <c r="AF78" s="42">
        <v>1087</v>
      </c>
      <c r="AG78" s="42">
        <v>1092</v>
      </c>
      <c r="AH78" s="42">
        <v>1101</v>
      </c>
      <c r="AI78" s="42">
        <v>1101</v>
      </c>
      <c r="AJ78" s="42">
        <v>1135</v>
      </c>
      <c r="AK78" s="42">
        <v>1134</v>
      </c>
      <c r="AL78" s="42">
        <v>1130</v>
      </c>
      <c r="AM78" s="42">
        <v>1129</v>
      </c>
      <c r="AN78" s="192"/>
      <c r="AO78" s="42">
        <v>1126</v>
      </c>
      <c r="AP78" s="42">
        <v>1124</v>
      </c>
      <c r="AQ78" s="42">
        <v>1121</v>
      </c>
      <c r="AR78" s="42">
        <v>1118</v>
      </c>
      <c r="AS78" s="42">
        <v>1119</v>
      </c>
      <c r="AT78" s="42">
        <v>1107</v>
      </c>
      <c r="AU78" s="42">
        <v>1104</v>
      </c>
      <c r="AV78" s="42">
        <v>1124</v>
      </c>
      <c r="AW78" s="42">
        <v>1121</v>
      </c>
      <c r="AX78" s="42">
        <v>1142</v>
      </c>
      <c r="AY78" s="42">
        <v>1162</v>
      </c>
      <c r="AZ78" s="42">
        <v>1163</v>
      </c>
      <c r="BA78" s="192"/>
      <c r="BB78" s="42">
        <v>1167</v>
      </c>
      <c r="BC78" s="42">
        <v>1170</v>
      </c>
      <c r="BD78" s="42">
        <v>1223</v>
      </c>
      <c r="BE78" s="42">
        <v>1317</v>
      </c>
      <c r="BF78" s="42">
        <v>1315</v>
      </c>
      <c r="BG78" s="42">
        <v>1321</v>
      </c>
      <c r="BH78" s="42">
        <v>1312</v>
      </c>
      <c r="BI78" s="42">
        <v>1304</v>
      </c>
      <c r="BJ78" s="42">
        <v>1316</v>
      </c>
      <c r="BK78" s="42">
        <v>1309</v>
      </c>
      <c r="BL78" s="42">
        <v>1298</v>
      </c>
      <c r="BM78" s="42">
        <v>1293</v>
      </c>
      <c r="BN78" s="192"/>
      <c r="BO78" s="42">
        <v>1283</v>
      </c>
      <c r="BP78" s="42">
        <v>1306</v>
      </c>
      <c r="BQ78" s="42">
        <v>1306</v>
      </c>
      <c r="BR78" s="42">
        <v>1351</v>
      </c>
      <c r="BS78" s="42">
        <v>1351</v>
      </c>
      <c r="BT78" s="42">
        <v>1370</v>
      </c>
      <c r="BU78" s="42">
        <v>1369</v>
      </c>
      <c r="BV78" s="42">
        <v>1364</v>
      </c>
      <c r="BW78" s="42">
        <v>1363</v>
      </c>
      <c r="BX78" s="42">
        <v>1367</v>
      </c>
      <c r="BY78" s="42">
        <v>1390</v>
      </c>
      <c r="BZ78" s="42">
        <v>1377</v>
      </c>
      <c r="CA78" s="192"/>
      <c r="CB78" s="42">
        <v>1364</v>
      </c>
      <c r="CC78" s="42">
        <v>1451</v>
      </c>
      <c r="CD78" s="42">
        <v>1461</v>
      </c>
      <c r="CE78" s="42">
        <v>1485</v>
      </c>
      <c r="CF78" s="42">
        <v>1488</v>
      </c>
      <c r="CG78" s="42">
        <v>1477</v>
      </c>
      <c r="CH78" s="42">
        <v>1470</v>
      </c>
      <c r="CI78" s="42">
        <v>1486</v>
      </c>
      <c r="CJ78" s="42">
        <v>1471</v>
      </c>
      <c r="CK78" s="42">
        <v>1462</v>
      </c>
      <c r="CL78" s="42">
        <v>1468</v>
      </c>
      <c r="CM78" s="42">
        <v>1456</v>
      </c>
      <c r="CN78" s="192"/>
      <c r="CO78" s="42">
        <v>1454</v>
      </c>
      <c r="CP78" s="42">
        <v>1459</v>
      </c>
      <c r="CQ78" s="42">
        <v>1457</v>
      </c>
      <c r="CR78" s="42">
        <v>1451</v>
      </c>
      <c r="CS78" s="42">
        <v>1453</v>
      </c>
      <c r="CT78" s="42">
        <v>1446</v>
      </c>
      <c r="CU78" s="42">
        <v>1438</v>
      </c>
      <c r="CV78" s="42">
        <v>1435</v>
      </c>
      <c r="CW78" s="42">
        <v>1427</v>
      </c>
      <c r="CX78" s="42">
        <v>1426</v>
      </c>
      <c r="CY78" s="42">
        <v>1421</v>
      </c>
      <c r="CZ78" s="42">
        <v>1422</v>
      </c>
      <c r="DA78" s="192"/>
      <c r="DB78" s="42">
        <v>1415</v>
      </c>
      <c r="DC78" s="42">
        <v>1419</v>
      </c>
      <c r="DD78" s="42">
        <v>1416</v>
      </c>
      <c r="DE78" s="42">
        <v>1403</v>
      </c>
      <c r="DF78" s="42">
        <v>1405</v>
      </c>
      <c r="DG78" s="42">
        <v>1403</v>
      </c>
      <c r="DH78" s="42">
        <v>1402</v>
      </c>
      <c r="DI78" s="42">
        <v>1395</v>
      </c>
      <c r="DJ78" s="42">
        <v>1389</v>
      </c>
      <c r="DK78" s="42">
        <v>1387</v>
      </c>
      <c r="DL78" s="42">
        <v>1385</v>
      </c>
      <c r="DM78" s="42">
        <v>1381</v>
      </c>
      <c r="DN78" s="192"/>
      <c r="DO78" s="42">
        <v>1375</v>
      </c>
      <c r="DP78" s="42">
        <v>1372</v>
      </c>
      <c r="DQ78" s="42">
        <v>1368</v>
      </c>
      <c r="DR78" s="42">
        <v>1364</v>
      </c>
      <c r="DS78" s="42">
        <v>1362</v>
      </c>
      <c r="DT78" s="42">
        <v>1359</v>
      </c>
      <c r="DU78" s="42">
        <v>1353</v>
      </c>
      <c r="DV78" s="42">
        <v>1345</v>
      </c>
      <c r="DW78" s="42">
        <v>1342</v>
      </c>
      <c r="DX78" s="42">
        <v>1337</v>
      </c>
      <c r="DY78" s="42">
        <v>1333</v>
      </c>
      <c r="DZ78" s="42">
        <v>1328</v>
      </c>
      <c r="EA78" s="192"/>
      <c r="EB78" s="42">
        <v>1327</v>
      </c>
      <c r="EC78" s="42">
        <v>1325</v>
      </c>
      <c r="ED78" s="42">
        <v>1320</v>
      </c>
      <c r="EE78" s="42">
        <v>1310</v>
      </c>
      <c r="EF78" s="42">
        <v>1309</v>
      </c>
      <c r="EG78" s="42">
        <v>1302</v>
      </c>
      <c r="EH78" s="42">
        <v>1300</v>
      </c>
      <c r="EI78" s="42">
        <v>1292</v>
      </c>
      <c r="EJ78" s="42">
        <v>1287</v>
      </c>
      <c r="EK78" s="42">
        <v>1281</v>
      </c>
      <c r="EL78" s="42">
        <v>1278</v>
      </c>
      <c r="EM78" s="42">
        <v>1274</v>
      </c>
      <c r="EN78" s="192"/>
      <c r="EO78" s="42">
        <v>1269</v>
      </c>
      <c r="EP78" s="42">
        <v>1267</v>
      </c>
      <c r="EQ78" s="42">
        <v>1260</v>
      </c>
      <c r="ER78" s="42">
        <v>1255</v>
      </c>
      <c r="ES78" s="42">
        <v>1254</v>
      </c>
      <c r="ET78" s="42">
        <v>1252</v>
      </c>
      <c r="EU78" s="42">
        <v>1251</v>
      </c>
      <c r="EV78" s="42">
        <v>1250</v>
      </c>
      <c r="EW78" s="42">
        <v>1256</v>
      </c>
      <c r="EX78" s="42">
        <v>1255</v>
      </c>
      <c r="EY78" s="42">
        <v>1254</v>
      </c>
      <c r="EZ78" s="42">
        <v>1247</v>
      </c>
      <c r="FD78" s="311"/>
      <c r="FE78" s="42">
        <v>1247</v>
      </c>
      <c r="FF78" s="42">
        <v>1257</v>
      </c>
      <c r="FG78" s="42">
        <v>1257</v>
      </c>
      <c r="FH78" s="42">
        <v>1251</v>
      </c>
      <c r="FI78" s="42">
        <v>1250</v>
      </c>
      <c r="FJ78" s="42">
        <v>1247</v>
      </c>
      <c r="FK78" s="42">
        <v>1245</v>
      </c>
      <c r="FL78" s="42">
        <v>1242</v>
      </c>
      <c r="FM78" s="42">
        <v>1236</v>
      </c>
      <c r="FN78" s="42">
        <v>1230</v>
      </c>
      <c r="FO78" s="42">
        <v>1225</v>
      </c>
      <c r="FP78" s="42">
        <v>1220</v>
      </c>
      <c r="FQ78" s="315"/>
      <c r="FR78" s="42">
        <v>1224</v>
      </c>
      <c r="FS78" s="42">
        <v>1221</v>
      </c>
      <c r="FT78" s="42">
        <v>1222</v>
      </c>
      <c r="FU78" s="42">
        <v>1212</v>
      </c>
      <c r="FV78" s="42">
        <v>1207</v>
      </c>
      <c r="FW78" s="42">
        <v>1216</v>
      </c>
      <c r="FX78" s="42">
        <v>1213</v>
      </c>
      <c r="FY78" s="42">
        <v>1216</v>
      </c>
      <c r="FZ78" s="42">
        <v>1210</v>
      </c>
      <c r="GA78" s="42">
        <v>1200</v>
      </c>
      <c r="GB78" s="42">
        <v>1194</v>
      </c>
      <c r="GC78" s="42">
        <v>1194</v>
      </c>
      <c r="GD78" s="322"/>
      <c r="GE78" s="42">
        <v>1199</v>
      </c>
      <c r="GF78" s="42">
        <v>1196</v>
      </c>
      <c r="GG78" s="42">
        <v>1207</v>
      </c>
      <c r="GH78" s="42">
        <v>1200</v>
      </c>
      <c r="GI78" s="42">
        <v>1226</v>
      </c>
      <c r="GJ78" s="42">
        <v>1216</v>
      </c>
      <c r="GK78" s="42">
        <v>1210</v>
      </c>
      <c r="GL78" s="42">
        <v>1221</v>
      </c>
      <c r="GM78" s="42">
        <v>1214</v>
      </c>
      <c r="GN78" s="42">
        <v>1226</v>
      </c>
      <c r="GO78" s="42">
        <v>1219</v>
      </c>
      <c r="GP78" s="42">
        <v>1224</v>
      </c>
      <c r="GQ78" s="42">
        <v>1217</v>
      </c>
      <c r="GR78" s="42">
        <v>1215</v>
      </c>
      <c r="GS78" s="42">
        <v>1233</v>
      </c>
      <c r="GT78" s="42">
        <v>1238</v>
      </c>
      <c r="GU78" s="42">
        <v>1244</v>
      </c>
      <c r="GV78" s="42">
        <v>1236</v>
      </c>
      <c r="GW78" s="42">
        <v>1233</v>
      </c>
      <c r="GX78" s="42">
        <v>1230</v>
      </c>
      <c r="GY78" s="42">
        <v>1222</v>
      </c>
      <c r="GZ78" s="42">
        <v>1228</v>
      </c>
      <c r="HA78" s="42">
        <v>1224</v>
      </c>
      <c r="HB78" s="42">
        <v>1280</v>
      </c>
      <c r="HC78" s="42">
        <v>1273</v>
      </c>
      <c r="HD78" s="42"/>
      <c r="HE78" s="42"/>
      <c r="HF78" s="42"/>
      <c r="HG78" s="42"/>
      <c r="HH78" s="42"/>
      <c r="HI78" s="42"/>
      <c r="HJ78" s="42"/>
      <c r="HK78" s="42"/>
      <c r="HL78" s="42"/>
      <c r="HM78" s="42"/>
      <c r="HN78" s="42"/>
    </row>
    <row r="79" spans="1:222" s="180" customFormat="1" x14ac:dyDescent="0.25">
      <c r="A79" s="59" t="s">
        <v>57</v>
      </c>
      <c r="B79" s="36">
        <v>656</v>
      </c>
      <c r="C79" s="36">
        <v>657</v>
      </c>
      <c r="D79" s="36">
        <v>691</v>
      </c>
      <c r="E79" s="36">
        <v>692</v>
      </c>
      <c r="F79" s="36">
        <v>690</v>
      </c>
      <c r="G79" s="36">
        <v>690</v>
      </c>
      <c r="H79" s="36">
        <v>687</v>
      </c>
      <c r="I79" s="36">
        <v>731</v>
      </c>
      <c r="J79" s="36">
        <v>742</v>
      </c>
      <c r="K79" s="36">
        <v>743</v>
      </c>
      <c r="L79" s="36">
        <v>768</v>
      </c>
      <c r="M79" s="36">
        <v>766</v>
      </c>
      <c r="N79" s="70"/>
      <c r="O79" s="36">
        <v>763</v>
      </c>
      <c r="P79" s="36">
        <v>762</v>
      </c>
      <c r="Q79" s="36">
        <v>760</v>
      </c>
      <c r="R79" s="36">
        <v>760</v>
      </c>
      <c r="S79" s="36">
        <v>763</v>
      </c>
      <c r="T79" s="36">
        <v>758</v>
      </c>
      <c r="U79" s="36">
        <v>757</v>
      </c>
      <c r="V79" s="42">
        <v>753</v>
      </c>
      <c r="W79" s="36">
        <v>756</v>
      </c>
      <c r="X79" s="36">
        <v>757</v>
      </c>
      <c r="Y79" s="36">
        <v>765</v>
      </c>
      <c r="Z79" s="42">
        <v>764</v>
      </c>
      <c r="AA79" s="70"/>
      <c r="AB79" s="42">
        <v>764</v>
      </c>
      <c r="AC79" s="42">
        <v>758</v>
      </c>
      <c r="AD79" s="42">
        <v>755</v>
      </c>
      <c r="AE79" s="42">
        <v>753</v>
      </c>
      <c r="AF79" s="42">
        <v>810</v>
      </c>
      <c r="AG79" s="42">
        <v>810</v>
      </c>
      <c r="AH79" s="42">
        <v>810</v>
      </c>
      <c r="AI79" s="42">
        <v>809</v>
      </c>
      <c r="AJ79" s="42">
        <v>870</v>
      </c>
      <c r="AK79" s="42">
        <v>869</v>
      </c>
      <c r="AL79" s="42">
        <v>867</v>
      </c>
      <c r="AM79" s="42">
        <v>863</v>
      </c>
      <c r="AN79" s="192"/>
      <c r="AO79" s="42">
        <v>863</v>
      </c>
      <c r="AP79" s="42">
        <v>860</v>
      </c>
      <c r="AQ79" s="42">
        <v>861</v>
      </c>
      <c r="AR79" s="42">
        <v>857</v>
      </c>
      <c r="AS79" s="42">
        <v>856</v>
      </c>
      <c r="AT79" s="42">
        <v>848</v>
      </c>
      <c r="AU79" s="42">
        <v>845</v>
      </c>
      <c r="AV79" s="42">
        <v>871</v>
      </c>
      <c r="AW79" s="42">
        <v>866</v>
      </c>
      <c r="AX79" s="42">
        <v>883</v>
      </c>
      <c r="AY79" s="42">
        <v>914</v>
      </c>
      <c r="AZ79" s="42">
        <v>928</v>
      </c>
      <c r="BA79" s="192"/>
      <c r="BB79" s="42">
        <v>963</v>
      </c>
      <c r="BC79" s="42">
        <v>973</v>
      </c>
      <c r="BD79" s="42">
        <v>981</v>
      </c>
      <c r="BE79" s="42">
        <v>990</v>
      </c>
      <c r="BF79" s="42">
        <v>987</v>
      </c>
      <c r="BG79" s="42">
        <v>986</v>
      </c>
      <c r="BH79" s="42">
        <v>984</v>
      </c>
      <c r="BI79" s="42">
        <v>980</v>
      </c>
      <c r="BJ79" s="42">
        <v>984</v>
      </c>
      <c r="BK79" s="42">
        <v>982</v>
      </c>
      <c r="BL79" s="42">
        <v>980</v>
      </c>
      <c r="BM79" s="42">
        <v>977</v>
      </c>
      <c r="BN79" s="192"/>
      <c r="BO79" s="42">
        <v>969</v>
      </c>
      <c r="BP79" s="42">
        <v>986</v>
      </c>
      <c r="BQ79" s="42">
        <v>987</v>
      </c>
      <c r="BR79" s="42">
        <v>1015</v>
      </c>
      <c r="BS79" s="42">
        <v>1012</v>
      </c>
      <c r="BT79" s="42">
        <v>1035</v>
      </c>
      <c r="BU79" s="42">
        <v>1033</v>
      </c>
      <c r="BV79" s="42">
        <v>1031</v>
      </c>
      <c r="BW79" s="42">
        <v>1029</v>
      </c>
      <c r="BX79" s="42">
        <v>1031</v>
      </c>
      <c r="BY79" s="42">
        <v>1058</v>
      </c>
      <c r="BZ79" s="42">
        <v>1057</v>
      </c>
      <c r="CA79" s="192"/>
      <c r="CB79" s="42">
        <v>1052</v>
      </c>
      <c r="CC79" s="42">
        <v>1068</v>
      </c>
      <c r="CD79" s="42">
        <v>1077</v>
      </c>
      <c r="CE79" s="42">
        <v>1078</v>
      </c>
      <c r="CF79" s="42">
        <v>1083</v>
      </c>
      <c r="CG79" s="42">
        <v>1079</v>
      </c>
      <c r="CH79" s="42">
        <v>1069</v>
      </c>
      <c r="CI79" s="42">
        <v>1070</v>
      </c>
      <c r="CJ79" s="42">
        <v>1065</v>
      </c>
      <c r="CK79" s="42">
        <v>1067</v>
      </c>
      <c r="CL79" s="42">
        <v>1065</v>
      </c>
      <c r="CM79" s="42">
        <v>1063</v>
      </c>
      <c r="CN79" s="192"/>
      <c r="CO79" s="42">
        <v>1061</v>
      </c>
      <c r="CP79" s="42">
        <v>1061</v>
      </c>
      <c r="CQ79" s="42">
        <v>1057</v>
      </c>
      <c r="CR79" s="42">
        <v>1052</v>
      </c>
      <c r="CS79" s="42">
        <v>1052</v>
      </c>
      <c r="CT79" s="42">
        <v>1049</v>
      </c>
      <c r="CU79" s="42">
        <v>1046</v>
      </c>
      <c r="CV79" s="42">
        <v>1051</v>
      </c>
      <c r="CW79" s="42">
        <v>1046</v>
      </c>
      <c r="CX79" s="42">
        <v>1043</v>
      </c>
      <c r="CY79" s="42">
        <v>1036</v>
      </c>
      <c r="CZ79" s="42">
        <v>1035</v>
      </c>
      <c r="DA79" s="192"/>
      <c r="DB79" s="42">
        <v>1031</v>
      </c>
      <c r="DC79" s="42">
        <v>1053</v>
      </c>
      <c r="DD79" s="42">
        <v>1052</v>
      </c>
      <c r="DE79" s="42">
        <v>1051</v>
      </c>
      <c r="DF79" s="42">
        <v>1050</v>
      </c>
      <c r="DG79" s="42">
        <v>1053</v>
      </c>
      <c r="DH79" s="42">
        <v>1053</v>
      </c>
      <c r="DI79" s="42">
        <v>1050</v>
      </c>
      <c r="DJ79" s="42">
        <v>1065</v>
      </c>
      <c r="DK79" s="42">
        <v>1077</v>
      </c>
      <c r="DL79" s="42">
        <v>1075</v>
      </c>
      <c r="DM79" s="42">
        <v>1071</v>
      </c>
      <c r="DN79" s="192"/>
      <c r="DO79" s="42">
        <v>1067</v>
      </c>
      <c r="DP79" s="42">
        <v>1066</v>
      </c>
      <c r="DQ79" s="42">
        <v>1065</v>
      </c>
      <c r="DR79" s="42">
        <v>1065</v>
      </c>
      <c r="DS79" s="42">
        <v>1062</v>
      </c>
      <c r="DT79" s="42">
        <v>1060</v>
      </c>
      <c r="DU79" s="42">
        <v>1057</v>
      </c>
      <c r="DV79" s="42">
        <v>1072</v>
      </c>
      <c r="DW79" s="42">
        <v>1072</v>
      </c>
      <c r="DX79" s="42">
        <v>1079</v>
      </c>
      <c r="DY79" s="42">
        <v>1076</v>
      </c>
      <c r="DZ79" s="42">
        <v>1071</v>
      </c>
      <c r="EA79" s="192"/>
      <c r="EB79" s="42">
        <v>1095</v>
      </c>
      <c r="EC79" s="42">
        <v>1131</v>
      </c>
      <c r="ED79" s="42">
        <v>1131</v>
      </c>
      <c r="EE79" s="42">
        <v>1126</v>
      </c>
      <c r="EF79" s="42">
        <v>1122</v>
      </c>
      <c r="EG79" s="42">
        <v>1126</v>
      </c>
      <c r="EH79" s="42">
        <v>1136</v>
      </c>
      <c r="EI79" s="42">
        <v>1159</v>
      </c>
      <c r="EJ79" s="42">
        <v>1157</v>
      </c>
      <c r="EK79" s="42">
        <v>1149</v>
      </c>
      <c r="EL79" s="42">
        <v>1153</v>
      </c>
      <c r="EM79" s="42">
        <v>1153</v>
      </c>
      <c r="EN79" s="192"/>
      <c r="EO79" s="42">
        <v>1181</v>
      </c>
      <c r="EP79" s="42">
        <v>1179</v>
      </c>
      <c r="EQ79" s="42">
        <v>1207</v>
      </c>
      <c r="ER79" s="42">
        <v>1200</v>
      </c>
      <c r="ES79" s="42">
        <v>1231</v>
      </c>
      <c r="ET79" s="42">
        <v>1224</v>
      </c>
      <c r="EU79" s="42">
        <v>1220</v>
      </c>
      <c r="EV79" s="42">
        <v>1224</v>
      </c>
      <c r="EW79" s="42">
        <v>1219</v>
      </c>
      <c r="EX79" s="42">
        <v>1219</v>
      </c>
      <c r="EY79" s="42">
        <v>1212</v>
      </c>
      <c r="EZ79" s="42">
        <v>1204</v>
      </c>
      <c r="FD79" s="311"/>
      <c r="FE79" s="42">
        <v>1194</v>
      </c>
      <c r="FF79" s="42">
        <v>1239</v>
      </c>
      <c r="FG79" s="42">
        <v>1286</v>
      </c>
      <c r="FH79" s="42">
        <v>1287</v>
      </c>
      <c r="FI79" s="42">
        <v>1296</v>
      </c>
      <c r="FJ79" s="42">
        <v>1318</v>
      </c>
      <c r="FK79" s="42">
        <v>1306</v>
      </c>
      <c r="FL79" s="42">
        <v>1302</v>
      </c>
      <c r="FM79" s="42">
        <v>1294</v>
      </c>
      <c r="FN79" s="42">
        <v>1280</v>
      </c>
      <c r="FO79" s="42">
        <v>1274</v>
      </c>
      <c r="FP79" s="42">
        <v>1288</v>
      </c>
      <c r="FQ79" s="315"/>
      <c r="FR79" s="42">
        <v>1306</v>
      </c>
      <c r="FS79" s="42">
        <v>1304</v>
      </c>
      <c r="FT79" s="42">
        <v>1324</v>
      </c>
      <c r="FU79" s="42">
        <v>1321</v>
      </c>
      <c r="FV79" s="42">
        <v>1331</v>
      </c>
      <c r="FW79" s="42">
        <v>1323</v>
      </c>
      <c r="FX79" s="42">
        <v>1310</v>
      </c>
      <c r="FY79" s="42">
        <v>1309</v>
      </c>
      <c r="FZ79" s="42">
        <v>1292</v>
      </c>
      <c r="GA79" s="42">
        <v>1285</v>
      </c>
      <c r="GB79" s="42">
        <v>1276</v>
      </c>
      <c r="GC79" s="42">
        <v>1287</v>
      </c>
      <c r="GD79" s="322"/>
      <c r="GE79" s="42">
        <v>1300</v>
      </c>
      <c r="GF79" s="42">
        <v>1294</v>
      </c>
      <c r="GG79" s="42">
        <v>1322</v>
      </c>
      <c r="GH79" s="42">
        <v>1316</v>
      </c>
      <c r="GI79" s="42">
        <v>1343</v>
      </c>
      <c r="GJ79" s="42">
        <v>1334</v>
      </c>
      <c r="GK79" s="42">
        <v>1327</v>
      </c>
      <c r="GL79" s="42">
        <v>1317</v>
      </c>
      <c r="GM79" s="42">
        <v>1306</v>
      </c>
      <c r="GN79" s="42">
        <v>1302</v>
      </c>
      <c r="GO79" s="42">
        <v>1291</v>
      </c>
      <c r="GP79" s="42">
        <v>1306</v>
      </c>
      <c r="GQ79" s="42">
        <v>1304</v>
      </c>
      <c r="GR79" s="42">
        <v>1301</v>
      </c>
      <c r="GS79" s="42">
        <v>1312</v>
      </c>
      <c r="GT79" s="42">
        <v>1331</v>
      </c>
      <c r="GU79" s="42">
        <v>1336</v>
      </c>
      <c r="GV79" s="42">
        <v>1327</v>
      </c>
      <c r="GW79" s="42">
        <v>1320</v>
      </c>
      <c r="GX79" s="42">
        <v>1317</v>
      </c>
      <c r="GY79" s="42">
        <v>1312</v>
      </c>
      <c r="GZ79" s="42">
        <v>1311</v>
      </c>
      <c r="HA79" s="42">
        <v>1308</v>
      </c>
      <c r="HB79" s="42">
        <v>1325</v>
      </c>
      <c r="HC79" s="42">
        <v>1319</v>
      </c>
      <c r="HD79" s="42"/>
      <c r="HE79" s="42"/>
      <c r="HF79" s="42"/>
      <c r="HG79" s="42"/>
      <c r="HH79" s="42"/>
      <c r="HI79" s="42"/>
      <c r="HJ79" s="42"/>
      <c r="HK79" s="42"/>
      <c r="HL79" s="42"/>
      <c r="HM79" s="42"/>
      <c r="HN79" s="42"/>
    </row>
    <row r="80" spans="1:222" s="180" customFormat="1" x14ac:dyDescent="0.25">
      <c r="A80" s="59" t="s">
        <v>58</v>
      </c>
      <c r="B80" s="36">
        <v>602</v>
      </c>
      <c r="C80" s="36">
        <v>595</v>
      </c>
      <c r="D80" s="36">
        <v>631</v>
      </c>
      <c r="E80" s="36">
        <v>627</v>
      </c>
      <c r="F80" s="36">
        <v>660</v>
      </c>
      <c r="G80" s="36">
        <v>662</v>
      </c>
      <c r="H80" s="36">
        <v>678</v>
      </c>
      <c r="I80" s="36">
        <v>713</v>
      </c>
      <c r="J80" s="36">
        <v>716</v>
      </c>
      <c r="K80" s="36">
        <v>717</v>
      </c>
      <c r="L80" s="36">
        <v>747</v>
      </c>
      <c r="M80" s="36">
        <v>745</v>
      </c>
      <c r="N80" s="70"/>
      <c r="O80" s="36">
        <v>750</v>
      </c>
      <c r="P80" s="36">
        <v>749</v>
      </c>
      <c r="Q80" s="36">
        <v>745</v>
      </c>
      <c r="R80" s="36">
        <v>741</v>
      </c>
      <c r="S80" s="36">
        <v>763</v>
      </c>
      <c r="T80" s="36">
        <v>762</v>
      </c>
      <c r="U80" s="36">
        <v>759</v>
      </c>
      <c r="V80" s="42">
        <v>756</v>
      </c>
      <c r="W80" s="36">
        <v>757</v>
      </c>
      <c r="X80" s="36">
        <v>750</v>
      </c>
      <c r="Y80" s="36">
        <v>751</v>
      </c>
      <c r="Z80" s="42">
        <v>749</v>
      </c>
      <c r="AA80" s="70"/>
      <c r="AB80" s="42">
        <v>749</v>
      </c>
      <c r="AC80" s="42">
        <v>743</v>
      </c>
      <c r="AD80" s="42">
        <v>743</v>
      </c>
      <c r="AE80" s="42">
        <v>740</v>
      </c>
      <c r="AF80" s="42">
        <v>788</v>
      </c>
      <c r="AG80" s="42">
        <v>792</v>
      </c>
      <c r="AH80" s="42">
        <v>799</v>
      </c>
      <c r="AI80" s="42">
        <v>798</v>
      </c>
      <c r="AJ80" s="42">
        <v>934</v>
      </c>
      <c r="AK80" s="42">
        <v>930</v>
      </c>
      <c r="AL80" s="42">
        <v>924</v>
      </c>
      <c r="AM80" s="42">
        <v>915</v>
      </c>
      <c r="AN80" s="192"/>
      <c r="AO80" s="42">
        <v>908</v>
      </c>
      <c r="AP80" s="42">
        <v>906</v>
      </c>
      <c r="AQ80" s="42">
        <v>914</v>
      </c>
      <c r="AR80" s="42">
        <v>908</v>
      </c>
      <c r="AS80" s="42">
        <v>910</v>
      </c>
      <c r="AT80" s="42">
        <v>901</v>
      </c>
      <c r="AU80" s="42">
        <v>894</v>
      </c>
      <c r="AV80" s="42">
        <v>973</v>
      </c>
      <c r="AW80" s="42">
        <v>967</v>
      </c>
      <c r="AX80" s="42">
        <v>976</v>
      </c>
      <c r="AY80" s="42">
        <v>1024</v>
      </c>
      <c r="AZ80" s="42">
        <v>1028</v>
      </c>
      <c r="BA80" s="192"/>
      <c r="BB80" s="42">
        <v>1043</v>
      </c>
      <c r="BC80" s="42">
        <v>1071</v>
      </c>
      <c r="BD80" s="42">
        <v>1095</v>
      </c>
      <c r="BE80" s="42">
        <v>1125</v>
      </c>
      <c r="BF80" s="42">
        <v>1118</v>
      </c>
      <c r="BG80" s="42">
        <v>1118</v>
      </c>
      <c r="BH80" s="42">
        <v>1114</v>
      </c>
      <c r="BI80" s="42">
        <v>1106</v>
      </c>
      <c r="BJ80" s="42">
        <v>1107</v>
      </c>
      <c r="BK80" s="42">
        <v>1092</v>
      </c>
      <c r="BL80" s="42">
        <v>1080</v>
      </c>
      <c r="BM80" s="42">
        <v>1076</v>
      </c>
      <c r="BN80" s="192"/>
      <c r="BO80" s="42">
        <v>1065</v>
      </c>
      <c r="BP80" s="42">
        <v>1078</v>
      </c>
      <c r="BQ80" s="42">
        <v>1075</v>
      </c>
      <c r="BR80" s="42">
        <v>1101</v>
      </c>
      <c r="BS80" s="42">
        <v>1094</v>
      </c>
      <c r="BT80" s="42">
        <v>1115</v>
      </c>
      <c r="BU80" s="42">
        <v>1112</v>
      </c>
      <c r="BV80" s="42">
        <v>1104</v>
      </c>
      <c r="BW80" s="42">
        <v>1097</v>
      </c>
      <c r="BX80" s="42">
        <v>1096</v>
      </c>
      <c r="BY80" s="42">
        <v>1135</v>
      </c>
      <c r="BZ80" s="42">
        <v>1139</v>
      </c>
      <c r="CA80" s="192"/>
      <c r="CB80" s="42">
        <v>1127</v>
      </c>
      <c r="CC80" s="42">
        <v>1155</v>
      </c>
      <c r="CD80" s="42">
        <v>1169</v>
      </c>
      <c r="CE80" s="42">
        <v>1169</v>
      </c>
      <c r="CF80" s="42">
        <v>1173</v>
      </c>
      <c r="CG80" s="42">
        <v>1168</v>
      </c>
      <c r="CH80" s="42">
        <v>1163</v>
      </c>
      <c r="CI80" s="42">
        <v>1177</v>
      </c>
      <c r="CJ80" s="42">
        <v>1168</v>
      </c>
      <c r="CK80" s="42">
        <v>1159</v>
      </c>
      <c r="CL80" s="42">
        <v>1167</v>
      </c>
      <c r="CM80" s="42">
        <v>1160</v>
      </c>
      <c r="CN80" s="192"/>
      <c r="CO80" s="42">
        <v>1149</v>
      </c>
      <c r="CP80" s="42">
        <v>1151</v>
      </c>
      <c r="CQ80" s="42">
        <v>1151</v>
      </c>
      <c r="CR80" s="42">
        <v>1147</v>
      </c>
      <c r="CS80" s="42">
        <v>1146</v>
      </c>
      <c r="CT80" s="42">
        <v>1144</v>
      </c>
      <c r="CU80" s="42">
        <v>1138</v>
      </c>
      <c r="CV80" s="42">
        <v>1136</v>
      </c>
      <c r="CW80" s="42">
        <v>1132</v>
      </c>
      <c r="CX80" s="42">
        <v>1130</v>
      </c>
      <c r="CY80" s="42">
        <v>1123</v>
      </c>
      <c r="CZ80" s="42">
        <v>1122</v>
      </c>
      <c r="DA80" s="192"/>
      <c r="DB80" s="42">
        <v>1116</v>
      </c>
      <c r="DC80" s="42">
        <v>1162</v>
      </c>
      <c r="DD80" s="42">
        <v>1161</v>
      </c>
      <c r="DE80" s="42">
        <v>1163</v>
      </c>
      <c r="DF80" s="42">
        <v>1163</v>
      </c>
      <c r="DG80" s="42">
        <v>1169</v>
      </c>
      <c r="DH80" s="42">
        <v>1167</v>
      </c>
      <c r="DI80" s="42">
        <v>1159</v>
      </c>
      <c r="DJ80" s="42">
        <v>1171</v>
      </c>
      <c r="DK80" s="42">
        <v>1175</v>
      </c>
      <c r="DL80" s="42">
        <v>1162</v>
      </c>
      <c r="DM80" s="42">
        <v>1154</v>
      </c>
      <c r="DN80" s="192"/>
      <c r="DO80" s="42">
        <v>1152</v>
      </c>
      <c r="DP80" s="42">
        <v>1149</v>
      </c>
      <c r="DQ80" s="42">
        <v>1144</v>
      </c>
      <c r="DR80" s="42">
        <v>1141</v>
      </c>
      <c r="DS80" s="42">
        <v>1140</v>
      </c>
      <c r="DT80" s="42">
        <v>1136</v>
      </c>
      <c r="DU80" s="42">
        <v>1125</v>
      </c>
      <c r="DV80" s="42">
        <v>1149</v>
      </c>
      <c r="DW80" s="42">
        <v>1156</v>
      </c>
      <c r="DX80" s="42">
        <v>1168</v>
      </c>
      <c r="DY80" s="42">
        <v>1162</v>
      </c>
      <c r="DZ80" s="42">
        <v>1156</v>
      </c>
      <c r="EA80" s="192"/>
      <c r="EB80" s="42">
        <v>1180</v>
      </c>
      <c r="EC80" s="42">
        <v>1196</v>
      </c>
      <c r="ED80" s="42">
        <v>1191</v>
      </c>
      <c r="EE80" s="42">
        <v>1182</v>
      </c>
      <c r="EF80" s="42">
        <v>1177</v>
      </c>
      <c r="EG80" s="42">
        <v>1168</v>
      </c>
      <c r="EH80" s="42">
        <v>1193</v>
      </c>
      <c r="EI80" s="42">
        <v>1203</v>
      </c>
      <c r="EJ80" s="42">
        <v>1195</v>
      </c>
      <c r="EK80" s="42">
        <v>1185</v>
      </c>
      <c r="EL80" s="42">
        <v>1189</v>
      </c>
      <c r="EM80" s="42">
        <v>1183</v>
      </c>
      <c r="EN80" s="192"/>
      <c r="EO80" s="42">
        <v>1193</v>
      </c>
      <c r="EP80" s="42">
        <v>1182</v>
      </c>
      <c r="EQ80" s="42">
        <v>1207</v>
      </c>
      <c r="ER80" s="42">
        <v>1198</v>
      </c>
      <c r="ES80" s="42">
        <v>1224</v>
      </c>
      <c r="ET80" s="42">
        <v>1215</v>
      </c>
      <c r="EU80" s="42">
        <v>1216</v>
      </c>
      <c r="EV80" s="42">
        <v>1224</v>
      </c>
      <c r="EW80" s="42">
        <v>1219</v>
      </c>
      <c r="EX80" s="42">
        <v>1201</v>
      </c>
      <c r="EY80" s="42">
        <v>1195</v>
      </c>
      <c r="EZ80" s="42">
        <v>1185</v>
      </c>
      <c r="FD80" s="311"/>
      <c r="FE80" s="42">
        <v>1181</v>
      </c>
      <c r="FF80" s="42">
        <v>1220</v>
      </c>
      <c r="FG80" s="42">
        <v>1261</v>
      </c>
      <c r="FH80" s="42">
        <v>1262</v>
      </c>
      <c r="FI80" s="42">
        <v>1267</v>
      </c>
      <c r="FJ80" s="42">
        <v>1282</v>
      </c>
      <c r="FK80" s="42">
        <v>1274</v>
      </c>
      <c r="FL80" s="42">
        <v>1269</v>
      </c>
      <c r="FM80" s="42">
        <v>1257</v>
      </c>
      <c r="FN80" s="42">
        <v>1236</v>
      </c>
      <c r="FO80" s="42">
        <v>1222</v>
      </c>
      <c r="FP80" s="42">
        <v>1249</v>
      </c>
      <c r="FQ80" s="315"/>
      <c r="FR80" s="42">
        <v>1257</v>
      </c>
      <c r="FS80" s="42">
        <v>1253</v>
      </c>
      <c r="FT80" s="42">
        <v>1263</v>
      </c>
      <c r="FU80" s="42">
        <v>1256</v>
      </c>
      <c r="FV80" s="42">
        <v>1274</v>
      </c>
      <c r="FW80" s="42">
        <v>1266</v>
      </c>
      <c r="FX80" s="42">
        <v>1254</v>
      </c>
      <c r="FY80" s="42">
        <v>1266</v>
      </c>
      <c r="FZ80" s="42">
        <v>1258</v>
      </c>
      <c r="GA80" s="42">
        <v>1246</v>
      </c>
      <c r="GB80" s="42">
        <v>1229</v>
      </c>
      <c r="GC80" s="42">
        <v>1240</v>
      </c>
      <c r="GD80" s="322"/>
      <c r="GE80" s="42">
        <v>1258</v>
      </c>
      <c r="GF80" s="42">
        <v>1249</v>
      </c>
      <c r="GG80" s="42">
        <v>1267</v>
      </c>
      <c r="GH80" s="42">
        <v>1258</v>
      </c>
      <c r="GI80" s="42">
        <v>1266</v>
      </c>
      <c r="GJ80" s="42">
        <v>1255</v>
      </c>
      <c r="GK80" s="42">
        <v>1243</v>
      </c>
      <c r="GL80" s="42">
        <v>1243</v>
      </c>
      <c r="GM80" s="42">
        <v>1234</v>
      </c>
      <c r="GN80" s="42">
        <v>1228</v>
      </c>
      <c r="GO80" s="42">
        <v>1218</v>
      </c>
      <c r="GP80" s="42">
        <v>1227</v>
      </c>
      <c r="GQ80" s="42">
        <v>1227</v>
      </c>
      <c r="GR80" s="42">
        <v>1219</v>
      </c>
      <c r="GS80" s="42">
        <v>1249</v>
      </c>
      <c r="GT80" s="42">
        <v>1255</v>
      </c>
      <c r="GU80" s="42">
        <v>1247</v>
      </c>
      <c r="GV80" s="42">
        <v>1237</v>
      </c>
      <c r="GW80" s="42">
        <v>1230</v>
      </c>
      <c r="GX80" s="42">
        <v>1217</v>
      </c>
      <c r="GY80" s="42">
        <v>1206</v>
      </c>
      <c r="GZ80" s="42">
        <v>1206</v>
      </c>
      <c r="HA80" s="42">
        <v>1202</v>
      </c>
      <c r="HB80" s="42">
        <v>1225</v>
      </c>
      <c r="HC80" s="42">
        <v>1226</v>
      </c>
      <c r="HD80" s="42"/>
      <c r="HE80" s="42"/>
      <c r="HF80" s="42"/>
      <c r="HG80" s="42"/>
      <c r="HH80" s="42"/>
      <c r="HI80" s="42"/>
      <c r="HJ80" s="42"/>
      <c r="HK80" s="42"/>
      <c r="HL80" s="42"/>
      <c r="HM80" s="42"/>
      <c r="HN80" s="42"/>
    </row>
    <row r="81" spans="1:222" x14ac:dyDescent="0.25">
      <c r="A81" s="59" t="s">
        <v>59</v>
      </c>
      <c r="B81" s="36">
        <v>1012</v>
      </c>
      <c r="C81" s="36">
        <v>925</v>
      </c>
      <c r="D81" s="36">
        <v>821</v>
      </c>
      <c r="E81" s="36">
        <v>843</v>
      </c>
      <c r="F81" s="36">
        <v>799</v>
      </c>
      <c r="G81" s="36">
        <v>793</v>
      </c>
      <c r="H81" s="36">
        <v>696</v>
      </c>
      <c r="I81" s="36">
        <v>476</v>
      </c>
      <c r="J81" s="36">
        <v>374</v>
      </c>
      <c r="K81" s="36">
        <v>345</v>
      </c>
      <c r="L81" s="36">
        <v>153</v>
      </c>
      <c r="M81" s="36">
        <v>112</v>
      </c>
      <c r="N81" s="70"/>
      <c r="O81" s="36">
        <v>106</v>
      </c>
      <c r="P81" s="36">
        <v>104</v>
      </c>
      <c r="Q81" s="36">
        <v>104</v>
      </c>
      <c r="R81" s="36">
        <v>103</v>
      </c>
      <c r="S81" s="36">
        <v>0</v>
      </c>
      <c r="T81" s="36">
        <v>0</v>
      </c>
      <c r="U81" s="36">
        <v>0</v>
      </c>
      <c r="V81" s="42">
        <v>0</v>
      </c>
      <c r="W81" s="36">
        <v>0</v>
      </c>
      <c r="X81" s="36">
        <v>0</v>
      </c>
      <c r="Y81" s="36">
        <v>32</v>
      </c>
      <c r="Z81" s="42">
        <v>133</v>
      </c>
      <c r="AA81" s="70"/>
      <c r="AB81" s="42">
        <v>299</v>
      </c>
      <c r="AC81" s="42">
        <v>373</v>
      </c>
      <c r="AD81" s="42">
        <v>462</v>
      </c>
      <c r="AE81" s="42">
        <v>660</v>
      </c>
      <c r="AF81" s="42">
        <v>616</v>
      </c>
      <c r="AG81" s="42">
        <v>564</v>
      </c>
      <c r="AH81" s="42">
        <v>485</v>
      </c>
      <c r="AI81" s="42">
        <v>471</v>
      </c>
      <c r="AJ81" s="42">
        <v>0</v>
      </c>
      <c r="AK81" s="42">
        <v>0</v>
      </c>
      <c r="AL81" s="42">
        <v>0</v>
      </c>
      <c r="AM81" s="42">
        <v>0</v>
      </c>
      <c r="AN81" s="192"/>
      <c r="AO81" s="42">
        <v>0</v>
      </c>
      <c r="AP81" s="42">
        <v>0</v>
      </c>
      <c r="AQ81" s="42">
        <v>0</v>
      </c>
      <c r="AR81" s="42">
        <v>188</v>
      </c>
      <c r="AS81" s="42">
        <v>188</v>
      </c>
      <c r="AT81" s="42">
        <v>285</v>
      </c>
      <c r="AU81" s="42">
        <v>330</v>
      </c>
      <c r="AV81" s="42">
        <v>422</v>
      </c>
      <c r="AW81" s="42">
        <v>593</v>
      </c>
      <c r="AX81" s="42">
        <v>658</v>
      </c>
      <c r="AY81" s="42">
        <v>620</v>
      </c>
      <c r="AZ81" s="42">
        <v>728</v>
      </c>
      <c r="BA81" s="192"/>
      <c r="BB81" s="42">
        <v>557</v>
      </c>
      <c r="BC81" s="42">
        <v>486</v>
      </c>
      <c r="BD81" s="42">
        <v>313</v>
      </c>
      <c r="BE81" s="42">
        <v>158</v>
      </c>
      <c r="BF81" s="42">
        <v>155</v>
      </c>
      <c r="BG81" s="42">
        <v>108</v>
      </c>
      <c r="BH81" s="42">
        <v>107</v>
      </c>
      <c r="BI81" s="42">
        <v>107</v>
      </c>
      <c r="BJ81" s="42">
        <v>10</v>
      </c>
      <c r="BK81" s="42">
        <v>149</v>
      </c>
      <c r="BL81" s="42">
        <v>148</v>
      </c>
      <c r="BM81" s="42">
        <v>327</v>
      </c>
      <c r="BN81" s="192"/>
      <c r="BO81" s="42">
        <v>317</v>
      </c>
      <c r="BP81" s="42">
        <v>375</v>
      </c>
      <c r="BQ81" s="42">
        <v>365</v>
      </c>
      <c r="BR81" s="42">
        <v>186</v>
      </c>
      <c r="BS81" s="42">
        <v>185</v>
      </c>
      <c r="BT81" s="42">
        <v>107</v>
      </c>
      <c r="BU81" s="42">
        <v>192</v>
      </c>
      <c r="BV81" s="42">
        <v>228</v>
      </c>
      <c r="BW81" s="42">
        <v>387</v>
      </c>
      <c r="BX81" s="42">
        <v>501</v>
      </c>
      <c r="BY81" s="42">
        <v>389</v>
      </c>
      <c r="BZ81" s="42">
        <v>475</v>
      </c>
      <c r="CA81" s="192"/>
      <c r="CB81" s="42">
        <v>492</v>
      </c>
      <c r="CC81" s="42">
        <v>290</v>
      </c>
      <c r="CD81" s="42">
        <v>193</v>
      </c>
      <c r="CE81" s="42">
        <v>173</v>
      </c>
      <c r="CF81" s="42">
        <v>129</v>
      </c>
      <c r="CG81" s="42">
        <v>128</v>
      </c>
      <c r="CH81" s="42">
        <v>178</v>
      </c>
      <c r="CI81" s="42">
        <v>77</v>
      </c>
      <c r="CJ81" s="42">
        <v>143</v>
      </c>
      <c r="CK81" s="42">
        <v>117</v>
      </c>
      <c r="CL81" s="42">
        <v>67</v>
      </c>
      <c r="CM81" s="42">
        <v>65</v>
      </c>
      <c r="CN81" s="192"/>
      <c r="CO81" s="42">
        <v>63</v>
      </c>
      <c r="CP81" s="42">
        <v>29</v>
      </c>
      <c r="CQ81" s="42">
        <v>29</v>
      </c>
      <c r="CR81" s="42">
        <v>53</v>
      </c>
      <c r="CS81" s="42">
        <v>52</v>
      </c>
      <c r="CT81" s="42">
        <v>52</v>
      </c>
      <c r="CU81" s="42">
        <v>48</v>
      </c>
      <c r="CV81" s="42">
        <v>45</v>
      </c>
      <c r="CW81" s="42">
        <v>163</v>
      </c>
      <c r="CX81" s="42">
        <v>141</v>
      </c>
      <c r="CY81" s="42">
        <v>164</v>
      </c>
      <c r="CZ81" s="42">
        <v>187</v>
      </c>
      <c r="DA81" s="192"/>
      <c r="DB81" s="42">
        <v>187</v>
      </c>
      <c r="DC81" s="42">
        <v>117</v>
      </c>
      <c r="DD81" s="42">
        <v>115</v>
      </c>
      <c r="DE81" s="42">
        <v>191</v>
      </c>
      <c r="DF81" s="42">
        <v>168</v>
      </c>
      <c r="DG81" s="42">
        <v>117</v>
      </c>
      <c r="DH81" s="42">
        <v>111</v>
      </c>
      <c r="DI81" s="42">
        <v>109</v>
      </c>
      <c r="DJ81" s="42">
        <v>36</v>
      </c>
      <c r="DK81" s="42">
        <v>0</v>
      </c>
      <c r="DL81" s="42">
        <v>0</v>
      </c>
      <c r="DM81" s="42">
        <v>0</v>
      </c>
      <c r="DN81" s="192"/>
      <c r="DO81" s="42">
        <v>0</v>
      </c>
      <c r="DP81" s="42">
        <v>0</v>
      </c>
      <c r="DQ81" s="42">
        <v>0</v>
      </c>
      <c r="DR81" s="42">
        <v>103</v>
      </c>
      <c r="DS81" s="42">
        <v>127</v>
      </c>
      <c r="DT81" s="42">
        <v>188</v>
      </c>
      <c r="DU81" s="42">
        <v>186</v>
      </c>
      <c r="DV81" s="42">
        <v>86</v>
      </c>
      <c r="DW81" s="42">
        <v>191</v>
      </c>
      <c r="DX81" s="42">
        <v>191</v>
      </c>
      <c r="DY81" s="42">
        <v>186</v>
      </c>
      <c r="DZ81" s="42">
        <v>182</v>
      </c>
      <c r="EA81" s="192"/>
      <c r="EB81" s="42">
        <v>100</v>
      </c>
      <c r="EC81" s="42">
        <v>70</v>
      </c>
      <c r="ED81" s="42">
        <v>69</v>
      </c>
      <c r="EE81" s="42">
        <v>152</v>
      </c>
      <c r="EF81" s="42">
        <v>151</v>
      </c>
      <c r="EG81" s="42">
        <v>147</v>
      </c>
      <c r="EH81" s="42">
        <v>122</v>
      </c>
      <c r="EI81" s="42">
        <v>36</v>
      </c>
      <c r="EJ81" s="42">
        <v>135</v>
      </c>
      <c r="EK81" s="42">
        <v>229</v>
      </c>
      <c r="EL81" s="42">
        <v>208</v>
      </c>
      <c r="EM81" s="42">
        <v>298</v>
      </c>
      <c r="EN81" s="192"/>
      <c r="EO81" s="42">
        <v>223</v>
      </c>
      <c r="EP81" s="42">
        <v>218</v>
      </c>
      <c r="EQ81" s="42">
        <v>124</v>
      </c>
      <c r="ER81" s="42">
        <v>206</v>
      </c>
      <c r="ES81" s="42">
        <v>127</v>
      </c>
      <c r="ET81" s="42">
        <v>125</v>
      </c>
      <c r="EU81" s="42">
        <v>119</v>
      </c>
      <c r="EV81" s="42">
        <v>35</v>
      </c>
      <c r="EW81" s="42">
        <v>9</v>
      </c>
      <c r="EX81" s="42">
        <v>159</v>
      </c>
      <c r="EY81" s="42">
        <v>353</v>
      </c>
      <c r="EZ81" s="42">
        <v>398</v>
      </c>
      <c r="FE81" s="42">
        <v>481</v>
      </c>
      <c r="FF81" s="42">
        <v>333</v>
      </c>
      <c r="FG81" s="42">
        <v>142</v>
      </c>
      <c r="FH81" s="42">
        <v>123</v>
      </c>
      <c r="FI81" s="42">
        <v>80</v>
      </c>
      <c r="FJ81" s="42">
        <v>0</v>
      </c>
      <c r="FK81" s="42">
        <v>0</v>
      </c>
      <c r="FL81" s="42">
        <v>95</v>
      </c>
      <c r="FM81" s="42">
        <v>216</v>
      </c>
      <c r="FN81" s="42">
        <v>211</v>
      </c>
      <c r="FO81" s="42">
        <v>309</v>
      </c>
      <c r="FP81" s="42">
        <v>301</v>
      </c>
      <c r="FQ81" s="313"/>
      <c r="FR81" s="42">
        <v>185</v>
      </c>
      <c r="FS81" s="42">
        <v>215</v>
      </c>
      <c r="FT81" s="42">
        <v>119</v>
      </c>
      <c r="FU81" s="42">
        <v>181</v>
      </c>
      <c r="FV81" s="42">
        <v>100</v>
      </c>
      <c r="FW81" s="42">
        <v>66</v>
      </c>
      <c r="FX81" s="42">
        <v>66</v>
      </c>
      <c r="FY81" s="42">
        <v>111</v>
      </c>
      <c r="FZ81" s="42">
        <v>228</v>
      </c>
      <c r="GA81" s="42">
        <v>224</v>
      </c>
      <c r="GB81" s="42">
        <v>367</v>
      </c>
      <c r="GC81" s="42">
        <v>403</v>
      </c>
      <c r="GE81" s="42">
        <v>288</v>
      </c>
      <c r="GF81" s="42">
        <v>281</v>
      </c>
      <c r="GG81" s="42">
        <v>148</v>
      </c>
      <c r="GH81" s="42">
        <v>193</v>
      </c>
      <c r="GI81" s="42">
        <v>52</v>
      </c>
      <c r="GJ81" s="42">
        <v>105</v>
      </c>
      <c r="GK81" s="42">
        <v>103</v>
      </c>
      <c r="GL81" s="42">
        <v>192</v>
      </c>
      <c r="GM81" s="42">
        <v>339</v>
      </c>
      <c r="GN81" s="42">
        <v>279</v>
      </c>
      <c r="GO81" s="42">
        <v>431</v>
      </c>
      <c r="GP81" s="42">
        <v>385</v>
      </c>
      <c r="GQ81" s="42">
        <v>378</v>
      </c>
      <c r="GR81" s="42">
        <v>374</v>
      </c>
      <c r="GS81" s="42">
        <v>211</v>
      </c>
      <c r="GT81" s="42">
        <v>141</v>
      </c>
      <c r="GU81" s="42">
        <v>52</v>
      </c>
      <c r="GV81" s="42">
        <v>52</v>
      </c>
      <c r="GW81" s="42">
        <v>188</v>
      </c>
      <c r="GX81" s="42">
        <v>331</v>
      </c>
      <c r="GY81" s="42">
        <v>473</v>
      </c>
      <c r="GZ81" s="42">
        <v>612</v>
      </c>
      <c r="HA81" s="42">
        <v>775</v>
      </c>
      <c r="HB81" s="42">
        <v>572</v>
      </c>
      <c r="HC81" s="42">
        <v>697</v>
      </c>
      <c r="HD81" s="42"/>
      <c r="HE81" s="42"/>
      <c r="HF81" s="42"/>
      <c r="HG81" s="42"/>
      <c r="HH81" s="42"/>
      <c r="HI81" s="42"/>
      <c r="HJ81" s="42"/>
      <c r="HK81" s="42"/>
      <c r="HL81" s="42"/>
      <c r="HM81" s="42"/>
      <c r="HN81" s="42"/>
    </row>
    <row r="82" spans="1:222" ht="6.75" customHeight="1" x14ac:dyDescent="0.25">
      <c r="A82" s="24"/>
      <c r="B82" s="51"/>
      <c r="C82" s="51"/>
      <c r="D82" s="51"/>
      <c r="E82" s="51"/>
      <c r="F82" s="51"/>
      <c r="G82" s="51"/>
      <c r="H82" s="51"/>
      <c r="I82" s="51"/>
      <c r="J82" s="52"/>
      <c r="K82" s="52"/>
      <c r="L82" s="52"/>
      <c r="M82" s="52"/>
      <c r="N82" s="52"/>
      <c r="O82" s="52"/>
      <c r="P82" s="52"/>
      <c r="Q82" s="52"/>
      <c r="R82" s="52"/>
      <c r="S82" s="91"/>
      <c r="T82" s="91"/>
      <c r="U82" s="91"/>
      <c r="V82" s="196"/>
      <c r="W82" s="91"/>
      <c r="X82" s="91"/>
      <c r="Y82" s="91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192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192"/>
      <c r="BB82" s="206"/>
      <c r="BC82" s="206"/>
      <c r="BD82" s="206"/>
      <c r="BE82" s="206"/>
      <c r="BF82" s="206"/>
      <c r="BG82" s="206"/>
      <c r="BH82" s="206"/>
      <c r="BI82" s="206"/>
      <c r="BJ82" s="206"/>
      <c r="BK82" s="206"/>
      <c r="BL82" s="206"/>
      <c r="BM82" s="206"/>
      <c r="BN82" s="192"/>
      <c r="BO82" s="206"/>
      <c r="BP82" s="206"/>
      <c r="BQ82" s="206"/>
      <c r="BR82" s="206"/>
      <c r="BS82" s="206"/>
      <c r="BT82" s="206"/>
      <c r="BU82" s="206"/>
      <c r="BV82" s="206"/>
      <c r="BW82" s="206"/>
      <c r="BX82" s="206"/>
      <c r="BY82" s="206"/>
      <c r="BZ82" s="206"/>
      <c r="CA82" s="192"/>
      <c r="CB82" s="206"/>
      <c r="CC82" s="206"/>
      <c r="CD82" s="206"/>
      <c r="CE82" s="206"/>
      <c r="CF82" s="206"/>
      <c r="CG82" s="206"/>
      <c r="CH82" s="206"/>
      <c r="CI82" s="206"/>
      <c r="CJ82" s="206"/>
      <c r="CK82" s="206"/>
      <c r="CL82" s="206"/>
      <c r="CM82" s="206"/>
      <c r="CN82" s="192"/>
      <c r="CO82" s="206"/>
      <c r="CP82" s="206"/>
      <c r="CQ82" s="206"/>
      <c r="CR82" s="206"/>
      <c r="CS82" s="206"/>
      <c r="CT82" s="206"/>
      <c r="CU82" s="206"/>
      <c r="CV82" s="206"/>
      <c r="CW82" s="206"/>
      <c r="CX82" s="206"/>
      <c r="CY82" s="206"/>
      <c r="CZ82" s="206"/>
      <c r="DA82" s="192"/>
      <c r="DB82" s="206"/>
      <c r="DC82" s="206"/>
      <c r="DD82" s="206"/>
      <c r="DE82" s="206"/>
      <c r="DF82" s="206"/>
      <c r="DG82" s="206"/>
      <c r="DH82" s="206"/>
      <c r="DI82" s="206"/>
      <c r="DJ82" s="206"/>
      <c r="DK82" s="206"/>
      <c r="DL82" s="206"/>
      <c r="DM82" s="206"/>
      <c r="DN82" s="192"/>
      <c r="DO82" s="206"/>
      <c r="DP82" s="206"/>
      <c r="DQ82" s="206"/>
      <c r="DR82" s="206"/>
      <c r="DS82" s="206"/>
      <c r="DT82" s="206"/>
      <c r="DU82" s="206"/>
      <c r="DV82" s="206"/>
      <c r="DW82" s="206"/>
      <c r="DX82" s="206"/>
      <c r="DY82" s="206"/>
      <c r="DZ82" s="206"/>
      <c r="EA82" s="192"/>
      <c r="EB82" s="206"/>
      <c r="EC82" s="206"/>
      <c r="ED82" s="206"/>
      <c r="EE82" s="206"/>
      <c r="EF82" s="206"/>
      <c r="EG82" s="206"/>
      <c r="EH82" s="206"/>
      <c r="EI82" s="206"/>
      <c r="EJ82" s="206"/>
      <c r="EK82" s="206"/>
      <c r="EL82" s="206"/>
      <c r="EM82" s="206"/>
      <c r="EN82" s="192"/>
      <c r="EO82" s="206"/>
      <c r="EP82" s="206"/>
      <c r="EQ82" s="206"/>
      <c r="ER82" s="206"/>
      <c r="ES82" s="206"/>
      <c r="ET82" s="206"/>
      <c r="EU82" s="206"/>
      <c r="EV82" s="206"/>
      <c r="EW82" s="206"/>
      <c r="EX82" s="206"/>
      <c r="EY82" s="206"/>
      <c r="EZ82" s="206"/>
      <c r="FE82" s="206"/>
      <c r="FF82" s="206"/>
      <c r="FG82" s="206"/>
      <c r="FH82" s="206"/>
      <c r="FI82" s="206"/>
      <c r="FJ82" s="206"/>
      <c r="FK82" s="206"/>
      <c r="FL82" s="206"/>
      <c r="FM82" s="206"/>
      <c r="FN82" s="206"/>
      <c r="FO82" s="206"/>
      <c r="FP82" s="206"/>
      <c r="FQ82" s="313"/>
      <c r="FR82" s="206"/>
      <c r="FS82" s="206"/>
      <c r="FT82" s="206"/>
      <c r="FU82" s="206"/>
      <c r="FV82" s="206"/>
      <c r="FW82" s="206"/>
      <c r="FX82" s="206"/>
      <c r="FY82" s="206"/>
      <c r="FZ82" s="206"/>
      <c r="GA82" s="206"/>
      <c r="GB82" s="206"/>
      <c r="GC82" s="206"/>
      <c r="GE82" s="206"/>
      <c r="GF82" s="206"/>
      <c r="GG82" s="206"/>
      <c r="GH82" s="206"/>
      <c r="GI82" s="206"/>
      <c r="GJ82" s="206"/>
      <c r="GK82" s="206"/>
      <c r="GL82" s="206"/>
      <c r="GM82" s="206"/>
      <c r="GN82" s="206"/>
      <c r="GO82" s="206"/>
      <c r="GP82" s="206"/>
      <c r="GQ82" s="206"/>
      <c r="GR82" s="206"/>
      <c r="GS82" s="206"/>
      <c r="GT82" s="206"/>
      <c r="GU82" s="206"/>
      <c r="GV82" s="206"/>
      <c r="GW82" s="206"/>
      <c r="GX82" s="206"/>
      <c r="GY82" s="206"/>
      <c r="GZ82" s="206"/>
      <c r="HA82" s="206"/>
      <c r="HB82" s="206"/>
      <c r="HC82" s="206"/>
      <c r="HD82" s="206"/>
      <c r="HE82" s="206"/>
      <c r="HF82" s="206"/>
      <c r="HG82" s="206"/>
      <c r="HH82" s="206"/>
      <c r="HI82" s="206"/>
      <c r="HJ82" s="206"/>
      <c r="HK82" s="206"/>
      <c r="HL82" s="206"/>
      <c r="HM82" s="206"/>
      <c r="HN82" s="206"/>
    </row>
    <row r="84" spans="1:222" ht="14.4" x14ac:dyDescent="0.3">
      <c r="A84" s="10" t="s">
        <v>7</v>
      </c>
      <c r="FS84" s="306"/>
      <c r="GF84" s="306"/>
      <c r="GI84" s="306"/>
      <c r="GR84" s="306"/>
      <c r="GU84" s="306"/>
      <c r="HB84" s="324"/>
    </row>
    <row r="85" spans="1:222" ht="14.4" x14ac:dyDescent="0.3">
      <c r="A85" s="11" t="s">
        <v>19</v>
      </c>
      <c r="FS85" s="306"/>
      <c r="GF85" s="306"/>
      <c r="GI85" s="306"/>
      <c r="GR85" s="306"/>
      <c r="GU85" s="306"/>
      <c r="HB85" s="324"/>
    </row>
    <row r="86" spans="1:222" ht="14.4" x14ac:dyDescent="0.3">
      <c r="A86" s="10" t="s">
        <v>16</v>
      </c>
      <c r="DQ86" s="171"/>
      <c r="ED86" s="171"/>
      <c r="FS86" s="306"/>
      <c r="GF86" s="306"/>
      <c r="GI86" s="306"/>
      <c r="GR86" s="306"/>
      <c r="GU86" s="306"/>
      <c r="HB86" s="324"/>
    </row>
    <row r="87" spans="1:222" ht="14.4" x14ac:dyDescent="0.3">
      <c r="A87" s="312" t="s">
        <v>83</v>
      </c>
      <c r="DQ87" s="171"/>
      <c r="ED87" s="171"/>
      <c r="FS87" s="306"/>
      <c r="GF87" s="306"/>
      <c r="GI87" s="306"/>
      <c r="GR87" s="306"/>
      <c r="GU87" s="306"/>
      <c r="HB87" s="324"/>
    </row>
    <row r="88" spans="1:222" ht="14.4" x14ac:dyDescent="0.3">
      <c r="A88" s="318" t="s">
        <v>85</v>
      </c>
      <c r="DQ88" s="171"/>
      <c r="ED88" s="171"/>
      <c r="FS88" s="306"/>
      <c r="FY88" s="171"/>
      <c r="GF88" s="306"/>
      <c r="GI88" s="306"/>
      <c r="GL88" s="171"/>
      <c r="GR88" s="306"/>
      <c r="GV88" s="171"/>
      <c r="GX88" s="171"/>
      <c r="HB88" s="324"/>
    </row>
    <row r="89" spans="1:222" ht="14.4" x14ac:dyDescent="0.3">
      <c r="A89" s="329" t="s">
        <v>87</v>
      </c>
      <c r="DQ89" s="171"/>
      <c r="ED89" s="171"/>
      <c r="FS89" s="319"/>
      <c r="GF89" s="319"/>
      <c r="GI89" s="319"/>
      <c r="GR89" s="319"/>
      <c r="GU89" s="171"/>
      <c r="GV89" s="171"/>
      <c r="HB89" s="325"/>
    </row>
    <row r="90" spans="1:222" ht="14.4" x14ac:dyDescent="0.3">
      <c r="DQ90" s="171"/>
      <c r="ED90" s="171"/>
      <c r="FS90" s="319"/>
      <c r="GO90" s="171"/>
      <c r="GU90" s="171"/>
      <c r="HA90" s="171"/>
      <c r="HB90" s="325"/>
    </row>
    <row r="91" spans="1:222" ht="14.4" x14ac:dyDescent="0.3">
      <c r="DQ91" s="171"/>
      <c r="ED91" s="171"/>
      <c r="FS91" s="319"/>
      <c r="GO91" s="171"/>
      <c r="GS91" s="171"/>
      <c r="GU91" s="171"/>
      <c r="HA91" s="171"/>
      <c r="HB91" s="325"/>
    </row>
    <row r="92" spans="1:222" x14ac:dyDescent="0.25">
      <c r="DQ92" s="171"/>
      <c r="ED92" s="171"/>
      <c r="EE92" s="171"/>
      <c r="FY92" s="171"/>
      <c r="GS92" s="171"/>
    </row>
    <row r="93" spans="1:222" x14ac:dyDescent="0.25">
      <c r="DQ93" s="171"/>
      <c r="ED93" s="171"/>
      <c r="GU93" s="171"/>
    </row>
    <row r="94" spans="1:222" x14ac:dyDescent="0.25">
      <c r="DQ94" s="171"/>
      <c r="ED94" s="171"/>
      <c r="GS94" s="171"/>
    </row>
    <row r="95" spans="1:222" x14ac:dyDescent="0.25">
      <c r="DQ95" s="171"/>
      <c r="ED95" s="171"/>
    </row>
    <row r="96" spans="1:222" x14ac:dyDescent="0.25">
      <c r="DQ96" s="171"/>
      <c r="ED96" s="171"/>
    </row>
    <row r="97" spans="121:121" x14ac:dyDescent="0.25">
      <c r="DQ97" s="171"/>
    </row>
  </sheetData>
  <phoneticPr fontId="7" type="noConversion"/>
  <printOptions horizontalCentered="1"/>
  <pageMargins left="0" right="0" top="0.25" bottom="0.25" header="0.5" footer="0.5"/>
  <pageSetup paperSize="17" scale="53" fitToWidth="2" fitToHeight="2" pageOrder="overThenDown" orientation="landscape" r:id="rId1"/>
  <headerFooter alignWithMargins="0"/>
  <rowBreaks count="1" manualBreakCount="1">
    <brk id="24" max="95" man="1"/>
  </rowBreaks>
  <colBreaks count="2" manualBreakCount="2">
    <brk id="40" max="103" man="1"/>
    <brk id="79" max="10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5"/>
  <sheetViews>
    <sheetView workbookViewId="0">
      <selection activeCell="A18" sqref="A18:IV18"/>
    </sheetView>
  </sheetViews>
  <sheetFormatPr defaultRowHeight="13.8" x14ac:dyDescent="0.25"/>
  <cols>
    <col min="1" max="1" width="48.33203125" customWidth="1"/>
    <col min="2" max="13" width="8.6640625" customWidth="1"/>
    <col min="14" max="14" width="1.44140625" customWidth="1"/>
    <col min="15" max="15" width="8.6640625" customWidth="1"/>
    <col min="16" max="16" width="8.6640625" style="20" customWidth="1"/>
    <col min="17" max="19" width="8.6640625" customWidth="1"/>
    <col min="20" max="20" width="9.88671875" style="2" bestFit="1" customWidth="1"/>
    <col min="21" max="21" width="10.33203125" style="113" bestFit="1" customWidth="1"/>
  </cols>
  <sheetData>
    <row r="1" spans="1:21" x14ac:dyDescent="0.25">
      <c r="A1" s="107"/>
    </row>
    <row r="2" spans="1:21" ht="15.75" customHeight="1" x14ac:dyDescent="0.25">
      <c r="A2" s="330" t="s">
        <v>0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1"/>
      <c r="R2" s="331"/>
      <c r="S2" s="331"/>
    </row>
    <row r="3" spans="1:21" ht="31.5" customHeight="1" x14ac:dyDescent="0.25">
      <c r="A3" s="31"/>
      <c r="B3" s="31"/>
      <c r="C3" s="31"/>
      <c r="D3" s="34" t="s">
        <v>27</v>
      </c>
      <c r="E3" s="31"/>
      <c r="F3" s="31"/>
      <c r="G3" s="34" t="s">
        <v>28</v>
      </c>
      <c r="H3" s="31"/>
      <c r="I3" s="31"/>
      <c r="J3" s="34" t="s">
        <v>29</v>
      </c>
      <c r="K3" s="31"/>
      <c r="L3" s="31"/>
      <c r="M3" s="34" t="s">
        <v>30</v>
      </c>
      <c r="N3" s="73"/>
      <c r="O3" s="31"/>
      <c r="P3" s="31"/>
      <c r="Q3" s="34" t="s">
        <v>27</v>
      </c>
      <c r="R3" s="32"/>
      <c r="S3" s="32"/>
      <c r="T3" s="101" t="s">
        <v>28</v>
      </c>
      <c r="U3" s="114"/>
    </row>
    <row r="4" spans="1:21" x14ac:dyDescent="0.25">
      <c r="A4" s="2"/>
      <c r="B4" s="3">
        <v>39722</v>
      </c>
      <c r="C4" s="3">
        <v>39753</v>
      </c>
      <c r="D4" s="35">
        <v>39783</v>
      </c>
      <c r="E4" s="3">
        <v>39814</v>
      </c>
      <c r="F4" s="3">
        <v>39845</v>
      </c>
      <c r="G4" s="35">
        <v>39873</v>
      </c>
      <c r="H4" s="3">
        <v>39904</v>
      </c>
      <c r="I4" s="3">
        <v>39934</v>
      </c>
      <c r="J4" s="35">
        <v>39965</v>
      </c>
      <c r="K4" s="3">
        <v>39995</v>
      </c>
      <c r="L4" s="3">
        <v>40026</v>
      </c>
      <c r="M4" s="35">
        <v>40057</v>
      </c>
      <c r="N4" s="68"/>
      <c r="O4" s="3">
        <v>40087</v>
      </c>
      <c r="P4" s="3">
        <v>40118</v>
      </c>
      <c r="Q4" s="35">
        <v>40148</v>
      </c>
      <c r="R4" s="3">
        <v>40179</v>
      </c>
      <c r="S4" s="86">
        <v>40210</v>
      </c>
      <c r="T4" s="102">
        <v>40238</v>
      </c>
      <c r="U4" s="115">
        <v>40278</v>
      </c>
    </row>
    <row r="5" spans="1:21" x14ac:dyDescent="0.25">
      <c r="A5" s="4" t="s">
        <v>12</v>
      </c>
      <c r="B5" s="13">
        <v>40782</v>
      </c>
      <c r="C5" s="13">
        <v>34460</v>
      </c>
      <c r="D5" s="36">
        <v>43830</v>
      </c>
      <c r="E5" s="13">
        <v>34230</v>
      </c>
      <c r="F5" s="13">
        <v>35872</v>
      </c>
      <c r="G5" s="36">
        <v>42640</v>
      </c>
      <c r="H5" s="13">
        <v>38717</v>
      </c>
      <c r="I5" s="13">
        <v>35030</v>
      </c>
      <c r="J5" s="36">
        <v>41576</v>
      </c>
      <c r="K5" s="13">
        <v>37919</v>
      </c>
      <c r="L5" s="13">
        <v>35955</v>
      </c>
      <c r="M5" s="36">
        <v>39913</v>
      </c>
      <c r="N5" s="69"/>
      <c r="O5" s="1">
        <v>37786</v>
      </c>
      <c r="P5" s="1">
        <v>36551</v>
      </c>
      <c r="Q5" s="42">
        <v>41895</v>
      </c>
      <c r="R5" s="1">
        <v>33027</v>
      </c>
      <c r="S5" s="87">
        <v>36490</v>
      </c>
      <c r="T5" s="42">
        <v>44543</v>
      </c>
      <c r="U5" s="12">
        <v>38742</v>
      </c>
    </row>
    <row r="6" spans="1:21" x14ac:dyDescent="0.25">
      <c r="A6" s="4" t="s">
        <v>1</v>
      </c>
      <c r="B6" s="13">
        <v>11024</v>
      </c>
      <c r="C6" s="13">
        <v>9537</v>
      </c>
      <c r="D6" s="36">
        <v>10888</v>
      </c>
      <c r="E6" s="13">
        <v>10709</v>
      </c>
      <c r="F6" s="13">
        <v>11186</v>
      </c>
      <c r="G6" s="36">
        <v>13063</v>
      </c>
      <c r="H6" s="13">
        <v>12652</v>
      </c>
      <c r="I6" s="13">
        <v>10996</v>
      </c>
      <c r="J6" s="36">
        <v>12633</v>
      </c>
      <c r="K6" s="13">
        <v>12462</v>
      </c>
      <c r="L6" s="13">
        <v>11453</v>
      </c>
      <c r="M6" s="37">
        <v>11586</v>
      </c>
      <c r="N6" s="69"/>
      <c r="O6" s="17">
        <v>11292</v>
      </c>
      <c r="P6" s="1">
        <v>11595</v>
      </c>
      <c r="Q6" s="42">
        <v>10146</v>
      </c>
      <c r="R6" s="1">
        <v>10665</v>
      </c>
      <c r="S6" s="87">
        <v>12329</v>
      </c>
      <c r="T6" s="42">
        <v>13737</v>
      </c>
      <c r="U6" s="12">
        <v>11749</v>
      </c>
    </row>
    <row r="7" spans="1:21" x14ac:dyDescent="0.25">
      <c r="A7" s="4" t="s">
        <v>8</v>
      </c>
      <c r="B7" s="21">
        <v>2975</v>
      </c>
      <c r="C7" s="21">
        <v>2592</v>
      </c>
      <c r="D7" s="37">
        <v>2951</v>
      </c>
      <c r="E7" s="21">
        <v>2884</v>
      </c>
      <c r="F7" s="21">
        <v>3045</v>
      </c>
      <c r="G7" s="37">
        <v>3516</v>
      </c>
      <c r="H7" s="21">
        <v>3409</v>
      </c>
      <c r="I7" s="21">
        <v>2971</v>
      </c>
      <c r="J7" s="37">
        <v>3355</v>
      </c>
      <c r="K7" s="21">
        <v>3456</v>
      </c>
      <c r="L7" s="21">
        <v>3099</v>
      </c>
      <c r="M7" s="37">
        <v>3290</v>
      </c>
      <c r="N7" s="69"/>
      <c r="O7" s="28">
        <v>3278</v>
      </c>
      <c r="P7" s="12">
        <v>3470</v>
      </c>
      <c r="Q7" s="76">
        <v>2924</v>
      </c>
      <c r="R7" s="17">
        <v>3160</v>
      </c>
      <c r="S7" s="17">
        <v>3858</v>
      </c>
      <c r="T7" s="76">
        <v>4326</v>
      </c>
      <c r="U7" s="116">
        <v>3766</v>
      </c>
    </row>
    <row r="8" spans="1:21" x14ac:dyDescent="0.25">
      <c r="A8" s="4" t="s">
        <v>4</v>
      </c>
      <c r="B8" s="27">
        <f t="shared" ref="B8:I8" si="0">B6/B5</f>
        <v>0.2703153351969006</v>
      </c>
      <c r="C8" s="27">
        <f t="shared" si="0"/>
        <v>0.27675565873476493</v>
      </c>
      <c r="D8" s="39">
        <f t="shared" si="0"/>
        <v>0.24841432808578598</v>
      </c>
      <c r="E8" s="27">
        <f t="shared" si="0"/>
        <v>0.31285422144317848</v>
      </c>
      <c r="F8" s="27">
        <f t="shared" si="0"/>
        <v>0.31183095450490633</v>
      </c>
      <c r="G8" s="39">
        <f t="shared" si="0"/>
        <v>0.30635553470919324</v>
      </c>
      <c r="H8" s="27">
        <f t="shared" si="0"/>
        <v>0.32678151716300335</v>
      </c>
      <c r="I8" s="27">
        <f t="shared" si="0"/>
        <v>0.31390236939765914</v>
      </c>
      <c r="J8" s="39">
        <f>J6/J5</f>
        <v>0.30385318452953625</v>
      </c>
      <c r="K8" s="27">
        <f>K6/K5</f>
        <v>0.32864790738152377</v>
      </c>
      <c r="L8" s="27">
        <f>L6/L5</f>
        <v>0.31853706021415656</v>
      </c>
      <c r="M8" s="39">
        <f>M6/M5</f>
        <v>0.29028136196226795</v>
      </c>
      <c r="N8" s="63"/>
      <c r="O8" s="6">
        <f t="shared" ref="O8:U8" si="1">O6/O5</f>
        <v>0.29884084052294502</v>
      </c>
      <c r="P8" s="6">
        <f t="shared" si="1"/>
        <v>0.31722798281852754</v>
      </c>
      <c r="Q8" s="41">
        <f t="shared" si="1"/>
        <v>0.24217687074829933</v>
      </c>
      <c r="R8" s="6">
        <f t="shared" si="1"/>
        <v>0.32291761286220366</v>
      </c>
      <c r="S8" s="89">
        <f t="shared" si="1"/>
        <v>0.33787338996985478</v>
      </c>
      <c r="T8" s="41">
        <f t="shared" si="1"/>
        <v>0.30839862604674134</v>
      </c>
      <c r="U8" s="18">
        <f t="shared" si="1"/>
        <v>0.30326260905477259</v>
      </c>
    </row>
    <row r="9" spans="1:21" x14ac:dyDescent="0.25">
      <c r="A9" s="79" t="s">
        <v>37</v>
      </c>
      <c r="B9" s="77">
        <f>79227/29317</f>
        <v>2.7024252140396356</v>
      </c>
      <c r="C9" s="77">
        <f>169797/60914</f>
        <v>2.7874872771448271</v>
      </c>
      <c r="D9" s="78">
        <f>275295/96491</f>
        <v>2.8530640163331293</v>
      </c>
      <c r="E9" s="77">
        <f>398251/137197</f>
        <v>2.9027675532263824</v>
      </c>
      <c r="F9" s="77">
        <f>492696/169510</f>
        <v>2.9065895817355907</v>
      </c>
      <c r="G9" s="78">
        <f>610864/209975</f>
        <v>2.909222526491249</v>
      </c>
      <c r="H9" s="77">
        <f>706844/244745</f>
        <v>2.8880835154957198</v>
      </c>
      <c r="I9" s="77">
        <f>806368/282224</f>
        <v>2.8571914507625147</v>
      </c>
      <c r="J9" s="78">
        <f>914721/322548</f>
        <v>2.8359220953160458</v>
      </c>
      <c r="K9" s="77">
        <f>1048949/375084</f>
        <v>2.7965709014514082</v>
      </c>
      <c r="L9" s="77">
        <f>1143151/413063</f>
        <v>2.7674979361501757</v>
      </c>
      <c r="M9" s="78">
        <f>1257872/461365</f>
        <v>2.7264140105989836</v>
      </c>
      <c r="N9" s="80"/>
      <c r="O9" s="77">
        <f>77514/35532</f>
        <v>2.1815265113137454</v>
      </c>
      <c r="P9" s="77">
        <f>177630/78093</f>
        <v>2.2745956743882294</v>
      </c>
      <c r="Q9" s="78">
        <f>284810/124367</f>
        <v>2.290076949673145</v>
      </c>
      <c r="R9" s="77">
        <f>411513/180240</f>
        <v>2.2831391478029293</v>
      </c>
      <c r="S9" s="90">
        <v>2.27</v>
      </c>
      <c r="T9" s="78">
        <v>2.34</v>
      </c>
      <c r="U9" s="117">
        <v>2.35</v>
      </c>
    </row>
    <row r="10" spans="1:21" x14ac:dyDescent="0.25">
      <c r="A10" s="8" t="s">
        <v>25</v>
      </c>
      <c r="B10" s="61">
        <v>81</v>
      </c>
      <c r="C10" s="61">
        <v>78</v>
      </c>
      <c r="D10" s="62">
        <v>86</v>
      </c>
      <c r="E10" s="61">
        <v>79</v>
      </c>
      <c r="F10" s="61">
        <v>83</v>
      </c>
      <c r="G10" s="62">
        <v>73</v>
      </c>
      <c r="H10" s="61">
        <v>77</v>
      </c>
      <c r="I10" s="61">
        <v>70</v>
      </c>
      <c r="J10" s="62">
        <v>89</v>
      </c>
      <c r="K10" s="61">
        <v>66</v>
      </c>
      <c r="L10" s="61">
        <v>71</v>
      </c>
      <c r="M10" s="62">
        <v>77</v>
      </c>
      <c r="N10" s="63"/>
      <c r="O10" s="57">
        <v>83</v>
      </c>
      <c r="P10" s="57">
        <v>71</v>
      </c>
      <c r="Q10" s="58">
        <v>76</v>
      </c>
      <c r="R10" s="57">
        <v>72</v>
      </c>
      <c r="S10" s="57">
        <v>61</v>
      </c>
      <c r="T10" s="46">
        <v>78</v>
      </c>
      <c r="U10" s="119">
        <v>61</v>
      </c>
    </row>
    <row r="11" spans="1:21" ht="6" customHeight="1" x14ac:dyDescent="0.25">
      <c r="A11" s="24"/>
      <c r="B11" s="51"/>
      <c r="C11" s="51"/>
      <c r="D11" s="51"/>
      <c r="E11" s="51"/>
      <c r="F11" s="51"/>
      <c r="G11" s="51"/>
      <c r="H11" s="51"/>
      <c r="I11" s="51"/>
      <c r="J11" s="52"/>
      <c r="K11" s="52"/>
      <c r="L11" s="52"/>
      <c r="M11" s="52"/>
      <c r="N11" s="52"/>
      <c r="O11" s="52"/>
      <c r="P11" s="52"/>
      <c r="Q11" s="52"/>
      <c r="R11" s="52"/>
      <c r="S11" s="91"/>
      <c r="T11" s="25"/>
      <c r="U11" s="25"/>
    </row>
    <row r="12" spans="1:21" x14ac:dyDescent="0.25">
      <c r="A12" s="8" t="s">
        <v>34</v>
      </c>
      <c r="B12" s="63"/>
      <c r="C12" s="63"/>
      <c r="D12" s="41">
        <v>0.94</v>
      </c>
      <c r="E12" s="63"/>
      <c r="F12" s="63"/>
      <c r="G12" s="41">
        <v>0.93799999999999994</v>
      </c>
      <c r="H12" s="63"/>
      <c r="I12" s="63"/>
      <c r="J12" s="41">
        <v>0.94099999999999995</v>
      </c>
      <c r="K12" s="63"/>
      <c r="L12" s="63"/>
      <c r="M12" s="41">
        <v>0.94399999999999995</v>
      </c>
      <c r="N12" s="63"/>
      <c r="O12" s="63"/>
      <c r="P12" s="63"/>
      <c r="Q12" s="41">
        <v>0.94499999999999995</v>
      </c>
      <c r="R12" s="63"/>
      <c r="S12" s="92"/>
      <c r="T12" s="41">
        <v>0.94399999999999995</v>
      </c>
      <c r="U12" s="18">
        <v>0.95099999999999996</v>
      </c>
    </row>
    <row r="13" spans="1:21" x14ac:dyDescent="0.25">
      <c r="A13" s="8" t="s">
        <v>35</v>
      </c>
      <c r="B13" s="63"/>
      <c r="C13" s="63"/>
      <c r="D13" s="41">
        <v>0.93400000000000005</v>
      </c>
      <c r="E13" s="63"/>
      <c r="F13" s="63"/>
      <c r="G13" s="41">
        <v>0.93899999999999995</v>
      </c>
      <c r="H13" s="63"/>
      <c r="I13" s="63"/>
      <c r="J13" s="41">
        <v>0.94099999999999995</v>
      </c>
      <c r="K13" s="63"/>
      <c r="L13" s="63"/>
      <c r="M13" s="41">
        <v>0.93600000000000005</v>
      </c>
      <c r="N13" s="63"/>
      <c r="O13" s="63"/>
      <c r="P13" s="63"/>
      <c r="Q13" s="41">
        <v>0.94099999999999995</v>
      </c>
      <c r="R13" s="63"/>
      <c r="S13" s="92"/>
      <c r="T13" s="41">
        <v>0.95699999999999996</v>
      </c>
      <c r="U13" s="18">
        <v>0.96599999999999997</v>
      </c>
    </row>
    <row r="14" spans="1:21" x14ac:dyDescent="0.25">
      <c r="A14" s="8" t="s">
        <v>41</v>
      </c>
      <c r="B14" s="126">
        <v>1513</v>
      </c>
      <c r="C14" s="126">
        <v>1735</v>
      </c>
      <c r="D14" s="129">
        <v>1919</v>
      </c>
      <c r="E14" s="126">
        <v>1844</v>
      </c>
      <c r="F14" s="126">
        <v>1608</v>
      </c>
      <c r="G14" s="129">
        <v>1321</v>
      </c>
      <c r="H14" s="126">
        <v>1219</v>
      </c>
      <c r="I14" s="126">
        <v>1217</v>
      </c>
      <c r="J14" s="129">
        <v>1078</v>
      </c>
      <c r="K14" s="127">
        <v>993</v>
      </c>
      <c r="L14" s="127">
        <v>986</v>
      </c>
      <c r="M14" s="129">
        <v>1169</v>
      </c>
      <c r="N14" s="128"/>
      <c r="O14" s="126">
        <v>1276</v>
      </c>
      <c r="P14" s="126">
        <v>1588</v>
      </c>
      <c r="Q14" s="129">
        <v>1538</v>
      </c>
      <c r="R14" s="126">
        <v>1065</v>
      </c>
      <c r="S14" s="126">
        <v>1003</v>
      </c>
      <c r="T14" s="130">
        <v>739</v>
      </c>
      <c r="U14" s="126">
        <v>741</v>
      </c>
    </row>
    <row r="15" spans="1:21" ht="6" customHeight="1" x14ac:dyDescent="0.25">
      <c r="A15" s="24"/>
      <c r="B15" s="51"/>
      <c r="C15" s="51"/>
      <c r="D15" s="51"/>
      <c r="E15" s="51"/>
      <c r="F15" s="51"/>
      <c r="G15" s="51"/>
      <c r="H15" s="51"/>
      <c r="I15" s="51"/>
      <c r="J15" s="52"/>
      <c r="K15" s="52"/>
      <c r="L15" s="52"/>
      <c r="M15" s="52"/>
      <c r="N15" s="52"/>
      <c r="O15" s="52"/>
      <c r="P15" s="52"/>
      <c r="Q15" s="52"/>
      <c r="R15" s="52"/>
      <c r="S15" s="91"/>
      <c r="T15" s="25"/>
      <c r="U15" s="25"/>
    </row>
    <row r="16" spans="1:21" x14ac:dyDescent="0.25">
      <c r="A16" s="4" t="s">
        <v>13</v>
      </c>
      <c r="B16" s="6">
        <v>0.38</v>
      </c>
      <c r="C16" s="6">
        <v>0.40600000000000003</v>
      </c>
      <c r="D16" s="41">
        <v>0.42299999999999999</v>
      </c>
      <c r="E16" s="6">
        <v>0.41199999999999998</v>
      </c>
      <c r="F16" s="6">
        <v>0.40600000000000003</v>
      </c>
      <c r="G16" s="41">
        <v>0.40500000000000003</v>
      </c>
      <c r="H16" s="6">
        <v>0.40300000000000002</v>
      </c>
      <c r="I16" s="6">
        <v>0.40300000000000002</v>
      </c>
      <c r="J16" s="41">
        <v>0.40600000000000003</v>
      </c>
      <c r="K16" s="6">
        <v>0.40300000000000002</v>
      </c>
      <c r="L16" s="6">
        <v>0.40400000000000003</v>
      </c>
      <c r="M16" s="41">
        <v>0.41299999999999998</v>
      </c>
      <c r="N16" s="63"/>
      <c r="O16" s="6">
        <v>0.41299999999999998</v>
      </c>
      <c r="P16" s="6">
        <v>0.433</v>
      </c>
      <c r="Q16" s="41">
        <v>0.443</v>
      </c>
      <c r="R16" s="6">
        <v>0.44</v>
      </c>
      <c r="S16" s="89">
        <v>0.437</v>
      </c>
      <c r="T16" s="41">
        <v>0.442</v>
      </c>
      <c r="U16" s="18">
        <v>0.44</v>
      </c>
    </row>
    <row r="17" spans="1:21" x14ac:dyDescent="0.25">
      <c r="A17" s="4" t="s">
        <v>6</v>
      </c>
      <c r="B17" s="18">
        <v>0.57899999999999996</v>
      </c>
      <c r="C17" s="18">
        <v>0.59499999999999997</v>
      </c>
      <c r="D17" s="41">
        <v>0.60299999999999998</v>
      </c>
      <c r="E17" s="18">
        <v>0.59</v>
      </c>
      <c r="F17" s="18">
        <v>0.58599999999999997</v>
      </c>
      <c r="G17" s="41">
        <v>0.58399999999999996</v>
      </c>
      <c r="H17" s="18">
        <v>0.57999999999999996</v>
      </c>
      <c r="I17" s="18">
        <v>0.57799999999999996</v>
      </c>
      <c r="J17" s="41">
        <v>0.57799999999999996</v>
      </c>
      <c r="K17" s="18">
        <v>0.57299999999999995</v>
      </c>
      <c r="L17" s="18">
        <v>0.57199999999999995</v>
      </c>
      <c r="M17" s="41">
        <v>0.57399999999999995</v>
      </c>
      <c r="N17" s="63"/>
      <c r="O17" s="6">
        <v>0.56399999999999995</v>
      </c>
      <c r="P17" s="6">
        <v>0.57399999999999995</v>
      </c>
      <c r="Q17" s="41">
        <v>0.57099999999999995</v>
      </c>
      <c r="R17" s="18">
        <v>0.57099999999999995</v>
      </c>
      <c r="S17" s="89">
        <v>0.57299999999999995</v>
      </c>
      <c r="T17" s="41">
        <v>0.58299999999999996</v>
      </c>
      <c r="U17" s="18">
        <v>0.58599999999999997</v>
      </c>
    </row>
    <row r="18" spans="1:21" ht="15" customHeight="1" x14ac:dyDescent="0.25">
      <c r="A18" s="4" t="s">
        <v>5</v>
      </c>
      <c r="B18" s="1">
        <v>10960</v>
      </c>
      <c r="C18" s="1">
        <v>24450</v>
      </c>
      <c r="D18" s="42">
        <v>40378</v>
      </c>
      <c r="E18" s="1">
        <v>56063</v>
      </c>
      <c r="F18" s="1">
        <v>68200</v>
      </c>
      <c r="G18" s="42">
        <v>84341</v>
      </c>
      <c r="H18" s="1">
        <v>97839</v>
      </c>
      <c r="I18" s="1">
        <v>112736</v>
      </c>
      <c r="J18" s="42">
        <v>136238</v>
      </c>
      <c r="K18" s="1">
        <v>150230</v>
      </c>
      <c r="L18" s="1">
        <v>165602</v>
      </c>
      <c r="M18" s="42">
        <v>189120</v>
      </c>
      <c r="N18" s="69"/>
      <c r="O18" s="1">
        <v>23461</v>
      </c>
      <c r="P18" s="19">
        <v>42911</v>
      </c>
      <c r="Q18" s="49">
        <v>69599</v>
      </c>
      <c r="R18" s="19">
        <v>79056</v>
      </c>
      <c r="S18" s="93">
        <v>95601</v>
      </c>
      <c r="T18" s="49">
        <v>115322</v>
      </c>
      <c r="U18" s="120">
        <v>131255</v>
      </c>
    </row>
    <row r="19" spans="1:21" ht="6" customHeight="1" x14ac:dyDescent="0.25">
      <c r="A19" s="24"/>
      <c r="B19" s="51"/>
      <c r="C19" s="51"/>
      <c r="D19" s="51"/>
      <c r="E19" s="51"/>
      <c r="F19" s="51"/>
      <c r="G19" s="51"/>
      <c r="H19" s="51"/>
      <c r="I19" s="51"/>
      <c r="J19" s="52"/>
      <c r="K19" s="52"/>
      <c r="L19" s="52"/>
      <c r="M19" s="52"/>
      <c r="N19" s="52"/>
      <c r="O19" s="52"/>
      <c r="P19" s="52"/>
      <c r="Q19" s="52"/>
      <c r="R19" s="52"/>
      <c r="S19" s="91"/>
      <c r="T19" s="25"/>
      <c r="U19" s="25"/>
    </row>
    <row r="20" spans="1:21" hidden="1" x14ac:dyDescent="0.25">
      <c r="A20" s="4" t="s">
        <v>2</v>
      </c>
      <c r="B20" s="4"/>
      <c r="C20" s="4"/>
      <c r="D20" s="40"/>
      <c r="E20" s="4"/>
      <c r="F20" s="4"/>
      <c r="G20" s="40"/>
      <c r="H20" s="4"/>
      <c r="I20" s="4"/>
      <c r="J20" s="42">
        <v>751601</v>
      </c>
      <c r="K20" s="1">
        <v>751863</v>
      </c>
      <c r="L20" s="1">
        <v>743594</v>
      </c>
      <c r="M20" s="42">
        <v>735961</v>
      </c>
      <c r="N20" s="69"/>
      <c r="O20" s="1">
        <v>740244</v>
      </c>
      <c r="P20" s="1"/>
      <c r="Q20" s="42"/>
      <c r="R20" s="1"/>
      <c r="S20" s="87"/>
      <c r="T20" s="104"/>
      <c r="U20" s="118"/>
    </row>
    <row r="21" spans="1:21" x14ac:dyDescent="0.25">
      <c r="A21" s="4" t="s">
        <v>17</v>
      </c>
      <c r="B21" s="29">
        <v>753469</v>
      </c>
      <c r="C21" s="29">
        <v>758584</v>
      </c>
      <c r="D21" s="36">
        <v>760775</v>
      </c>
      <c r="E21" s="29">
        <v>764352</v>
      </c>
      <c r="F21" s="29">
        <v>762693</v>
      </c>
      <c r="G21" s="36">
        <v>744227</v>
      </c>
      <c r="H21" s="29">
        <v>743912</v>
      </c>
      <c r="I21" s="29">
        <v>741716</v>
      </c>
      <c r="J21" s="36">
        <v>733339</v>
      </c>
      <c r="K21" s="30">
        <v>733273</v>
      </c>
      <c r="L21" s="21">
        <v>725833</v>
      </c>
      <c r="M21" s="37">
        <v>718835</v>
      </c>
      <c r="N21" s="70"/>
      <c r="O21" s="21">
        <v>722835</v>
      </c>
      <c r="P21" s="21">
        <v>724458</v>
      </c>
      <c r="Q21" s="37">
        <v>731399</v>
      </c>
      <c r="R21" s="21">
        <v>735691</v>
      </c>
      <c r="S21" s="94">
        <v>739243</v>
      </c>
      <c r="T21" s="37">
        <v>728323</v>
      </c>
      <c r="U21" s="30">
        <v>733625</v>
      </c>
    </row>
    <row r="22" spans="1:21" x14ac:dyDescent="0.25">
      <c r="A22" s="4" t="s">
        <v>18</v>
      </c>
      <c r="B22" s="29">
        <v>15507</v>
      </c>
      <c r="C22" s="29">
        <v>16241</v>
      </c>
      <c r="D22" s="36">
        <v>15131</v>
      </c>
      <c r="E22" s="29">
        <v>17209</v>
      </c>
      <c r="F22" s="29">
        <v>18359</v>
      </c>
      <c r="G22" s="36">
        <v>16671</v>
      </c>
      <c r="H22" s="29">
        <v>17964</v>
      </c>
      <c r="I22" s="30">
        <v>19022</v>
      </c>
      <c r="J22" s="47">
        <v>17209</v>
      </c>
      <c r="K22" s="29">
        <v>19666</v>
      </c>
      <c r="L22" s="1">
        <v>19555</v>
      </c>
      <c r="M22" s="42">
        <v>14620</v>
      </c>
      <c r="N22" s="69"/>
      <c r="O22" s="1">
        <v>17763</v>
      </c>
      <c r="P22" s="12">
        <v>18114</v>
      </c>
      <c r="Q22" s="42">
        <v>14226</v>
      </c>
      <c r="R22" s="12">
        <v>15978</v>
      </c>
      <c r="S22" s="88">
        <v>18480</v>
      </c>
      <c r="T22" s="50">
        <v>22009</v>
      </c>
      <c r="U22" s="121">
        <v>28155</v>
      </c>
    </row>
    <row r="23" spans="1:21" x14ac:dyDescent="0.25">
      <c r="A23" s="4" t="s">
        <v>3</v>
      </c>
      <c r="B23" s="60">
        <v>2.0699999999999998</v>
      </c>
      <c r="C23" s="60">
        <v>2.06</v>
      </c>
      <c r="D23" s="59">
        <v>2.0499999999999998</v>
      </c>
      <c r="E23" s="60">
        <v>2.0299999999999998</v>
      </c>
      <c r="F23" s="60">
        <v>2.04</v>
      </c>
      <c r="G23" s="59">
        <v>2.0499999999999998</v>
      </c>
      <c r="H23" s="60">
        <v>2.0699999999999998</v>
      </c>
      <c r="I23" s="60">
        <v>2.0699999999999998</v>
      </c>
      <c r="J23" s="59">
        <v>2.0699999999999998</v>
      </c>
      <c r="K23" s="60">
        <v>2.06</v>
      </c>
      <c r="L23" s="60">
        <v>2.06</v>
      </c>
      <c r="M23" s="59">
        <v>2.0699999999999998</v>
      </c>
      <c r="N23" s="25"/>
      <c r="O23" s="5">
        <v>2.0699999999999998</v>
      </c>
      <c r="P23" s="5">
        <v>2.0499999999999998</v>
      </c>
      <c r="Q23" s="46">
        <v>2.0499999999999998</v>
      </c>
      <c r="R23" s="5">
        <v>2.0499999999999998</v>
      </c>
      <c r="S23" s="95">
        <v>2.0499999999999998</v>
      </c>
      <c r="T23" s="46">
        <v>2.0099999999999998</v>
      </c>
      <c r="U23" s="125">
        <v>2</v>
      </c>
    </row>
    <row r="24" spans="1:21" ht="6" customHeight="1" x14ac:dyDescent="0.25">
      <c r="A24" s="24"/>
      <c r="B24" s="51"/>
      <c r="C24" s="51"/>
      <c r="D24" s="51"/>
      <c r="E24" s="51"/>
      <c r="F24" s="51"/>
      <c r="G24" s="51"/>
      <c r="H24" s="51"/>
      <c r="I24" s="51"/>
      <c r="J24" s="52"/>
      <c r="K24" s="52"/>
      <c r="L24" s="52"/>
      <c r="M24" s="52"/>
      <c r="N24" s="52"/>
      <c r="O24" s="52"/>
      <c r="P24" s="52"/>
      <c r="Q24" s="52"/>
      <c r="R24" s="52"/>
      <c r="S24" s="91"/>
      <c r="T24" s="26"/>
      <c r="U24" s="26"/>
    </row>
    <row r="25" spans="1:21" x14ac:dyDescent="0.25">
      <c r="A25" s="4" t="s">
        <v>20</v>
      </c>
      <c r="B25" s="7">
        <f t="shared" ref="B25:I25" si="2">B21/331771*12</f>
        <v>27.252617015953774</v>
      </c>
      <c r="C25" s="7">
        <f t="shared" si="2"/>
        <v>27.437624144364634</v>
      </c>
      <c r="D25" s="43">
        <f t="shared" si="2"/>
        <v>27.516871577081783</v>
      </c>
      <c r="E25" s="7">
        <f t="shared" si="2"/>
        <v>27.646249973626386</v>
      </c>
      <c r="F25" s="7">
        <f t="shared" si="2"/>
        <v>27.586244729045035</v>
      </c>
      <c r="G25" s="43">
        <f t="shared" si="2"/>
        <v>26.918338251384235</v>
      </c>
      <c r="H25" s="7">
        <f t="shared" si="2"/>
        <v>26.906944850514357</v>
      </c>
      <c r="I25" s="7">
        <f t="shared" si="2"/>
        <v>26.827516570164363</v>
      </c>
      <c r="J25" s="43">
        <f>J21/331771*12</f>
        <v>26.524524446078772</v>
      </c>
      <c r="K25" s="7">
        <f>K21/331771*12</f>
        <v>26.522137257325081</v>
      </c>
      <c r="L25" s="7">
        <f>L21/331771*12</f>
        <v>26.253035979636557</v>
      </c>
      <c r="M25" s="43">
        <f>M21/331771*12</f>
        <v>25.999921632692427</v>
      </c>
      <c r="N25" s="65"/>
      <c r="O25" s="7">
        <f>O21/331771*12</f>
        <v>26.144599738976581</v>
      </c>
      <c r="P25" s="5">
        <v>26.1</v>
      </c>
      <c r="Q25" s="46">
        <v>25.9</v>
      </c>
      <c r="R25" s="5">
        <v>25.8</v>
      </c>
      <c r="S25" s="7">
        <v>26</v>
      </c>
      <c r="T25" s="46">
        <v>27.2</v>
      </c>
      <c r="U25" s="119">
        <v>27.4</v>
      </c>
    </row>
    <row r="26" spans="1:21" x14ac:dyDescent="0.25">
      <c r="A26" s="4" t="s">
        <v>44</v>
      </c>
      <c r="B26" s="7">
        <v>25.7</v>
      </c>
      <c r="C26" s="7">
        <v>25.8</v>
      </c>
      <c r="D26" s="43">
        <v>25.7</v>
      </c>
      <c r="E26" s="7">
        <v>25.9</v>
      </c>
      <c r="F26" s="7">
        <v>26.2</v>
      </c>
      <c r="G26" s="43">
        <v>26.9</v>
      </c>
      <c r="H26" s="7">
        <v>26.7</v>
      </c>
      <c r="I26" s="7">
        <v>26.3</v>
      </c>
      <c r="J26" s="46">
        <v>25.6</v>
      </c>
      <c r="K26" s="5">
        <v>25.3</v>
      </c>
      <c r="L26" s="5">
        <v>25.4</v>
      </c>
      <c r="M26" s="46">
        <v>25.8</v>
      </c>
      <c r="N26" s="25"/>
      <c r="O26" s="5">
        <v>26.1</v>
      </c>
      <c r="P26" s="5">
        <v>26.1</v>
      </c>
      <c r="Q26" s="46">
        <v>25.9</v>
      </c>
      <c r="R26" s="5">
        <v>25.8</v>
      </c>
      <c r="S26" s="7">
        <v>26</v>
      </c>
      <c r="T26" s="46">
        <v>27.2</v>
      </c>
      <c r="U26" s="119">
        <v>27.4</v>
      </c>
    </row>
    <row r="27" spans="1:21" x14ac:dyDescent="0.25">
      <c r="A27" s="4" t="s">
        <v>45</v>
      </c>
      <c r="B27" s="7">
        <v>32.4</v>
      </c>
      <c r="C27" s="7">
        <v>33.299999999999997</v>
      </c>
      <c r="D27" s="43">
        <v>33.5</v>
      </c>
      <c r="E27" s="7">
        <v>33.799999999999997</v>
      </c>
      <c r="F27" s="7">
        <v>33.4</v>
      </c>
      <c r="G27" s="43">
        <v>33.700000000000003</v>
      </c>
      <c r="H27" s="7">
        <v>33.9</v>
      </c>
      <c r="I27" s="7">
        <v>33.799999999999997</v>
      </c>
      <c r="J27" s="43">
        <v>33.9</v>
      </c>
      <c r="K27" s="7">
        <v>34</v>
      </c>
      <c r="L27" s="7">
        <v>34.299999999999997</v>
      </c>
      <c r="M27" s="43">
        <v>34.6</v>
      </c>
      <c r="N27" s="65"/>
      <c r="O27" s="7">
        <v>34.5</v>
      </c>
      <c r="P27" s="5">
        <v>34.700000000000003</v>
      </c>
      <c r="Q27" s="46">
        <v>34.799999999999997</v>
      </c>
      <c r="R27" s="5">
        <v>34.6</v>
      </c>
      <c r="S27" s="95">
        <v>34.700000000000003</v>
      </c>
      <c r="T27" s="46">
        <v>34.6</v>
      </c>
      <c r="U27" s="119">
        <v>34.9</v>
      </c>
    </row>
    <row r="28" spans="1:21" x14ac:dyDescent="0.25">
      <c r="A28" s="8" t="s">
        <v>47</v>
      </c>
      <c r="B28" s="108">
        <v>30.7</v>
      </c>
      <c r="C28" s="108">
        <v>30.6</v>
      </c>
      <c r="D28" s="109">
        <v>31.8</v>
      </c>
      <c r="E28" s="108">
        <v>32</v>
      </c>
      <c r="F28" s="108">
        <v>31.7</v>
      </c>
      <c r="G28" s="109">
        <v>31.8</v>
      </c>
      <c r="H28" s="108">
        <v>32</v>
      </c>
      <c r="I28" s="108">
        <v>32</v>
      </c>
      <c r="J28" s="109">
        <v>32.299999999999997</v>
      </c>
      <c r="K28" s="108">
        <v>32.5</v>
      </c>
      <c r="L28" s="108">
        <v>32.9</v>
      </c>
      <c r="M28" s="109">
        <v>33</v>
      </c>
      <c r="N28" s="110"/>
      <c r="O28" s="108">
        <v>32.799999999999997</v>
      </c>
      <c r="P28" s="108">
        <v>32.9</v>
      </c>
      <c r="Q28" s="109">
        <v>33.200000000000003</v>
      </c>
      <c r="R28" s="108">
        <v>33.1</v>
      </c>
      <c r="S28" s="111">
        <v>33.200000000000003</v>
      </c>
      <c r="T28" s="112">
        <v>32.9</v>
      </c>
      <c r="U28" s="122">
        <v>32.9</v>
      </c>
    </row>
    <row r="29" spans="1:21" x14ac:dyDescent="0.25">
      <c r="A29" s="8" t="s">
        <v>46</v>
      </c>
      <c r="B29" s="74">
        <v>38.651022951074403</v>
      </c>
      <c r="C29" s="74">
        <v>38.7675200451392</v>
      </c>
      <c r="D29" s="48">
        <v>38.2599410828591</v>
      </c>
      <c r="E29" s="74">
        <v>38.894291072831003</v>
      </c>
      <c r="F29" s="74">
        <v>39.518607432074397</v>
      </c>
      <c r="G29" s="48">
        <v>39.666719902425797</v>
      </c>
      <c r="H29" s="74">
        <v>40.091256502805798</v>
      </c>
      <c r="I29" s="74">
        <v>40.200000000000003</v>
      </c>
      <c r="J29" s="48">
        <v>40.35</v>
      </c>
      <c r="K29" s="9">
        <v>40.5</v>
      </c>
      <c r="L29" s="9">
        <v>40.75</v>
      </c>
      <c r="M29" s="48">
        <v>41</v>
      </c>
      <c r="N29" s="67"/>
      <c r="O29" s="9">
        <v>40.85</v>
      </c>
      <c r="P29" s="75">
        <v>41</v>
      </c>
      <c r="Q29" s="43">
        <v>41.15</v>
      </c>
      <c r="R29" s="75">
        <v>41.15</v>
      </c>
      <c r="S29" s="96">
        <v>41.2</v>
      </c>
      <c r="T29" s="46">
        <v>41.3</v>
      </c>
      <c r="U29" s="119">
        <v>41.4</v>
      </c>
    </row>
    <row r="30" spans="1:21" x14ac:dyDescent="0.25">
      <c r="A30" s="8" t="s">
        <v>26</v>
      </c>
      <c r="B30" s="64"/>
      <c r="C30" s="64"/>
      <c r="D30" s="44">
        <v>9.5</v>
      </c>
      <c r="E30" s="64"/>
      <c r="F30" s="64"/>
      <c r="G30" s="44">
        <v>8.6999999999999993</v>
      </c>
      <c r="H30" s="64"/>
      <c r="I30" s="64"/>
      <c r="J30" s="44">
        <v>7.7</v>
      </c>
      <c r="K30" s="64"/>
      <c r="L30" s="64"/>
      <c r="M30" s="44">
        <v>7.5</v>
      </c>
      <c r="N30" s="65"/>
      <c r="O30" s="65"/>
      <c r="P30" s="65"/>
      <c r="Q30" s="43">
        <v>6.5</v>
      </c>
      <c r="R30" s="65"/>
      <c r="S30" s="97"/>
      <c r="T30" s="46"/>
      <c r="U30" s="25"/>
    </row>
    <row r="31" spans="1:21" x14ac:dyDescent="0.25">
      <c r="A31" s="8" t="s">
        <v>40</v>
      </c>
      <c r="B31" s="108">
        <v>67.3</v>
      </c>
      <c r="C31" s="108">
        <v>67.2</v>
      </c>
      <c r="D31" s="109">
        <v>67.7</v>
      </c>
      <c r="E31" s="108">
        <v>67.599999999999994</v>
      </c>
      <c r="F31" s="108">
        <v>68.3</v>
      </c>
      <c r="G31" s="109">
        <v>68.2</v>
      </c>
      <c r="H31" s="108">
        <v>69.400000000000006</v>
      </c>
      <c r="I31" s="108">
        <v>69.400000000000006</v>
      </c>
      <c r="J31" s="109">
        <v>70.2</v>
      </c>
      <c r="K31" s="108">
        <v>70</v>
      </c>
      <c r="L31" s="108">
        <v>70.7</v>
      </c>
      <c r="M31" s="109">
        <v>71</v>
      </c>
      <c r="N31" s="110"/>
      <c r="O31" s="108">
        <v>71.7</v>
      </c>
      <c r="P31" s="108">
        <v>71.5</v>
      </c>
      <c r="Q31" s="109">
        <v>72.099999999999994</v>
      </c>
      <c r="R31" s="108">
        <v>72.2</v>
      </c>
      <c r="S31" s="111">
        <v>72.8</v>
      </c>
      <c r="T31" s="112">
        <v>73.599999999999994</v>
      </c>
      <c r="U31" s="122">
        <v>74.2</v>
      </c>
    </row>
    <row r="32" spans="1:21" x14ac:dyDescent="0.25">
      <c r="A32" s="8" t="s">
        <v>39</v>
      </c>
      <c r="B32" s="108">
        <v>17.7</v>
      </c>
      <c r="C32" s="108">
        <v>17.8</v>
      </c>
      <c r="D32" s="109">
        <v>17.899999999999999</v>
      </c>
      <c r="E32" s="108">
        <v>17.8</v>
      </c>
      <c r="F32" s="108">
        <v>18</v>
      </c>
      <c r="G32" s="109">
        <v>17.899999999999999</v>
      </c>
      <c r="H32" s="108">
        <v>18.399999999999999</v>
      </c>
      <c r="I32" s="108">
        <v>18.600000000000001</v>
      </c>
      <c r="J32" s="109">
        <v>18.899999999999999</v>
      </c>
      <c r="K32" s="108">
        <v>18.7</v>
      </c>
      <c r="L32" s="108">
        <v>18.8</v>
      </c>
      <c r="M32" s="109">
        <v>19.399999999999999</v>
      </c>
      <c r="N32" s="110"/>
      <c r="O32" s="108">
        <v>20</v>
      </c>
      <c r="P32" s="108">
        <v>20</v>
      </c>
      <c r="Q32" s="109">
        <v>20</v>
      </c>
      <c r="R32" s="108">
        <v>20</v>
      </c>
      <c r="S32" s="111">
        <v>20.100000000000001</v>
      </c>
      <c r="T32" s="112">
        <v>20.100000000000001</v>
      </c>
      <c r="U32" s="122">
        <v>20.399999999999999</v>
      </c>
    </row>
    <row r="33" spans="1:21" ht="6" customHeight="1" x14ac:dyDescent="0.25">
      <c r="A33" s="24"/>
      <c r="B33" s="51"/>
      <c r="C33" s="51"/>
      <c r="D33" s="51"/>
      <c r="E33" s="51"/>
      <c r="F33" s="51"/>
      <c r="G33" s="51"/>
      <c r="H33" s="51"/>
      <c r="I33" s="51"/>
      <c r="J33" s="52"/>
      <c r="K33" s="52"/>
      <c r="L33" s="52"/>
      <c r="M33" s="52"/>
      <c r="N33" s="52"/>
      <c r="O33" s="52"/>
      <c r="P33" s="52"/>
      <c r="Q33" s="52"/>
      <c r="R33" s="52"/>
      <c r="S33" s="91"/>
      <c r="T33" s="91"/>
      <c r="U33" s="91"/>
    </row>
    <row r="34" spans="1:21" x14ac:dyDescent="0.25">
      <c r="A34" s="23" t="s">
        <v>36</v>
      </c>
      <c r="B34" s="38"/>
      <c r="C34" s="38"/>
      <c r="D34" s="38"/>
      <c r="E34" s="38"/>
      <c r="F34" s="38"/>
      <c r="G34" s="38"/>
      <c r="H34" s="38"/>
      <c r="I34" s="38"/>
      <c r="J34" s="66"/>
      <c r="K34" s="66"/>
      <c r="L34" s="66"/>
      <c r="M34" s="66"/>
      <c r="N34" s="67"/>
      <c r="O34" s="66"/>
      <c r="P34" s="25"/>
      <c r="Q34" s="46">
        <v>478</v>
      </c>
      <c r="R34" s="5">
        <f>676-Q34</f>
        <v>198</v>
      </c>
      <c r="S34" s="95">
        <f>800-R34-Q34</f>
        <v>124</v>
      </c>
      <c r="T34" s="46">
        <v>76</v>
      </c>
      <c r="U34" s="119">
        <v>53</v>
      </c>
    </row>
    <row r="35" spans="1:21" x14ac:dyDescent="0.25">
      <c r="A35" s="23" t="s">
        <v>23</v>
      </c>
      <c r="B35" s="38"/>
      <c r="C35" s="38"/>
      <c r="D35" s="38"/>
      <c r="E35" s="38"/>
      <c r="F35" s="38"/>
      <c r="G35" s="38"/>
      <c r="H35" s="38"/>
      <c r="I35" s="38"/>
      <c r="J35" s="66"/>
      <c r="K35" s="66"/>
      <c r="L35" s="66"/>
      <c r="M35" s="66"/>
      <c r="N35" s="67"/>
      <c r="O35" s="66"/>
      <c r="P35" s="25"/>
      <c r="Q35" s="25"/>
      <c r="R35" s="18">
        <v>0.1037037037037037</v>
      </c>
      <c r="S35" s="89">
        <v>0.39809523809523811</v>
      </c>
      <c r="T35" s="106">
        <v>0.35899999999999999</v>
      </c>
      <c r="U35" s="123">
        <v>0.373</v>
      </c>
    </row>
    <row r="36" spans="1:21" x14ac:dyDescent="0.25">
      <c r="A36" s="8" t="s">
        <v>21</v>
      </c>
      <c r="B36" s="24"/>
      <c r="C36" s="24"/>
      <c r="D36" s="24"/>
      <c r="E36" s="24"/>
      <c r="F36" s="24"/>
      <c r="G36" s="24"/>
      <c r="H36" s="24"/>
      <c r="I36" s="24"/>
      <c r="J36" s="66"/>
      <c r="K36" s="66"/>
      <c r="L36" s="66"/>
      <c r="M36" s="66"/>
      <c r="N36" s="67"/>
      <c r="O36" s="66"/>
      <c r="P36" s="25"/>
      <c r="Q36" s="25"/>
      <c r="R36" s="5">
        <v>16</v>
      </c>
      <c r="S36" s="95">
        <f>30-R36</f>
        <v>14</v>
      </c>
      <c r="T36" s="46">
        <v>2</v>
      </c>
      <c r="U36" s="119">
        <v>4</v>
      </c>
    </row>
    <row r="37" spans="1:21" x14ac:dyDescent="0.25">
      <c r="A37" s="8" t="s">
        <v>22</v>
      </c>
      <c r="B37" s="24"/>
      <c r="C37" s="24"/>
      <c r="D37" s="59">
        <v>3.1</v>
      </c>
      <c r="E37" s="24"/>
      <c r="F37" s="24"/>
      <c r="G37" s="59">
        <v>3.2</v>
      </c>
      <c r="H37" s="24"/>
      <c r="I37" s="24"/>
      <c r="J37" s="48">
        <v>5.0999999999999996</v>
      </c>
      <c r="K37" s="66"/>
      <c r="L37" s="66"/>
      <c r="M37" s="48">
        <v>2.7</v>
      </c>
      <c r="N37" s="67"/>
      <c r="O37" s="66"/>
      <c r="P37" s="25"/>
      <c r="Q37" s="46">
        <v>3.1</v>
      </c>
      <c r="R37" s="25"/>
      <c r="S37" s="91"/>
      <c r="T37" s="103"/>
      <c r="U37" s="26"/>
    </row>
    <row r="38" spans="1:21" ht="6" customHeight="1" x14ac:dyDescent="0.25">
      <c r="A38" s="24"/>
      <c r="B38" s="51"/>
      <c r="C38" s="51"/>
      <c r="D38" s="51"/>
      <c r="E38" s="51"/>
      <c r="F38" s="51"/>
      <c r="G38" s="51"/>
      <c r="H38" s="51"/>
      <c r="I38" s="51"/>
      <c r="J38" s="52"/>
      <c r="K38" s="52"/>
      <c r="L38" s="52"/>
      <c r="M38" s="52"/>
      <c r="N38" s="52"/>
      <c r="O38" s="52"/>
      <c r="P38" s="52"/>
      <c r="Q38" s="52"/>
      <c r="R38" s="52"/>
      <c r="S38" s="91"/>
      <c r="T38" s="26"/>
      <c r="U38" s="26"/>
    </row>
    <row r="39" spans="1:21" hidden="1" x14ac:dyDescent="0.25">
      <c r="A39" s="4" t="s">
        <v>9</v>
      </c>
      <c r="B39" s="4"/>
      <c r="C39" s="4"/>
      <c r="D39" s="40"/>
      <c r="E39" s="4"/>
      <c r="F39" s="4"/>
      <c r="G39" s="40"/>
      <c r="H39" s="4"/>
      <c r="I39" s="4"/>
      <c r="J39" s="42">
        <v>6256</v>
      </c>
      <c r="K39" s="1">
        <v>6307</v>
      </c>
      <c r="L39" s="1">
        <v>6269</v>
      </c>
      <c r="M39" s="42">
        <v>6243</v>
      </c>
      <c r="N39" s="69"/>
      <c r="O39" s="1">
        <v>6224</v>
      </c>
      <c r="P39" s="5"/>
      <c r="Q39" s="46"/>
      <c r="R39" s="5"/>
      <c r="S39" s="95"/>
      <c r="T39" s="104"/>
      <c r="U39" s="118"/>
    </row>
    <row r="40" spans="1:21" x14ac:dyDescent="0.25">
      <c r="A40" s="4" t="s">
        <v>10</v>
      </c>
      <c r="B40" s="1">
        <v>6045</v>
      </c>
      <c r="C40" s="1">
        <v>6009</v>
      </c>
      <c r="D40" s="42">
        <v>6063</v>
      </c>
      <c r="E40" s="1">
        <v>6143</v>
      </c>
      <c r="F40" s="1">
        <v>6240</v>
      </c>
      <c r="G40" s="42">
        <v>6229</v>
      </c>
      <c r="H40" s="1">
        <v>6227</v>
      </c>
      <c r="I40" s="1">
        <v>6186</v>
      </c>
      <c r="J40" s="42">
        <v>6157</v>
      </c>
      <c r="K40" s="1">
        <v>6208</v>
      </c>
      <c r="L40" s="1">
        <v>6170</v>
      </c>
      <c r="M40" s="42">
        <v>6145</v>
      </c>
      <c r="N40" s="69"/>
      <c r="O40" s="1">
        <v>6126</v>
      </c>
      <c r="P40" s="22">
        <v>6107</v>
      </c>
      <c r="Q40" s="50">
        <v>6093</v>
      </c>
      <c r="R40" s="22">
        <v>6068</v>
      </c>
      <c r="S40" s="98">
        <v>6060</v>
      </c>
      <c r="T40" s="50">
        <v>6046</v>
      </c>
      <c r="U40" s="121">
        <v>6045</v>
      </c>
    </row>
    <row r="41" spans="1:21" x14ac:dyDescent="0.25">
      <c r="A41" s="8" t="s">
        <v>24</v>
      </c>
      <c r="B41" s="33">
        <v>38</v>
      </c>
      <c r="C41" s="33">
        <v>28</v>
      </c>
      <c r="D41" s="45">
        <v>16</v>
      </c>
      <c r="E41" s="33">
        <v>30</v>
      </c>
      <c r="F41" s="33">
        <v>23</v>
      </c>
      <c r="G41" s="45">
        <v>19</v>
      </c>
      <c r="H41" s="33">
        <v>27</v>
      </c>
      <c r="I41" s="33">
        <v>36</v>
      </c>
      <c r="J41" s="45">
        <v>30</v>
      </c>
      <c r="K41" s="33">
        <v>35</v>
      </c>
      <c r="L41" s="33">
        <v>37</v>
      </c>
      <c r="M41" s="45">
        <v>32</v>
      </c>
      <c r="N41" s="25"/>
      <c r="O41" s="33">
        <v>26</v>
      </c>
      <c r="P41" s="33">
        <v>11</v>
      </c>
      <c r="Q41" s="45">
        <v>12</v>
      </c>
      <c r="R41" s="33">
        <v>20</v>
      </c>
      <c r="S41" s="98">
        <v>11</v>
      </c>
      <c r="T41" s="50">
        <v>17</v>
      </c>
      <c r="U41" s="121">
        <v>14</v>
      </c>
    </row>
    <row r="42" spans="1:21" x14ac:dyDescent="0.25">
      <c r="A42" s="8" t="s">
        <v>31</v>
      </c>
      <c r="B42" s="53">
        <f>B41/B40</f>
        <v>6.2861869313482217E-3</v>
      </c>
      <c r="C42" s="53">
        <f t="shared" ref="C42:R42" si="3">C41/C40</f>
        <v>4.659677150940256E-3</v>
      </c>
      <c r="D42" s="54">
        <f t="shared" si="3"/>
        <v>2.6389576117433612E-3</v>
      </c>
      <c r="E42" s="53">
        <f t="shared" si="3"/>
        <v>4.8836073579684195E-3</v>
      </c>
      <c r="F42" s="53">
        <f t="shared" si="3"/>
        <v>3.6858974358974358E-3</v>
      </c>
      <c r="G42" s="54">
        <f t="shared" si="3"/>
        <v>3.0502488360892601E-3</v>
      </c>
      <c r="H42" s="53">
        <f t="shared" si="3"/>
        <v>4.335956319254858E-3</v>
      </c>
      <c r="I42" s="53">
        <f t="shared" si="3"/>
        <v>5.8195926285160042E-3</v>
      </c>
      <c r="J42" s="54">
        <f t="shared" si="3"/>
        <v>4.8725028422933244E-3</v>
      </c>
      <c r="K42" s="53">
        <f t="shared" si="3"/>
        <v>5.6378865979381442E-3</v>
      </c>
      <c r="L42" s="53">
        <f t="shared" si="3"/>
        <v>5.9967585089141006E-3</v>
      </c>
      <c r="M42" s="54">
        <f t="shared" si="3"/>
        <v>5.2074857607811225E-3</v>
      </c>
      <c r="N42" s="71"/>
      <c r="O42" s="53">
        <f t="shared" si="3"/>
        <v>4.244205027750571E-3</v>
      </c>
      <c r="P42" s="53">
        <f t="shared" si="3"/>
        <v>1.8012117242508596E-3</v>
      </c>
      <c r="Q42" s="54">
        <f t="shared" si="3"/>
        <v>1.9694731659281144E-3</v>
      </c>
      <c r="R42" s="53">
        <f t="shared" si="3"/>
        <v>3.2959789057350032E-3</v>
      </c>
      <c r="S42" s="105">
        <f>S41/S40</f>
        <v>1.8151815181518152E-3</v>
      </c>
      <c r="T42" s="54">
        <f>T41/T40</f>
        <v>2.8117763810783991E-3</v>
      </c>
      <c r="U42" s="124">
        <f>U41/U40</f>
        <v>2.3159636062861869E-3</v>
      </c>
    </row>
    <row r="43" spans="1:21" x14ac:dyDescent="0.25">
      <c r="A43" s="8" t="s">
        <v>11</v>
      </c>
      <c r="B43" s="7">
        <f t="shared" ref="B43:M43" si="4">B21/B40</f>
        <v>124.64334160463193</v>
      </c>
      <c r="C43" s="7">
        <f t="shared" si="4"/>
        <v>126.24130470960226</v>
      </c>
      <c r="D43" s="43">
        <f t="shared" si="4"/>
        <v>125.47831106712849</v>
      </c>
      <c r="E43" s="7">
        <f t="shared" si="4"/>
        <v>124.42650170926258</v>
      </c>
      <c r="F43" s="7">
        <f t="shared" si="4"/>
        <v>122.22644230769231</v>
      </c>
      <c r="G43" s="43">
        <f t="shared" si="4"/>
        <v>119.47776529137903</v>
      </c>
      <c r="H43" s="7">
        <f t="shared" si="4"/>
        <v>119.46555323590815</v>
      </c>
      <c r="I43" s="7">
        <f t="shared" si="4"/>
        <v>119.90236016812156</v>
      </c>
      <c r="J43" s="43">
        <f t="shared" si="4"/>
        <v>119.10654539548482</v>
      </c>
      <c r="K43" s="7">
        <f t="shared" si="4"/>
        <v>118.11742912371135</v>
      </c>
      <c r="L43" s="7">
        <f t="shared" si="4"/>
        <v>117.63905996758508</v>
      </c>
      <c r="M43" s="43">
        <f t="shared" si="4"/>
        <v>116.97884458909682</v>
      </c>
      <c r="N43" s="65"/>
      <c r="O43" s="7">
        <f t="shared" ref="O43:U43" si="5">O21/O40</f>
        <v>117.99461312438785</v>
      </c>
      <c r="P43" s="7">
        <f t="shared" si="5"/>
        <v>118.62747666612084</v>
      </c>
      <c r="Q43" s="43">
        <f t="shared" si="5"/>
        <v>120.03922534055474</v>
      </c>
      <c r="R43" s="7">
        <f t="shared" si="5"/>
        <v>121.24110085695452</v>
      </c>
      <c r="S43" s="99">
        <f t="shared" si="5"/>
        <v>121.98729372937294</v>
      </c>
      <c r="T43" s="43">
        <f t="shared" si="5"/>
        <v>120.46361230565664</v>
      </c>
      <c r="U43" s="75">
        <f t="shared" si="5"/>
        <v>121.36062861869314</v>
      </c>
    </row>
    <row r="44" spans="1:21" x14ac:dyDescent="0.25">
      <c r="A44" s="8" t="s">
        <v>32</v>
      </c>
      <c r="B44" s="1">
        <v>27123</v>
      </c>
      <c r="C44" s="1">
        <v>31423.5</v>
      </c>
      <c r="D44" s="42">
        <v>37656</v>
      </c>
      <c r="E44" s="1">
        <v>40386</v>
      </c>
      <c r="F44" s="1">
        <v>33448.5</v>
      </c>
      <c r="G44" s="42">
        <v>43581</v>
      </c>
      <c r="H44" s="1">
        <v>34472</v>
      </c>
      <c r="I44" s="1">
        <v>36993.5</v>
      </c>
      <c r="J44" s="42">
        <v>42267.5</v>
      </c>
      <c r="K44" s="1">
        <v>33049.5</v>
      </c>
      <c r="L44" s="1">
        <v>54127.5</v>
      </c>
      <c r="M44" s="42">
        <v>49393.5</v>
      </c>
      <c r="N44" s="65"/>
      <c r="O44" s="1">
        <v>29985</v>
      </c>
      <c r="P44" s="1">
        <v>36661</v>
      </c>
      <c r="Q44" s="42">
        <v>42235</v>
      </c>
      <c r="R44" s="1">
        <v>48379</v>
      </c>
      <c r="S44" s="87">
        <v>33184</v>
      </c>
      <c r="T44" s="42">
        <v>41433</v>
      </c>
      <c r="U44" s="12">
        <v>34265</v>
      </c>
    </row>
    <row r="45" spans="1:21" x14ac:dyDescent="0.25">
      <c r="A45" s="8" t="s">
        <v>33</v>
      </c>
      <c r="B45" s="55">
        <f>B44/B40</f>
        <v>4.4868486352357317</v>
      </c>
      <c r="C45" s="55">
        <f t="shared" ref="C45:R45" si="6">C44/C40</f>
        <v>5.229405891163255</v>
      </c>
      <c r="D45" s="56">
        <f t="shared" si="6"/>
        <v>6.2107867392380012</v>
      </c>
      <c r="E45" s="55">
        <f t="shared" si="6"/>
        <v>6.5743122252970858</v>
      </c>
      <c r="F45" s="55">
        <f t="shared" si="6"/>
        <v>5.3603365384615387</v>
      </c>
      <c r="G45" s="56">
        <f t="shared" si="6"/>
        <v>6.9964681329266334</v>
      </c>
      <c r="H45" s="55">
        <f t="shared" si="6"/>
        <v>5.5358920828649429</v>
      </c>
      <c r="I45" s="55">
        <f t="shared" si="6"/>
        <v>5.980197219527966</v>
      </c>
      <c r="J45" s="56">
        <f t="shared" si="6"/>
        <v>6.8649504628877702</v>
      </c>
      <c r="K45" s="55">
        <f t="shared" si="6"/>
        <v>5.3236952319587632</v>
      </c>
      <c r="L45" s="55">
        <f t="shared" si="6"/>
        <v>8.7726904376012964</v>
      </c>
      <c r="M45" s="56">
        <f t="shared" si="6"/>
        <v>8.0379983726607005</v>
      </c>
      <c r="N45" s="72"/>
      <c r="O45" s="55">
        <f t="shared" si="6"/>
        <v>4.8947110675808032</v>
      </c>
      <c r="P45" s="55">
        <f t="shared" si="6"/>
        <v>6.0031111838873423</v>
      </c>
      <c r="Q45" s="56">
        <f t="shared" si="6"/>
        <v>6.9317249302478254</v>
      </c>
      <c r="R45" s="55">
        <f t="shared" si="6"/>
        <v>7.9728081740276862</v>
      </c>
      <c r="S45" s="55">
        <f>S44/S40</f>
        <v>5.4759075907590757</v>
      </c>
      <c r="T45" s="56">
        <f>T44/T40</f>
        <v>6.8529606351306649</v>
      </c>
      <c r="U45" s="125">
        <f>U44/U40</f>
        <v>5.6683209263854426</v>
      </c>
    </row>
    <row r="46" spans="1:21" ht="6" customHeight="1" x14ac:dyDescent="0.25">
      <c r="A46" s="26"/>
      <c r="B46" s="51"/>
      <c r="C46" s="51"/>
      <c r="D46" s="51"/>
      <c r="E46" s="51"/>
      <c r="F46" s="51"/>
      <c r="G46" s="51"/>
      <c r="H46" s="51"/>
      <c r="I46" s="51"/>
      <c r="J46" s="52"/>
      <c r="K46" s="52"/>
      <c r="L46" s="52"/>
      <c r="M46" s="52"/>
      <c r="N46" s="52"/>
      <c r="O46" s="52"/>
      <c r="P46" s="52"/>
      <c r="Q46" s="52"/>
      <c r="R46" s="52"/>
      <c r="S46" s="91"/>
      <c r="T46" s="26"/>
      <c r="U46" s="26"/>
    </row>
    <row r="47" spans="1:21" x14ac:dyDescent="0.25">
      <c r="A47" s="4" t="s">
        <v>14</v>
      </c>
      <c r="B47" s="1">
        <v>2473</v>
      </c>
      <c r="C47" s="1">
        <v>2046</v>
      </c>
      <c r="D47" s="42">
        <v>2182</v>
      </c>
      <c r="E47" s="1">
        <v>1974</v>
      </c>
      <c r="F47" s="1">
        <v>1724</v>
      </c>
      <c r="G47" s="42">
        <v>2334</v>
      </c>
      <c r="H47" s="1">
        <v>2112</v>
      </c>
      <c r="I47" s="1">
        <v>2019</v>
      </c>
      <c r="J47" s="42">
        <v>2190</v>
      </c>
      <c r="K47" s="1">
        <v>2293</v>
      </c>
      <c r="L47" s="1">
        <v>1954</v>
      </c>
      <c r="M47" s="42">
        <v>2274</v>
      </c>
      <c r="N47" s="69"/>
      <c r="O47" s="1">
        <v>2317</v>
      </c>
      <c r="P47" s="22">
        <v>2135</v>
      </c>
      <c r="Q47" s="50">
        <v>2480</v>
      </c>
      <c r="R47" s="22">
        <v>2248</v>
      </c>
      <c r="S47" s="98">
        <v>2013</v>
      </c>
      <c r="T47" s="50">
        <v>2738</v>
      </c>
      <c r="U47" s="121">
        <v>2479</v>
      </c>
    </row>
    <row r="48" spans="1:21" x14ac:dyDescent="0.25">
      <c r="A48" s="4" t="s">
        <v>15</v>
      </c>
      <c r="B48" s="13">
        <v>21282</v>
      </c>
      <c r="C48" s="13">
        <v>21391</v>
      </c>
      <c r="D48" s="36">
        <v>20792</v>
      </c>
      <c r="E48" s="13">
        <v>20879</v>
      </c>
      <c r="F48" s="13">
        <v>20445</v>
      </c>
      <c r="G48" s="36">
        <v>19284</v>
      </c>
      <c r="H48" s="13">
        <v>19218</v>
      </c>
      <c r="I48" s="13">
        <v>19079</v>
      </c>
      <c r="J48" s="36">
        <v>18262</v>
      </c>
      <c r="K48" s="13">
        <v>18590</v>
      </c>
      <c r="L48" s="13">
        <v>17761</v>
      </c>
      <c r="M48" s="36">
        <v>17126</v>
      </c>
      <c r="N48" s="70"/>
      <c r="O48" s="13">
        <v>17409</v>
      </c>
      <c r="P48" s="21">
        <v>17297</v>
      </c>
      <c r="Q48" s="37">
        <v>17257</v>
      </c>
      <c r="R48" s="21">
        <v>17573</v>
      </c>
      <c r="S48" s="94">
        <v>17773</v>
      </c>
      <c r="T48" s="37">
        <v>17466</v>
      </c>
      <c r="U48" s="30">
        <v>18229</v>
      </c>
    </row>
    <row r="49" spans="1:21" x14ac:dyDescent="0.25">
      <c r="A49" s="4" t="s">
        <v>38</v>
      </c>
      <c r="B49" s="81">
        <v>26.1</v>
      </c>
      <c r="C49" s="81">
        <v>24.1</v>
      </c>
      <c r="D49" s="82">
        <v>23.3</v>
      </c>
      <c r="E49" s="81">
        <v>24.4</v>
      </c>
      <c r="F49" s="81">
        <v>25.1</v>
      </c>
      <c r="G49" s="82">
        <v>25.7</v>
      </c>
      <c r="H49" s="81">
        <v>25.8</v>
      </c>
      <c r="I49" s="81">
        <v>26.5</v>
      </c>
      <c r="J49" s="82">
        <v>27</v>
      </c>
      <c r="K49" s="81">
        <v>27.7</v>
      </c>
      <c r="L49" s="81">
        <v>29.6</v>
      </c>
      <c r="M49" s="82">
        <v>30.5</v>
      </c>
      <c r="N49" s="83"/>
      <c r="O49" s="81">
        <v>29.6</v>
      </c>
      <c r="P49" s="84">
        <v>27.5</v>
      </c>
      <c r="Q49" s="85">
        <v>27</v>
      </c>
      <c r="R49" s="84">
        <v>28.4</v>
      </c>
      <c r="S49" s="100">
        <v>29</v>
      </c>
      <c r="T49" s="46">
        <v>29.3</v>
      </c>
      <c r="U49" s="119">
        <v>27.9</v>
      </c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5"/>
      <c r="K50" s="15"/>
      <c r="L50" s="15"/>
      <c r="M50" s="15"/>
      <c r="N50" s="15"/>
      <c r="O50" s="15"/>
      <c r="P50" s="16"/>
    </row>
    <row r="51" spans="1:21" x14ac:dyDescent="0.25">
      <c r="A51" s="10" t="s">
        <v>7</v>
      </c>
      <c r="B51" s="10"/>
      <c r="C51" s="10"/>
      <c r="D51" s="10"/>
      <c r="E51" s="10"/>
      <c r="F51" s="10"/>
      <c r="G51" s="10"/>
      <c r="H51" s="10"/>
      <c r="I51" s="10"/>
    </row>
    <row r="52" spans="1:21" x14ac:dyDescent="0.25">
      <c r="A52" s="11" t="s">
        <v>19</v>
      </c>
      <c r="B52" s="11"/>
      <c r="C52" s="11"/>
      <c r="D52" s="11"/>
      <c r="E52" s="11"/>
      <c r="F52" s="11"/>
      <c r="G52" s="11"/>
      <c r="H52" s="11"/>
      <c r="I52" s="11"/>
    </row>
    <row r="53" spans="1:21" x14ac:dyDescent="0.25">
      <c r="A53" s="10" t="s">
        <v>16</v>
      </c>
      <c r="B53" s="10"/>
      <c r="C53" s="10"/>
      <c r="D53" s="10"/>
      <c r="E53" s="10"/>
      <c r="F53" s="10"/>
      <c r="G53" s="10"/>
      <c r="H53" s="10"/>
      <c r="I53" s="10"/>
    </row>
    <row r="55" spans="1:21" x14ac:dyDescent="0.25">
      <c r="A55" s="10"/>
      <c r="B55" s="10"/>
      <c r="C55" s="10"/>
      <c r="D55" s="10"/>
      <c r="E55" s="10"/>
      <c r="F55" s="10"/>
      <c r="G55" s="10"/>
      <c r="H55" s="10"/>
      <c r="I55" s="10"/>
    </row>
  </sheetData>
  <mergeCells count="1">
    <mergeCell ref="A2:S2"/>
  </mergeCells>
  <phoneticPr fontId="7" type="noConversion"/>
  <pageMargins left="0.75" right="0.75" top="1" bottom="1" header="0.5" footer="0.5"/>
  <pageSetup orientation="portrait" horizontalDpi="90" verticalDpi="9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Historical Data</vt:lpstr>
      <vt:lpstr>Original</vt:lpstr>
      <vt:lpstr>'Historical Data'!Print_Area</vt:lpstr>
      <vt:lpstr>'Historical Data'!Print_Titles</vt:lpstr>
    </vt:vector>
  </TitlesOfParts>
  <Company>USPTO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</dc:creator>
  <cp:lastModifiedBy>Augburn-Seaforth, Veronica</cp:lastModifiedBy>
  <cp:lastPrinted>2016-02-09T14:42:32Z</cp:lastPrinted>
  <dcterms:created xsi:type="dcterms:W3CDTF">2009-11-16T15:04:30Z</dcterms:created>
  <dcterms:modified xsi:type="dcterms:W3CDTF">2024-11-14T23:05:47Z</dcterms:modified>
</cp:coreProperties>
</file>