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ilton.aguiar\Desktop\"/>
    </mc:Choice>
  </mc:AlternateContent>
  <xr:revisionPtr revIDLastSave="0" documentId="13_ncr:1_{3993A16A-FBFF-42CF-B619-583B5D7C4D1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App" sheetId="2" r:id="rId1"/>
    <sheet name="Planilha2" sheetId="4" r:id="rId2"/>
    <sheet name="Planilha1" sheetId="3" r:id="rId3"/>
    <sheet name="Plan1" sheetId="1" r:id="rId4"/>
  </sheets>
  <definedNames>
    <definedName name="_xlnm.Print_Area" localSheetId="0">App!$A$1:$E$28</definedName>
    <definedName name="Patrimonio_Acumulado" localSheetId="0">App!$D$18</definedName>
    <definedName name="Rendimento_Carteira" comment="Taxa de rendimentos" localSheetId="0">App!$D$10</definedName>
    <definedName name="Taxa_Rendimento_mes" localSheetId="0">App!$D$17</definedName>
    <definedName name="Tempo_Investimento" localSheetId="0">App!$D$16</definedName>
    <definedName name="Valor_Investir" comment="Quanto tempo vai investir." localSheetId="0">App!$D$15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C38" i="2"/>
  <c r="C39" i="2"/>
  <c r="C40" i="2"/>
  <c r="C41" i="2"/>
  <c r="C36" i="2"/>
  <c r="C34" i="2" l="1"/>
  <c r="D38" i="2" l="1"/>
  <c r="D37" i="2"/>
  <c r="D40" i="2"/>
  <c r="D41" i="2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H4" i="3"/>
  <c r="A4" i="3"/>
  <c r="A3" i="3"/>
  <c r="D39" i="2" l="1"/>
  <c r="D36" i="2"/>
  <c r="D42" i="2" s="1"/>
  <c r="C28" i="2" l="1"/>
  <c r="D28" i="2" s="1"/>
  <c r="C27" i="2"/>
  <c r="C26" i="2"/>
  <c r="D26" i="2" s="1"/>
  <c r="C25" i="2"/>
  <c r="D25" i="2" s="1"/>
  <c r="C24" i="2"/>
  <c r="D24" i="2" s="1"/>
  <c r="D27" i="2"/>
  <c r="D11" i="2"/>
  <c r="D18" i="2"/>
  <c r="D19" i="2" l="1"/>
</calcChain>
</file>

<file path=xl/sharedStrings.xml><?xml version="1.0" encoding="utf-8"?>
<sst xmlns="http://schemas.openxmlformats.org/spreadsheetml/2006/main" count="103" uniqueCount="66">
  <si>
    <t>Quanto de patrimonio acumulado terei?</t>
  </si>
  <si>
    <t>Quanto terei de dividendos mensais?</t>
  </si>
  <si>
    <t>Quantos devo investir por mês?</t>
  </si>
  <si>
    <t>Por quantos anos tenho que investir?</t>
  </si>
  <si>
    <t>Qual a taxa de rendimentos mensal?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</si>
  <si>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</si>
  <si>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</si>
  <si>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</si>
  <si>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</si>
  <si>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</si>
  <si>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</si>
  <si>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CONFIGURAÇÕES</t>
  </si>
  <si>
    <t>Salário</t>
  </si>
  <si>
    <t>Rendimento Carteira</t>
  </si>
  <si>
    <t>Sugestão de Investimento (30%)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</si>
  <si>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</si>
  <si>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</si>
  <si>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</si>
  <si>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</si>
  <si>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</si>
  <si>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</si>
  <si>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</si>
  <si>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Agressivo</t>
  </si>
  <si>
    <t>Conservador</t>
  </si>
  <si>
    <t>Moderado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</si>
  <si>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</si>
  <si>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</si>
  <si>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</si>
  <si>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</si>
  <si>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</si>
  <si>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</si>
  <si>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</si>
  <si>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</si>
  <si>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</si>
  <si>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</si>
  <si>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VALOR A SER INVESTIDO POR MÊS</t>
  </si>
  <si>
    <t>CHAVE</t>
  </si>
  <si>
    <t>%</t>
  </si>
  <si>
    <t>Moderado-TIJOLO</t>
  </si>
  <si>
    <t>Entendendo Desafio </t>
  </si>
  <si>
    <r>
      <t>Agora é a sua hora de brilhar e construir um perfil de destaque na DIO! </t>
    </r>
    <r>
      <rPr>
        <sz val="11"/>
        <color rgb="FF23282C"/>
        <rFont val="Arial"/>
        <family val="2"/>
      </rPr>
      <t>Explore todos os conceitos abordados até aqui, aplique os conhecimentos adquiridos nas aulas e </t>
    </r>
    <r>
      <rPr>
        <b/>
        <sz val="11"/>
        <color rgb="FF23282C"/>
        <rFont val="Arial"/>
        <family val="2"/>
      </rPr>
      <t>documente sua experiência para demonstrar sua compreensão dos temas discutidos</t>
    </r>
    <r>
      <rPr>
        <sz val="11"/>
        <color rgb="FF23282C"/>
        <rFont val="Arial"/>
        <family val="2"/>
      </rPr>
      <t>.</t>
    </r>
  </si>
  <si>
    <t>Descrição do Desafio</t>
  </si>
  <si>
    <r>
      <t>Este laboratório tem como objetivo tem como objetivo </t>
    </r>
    <r>
      <rPr>
        <b/>
        <sz val="11"/>
        <color rgb="FF23282C"/>
        <rFont val="Arial"/>
        <family val="2"/>
      </rPr>
      <t>aplicar os conceitos de Excel no desenvolvimento de uma ferramenta prática de simulação de investimentos em fundos imobiliários</t>
    </r>
    <r>
      <rPr>
        <sz val="11"/>
        <color rgb="FF23282C"/>
        <rFont val="Arial"/>
        <family val="2"/>
      </rPr>
      <t>. A partir de uma compreensão aprofundada sobre como os fundos imobiliários funcionam e as perguntas típicas dos investidores (quanto investir, por quanto tempo, taxa de rendimento, etc.), o desafio consiste em </t>
    </r>
    <r>
      <rPr>
        <b/>
        <sz val="11"/>
        <color rgb="FF23282C"/>
        <rFont val="Arial"/>
        <family val="2"/>
      </rPr>
      <t>construir uma planilha que ajude o usuário a realizar essas simulações</t>
    </r>
    <r>
      <rPr>
        <sz val="11"/>
        <color rgb="FF23282C"/>
        <rFont val="Arial"/>
        <family val="2"/>
      </rPr>
      <t>, auxiliando-o a tomar decisões mais informadas sobre seus investimentos. A solução proposta visa automatizar cálculos complexos, como o valor total investido, o patrimônio acumulado e os dividendos mensais, proporcionando ao usuário uma visão clara de seu potencial retorno.</t>
    </r>
  </si>
  <si>
    <t>Objetivos de Aprendizagem </t>
  </si>
  <si>
    <t>Ao concluir este desafio, você será capaz de: </t>
  </si>
  <si>
    <t>Criar ferramentas de simulação de investimentos em Excel;</t>
  </si>
  <si>
    <t>Aplicar cálculos financeiros como rendimento mensal e cálculo de dividendos;</t>
  </si>
  <si>
    <t>Documentar processos técnicos de forma clara e estruturada; </t>
  </si>
  <si>
    <t>Utilizar o GitHub como ferramenta para compartilhamento de documentação técnica. </t>
  </si>
  <si>
    <t>Entrega do Desafio </t>
  </si>
  <si>
    <t>Para concluir este desafio, você deverá: </t>
  </si>
  <si>
    <t>1. Assistir a todas as vídeo-aulas</t>
  </si>
  <si>
    <t>Não pule nenhuma etapa! As aulas contêm informações essenciais para o sucesso do seu projeto. </t>
  </si>
  <si>
    <t>2. Criar um repositório público no GitHub contendo: </t>
  </si>
  <si>
    <r>
      <t>Um arquivo </t>
    </r>
    <r>
      <rPr>
        <sz val="9"/>
        <color rgb="FFF314B5"/>
        <rFont val="Consolas"/>
        <family val="3"/>
      </rPr>
      <t>README.md</t>
    </r>
    <r>
      <rPr>
        <sz val="11"/>
        <color rgb="FF23282C"/>
        <rFont val="Arial"/>
        <family val="2"/>
      </rPr>
      <t> detalhado </t>
    </r>
  </si>
  <si>
    <t>Quaisquer arquivos adicionais que sejam relevantes para documentar sua experiência </t>
  </si>
  <si>
    <r>
      <t>Opcionalmente, capturas de tela relevantes organizadas em uma pasta </t>
    </r>
    <r>
      <rPr>
        <sz val="9"/>
        <color rgb="FFF314B5"/>
        <rFont val="Consolas"/>
        <family val="3"/>
      </rPr>
      <t>/images </t>
    </r>
  </si>
  <si>
    <r>
      <t>3. Enviar o link do seu repositório</t>
    </r>
    <r>
      <rPr>
        <sz val="11"/>
        <color rgb="FF23282C"/>
        <rFont val="Arial"/>
        <family val="2"/>
      </rPr>
      <t> e uma breve descrição clicando no botão “Entregar Projeto” </t>
    </r>
  </si>
  <si>
    <t>Recursos Úteis </t>
  </si>
  <si>
    <t>Documentações Oficiais </t>
  </si>
  <si>
    <t>Simulador_Investimentos_Fundos_Imobiliarios_Excel_Resolvido.xlsx - Arquivo com a planilha resolvida para simulação de investimentos em fundos imobiliários.</t>
  </si>
  <si>
    <t>Materiais Complementares sobre GitHub </t>
  </si>
  <si>
    <t>GitHub Quick Start - Repositório com Link para Aulas de Git e GitHub </t>
  </si>
  <si>
    <t>GitBook: Formação GitHub Certification - Material textual sobre GitHub</t>
  </si>
  <si>
    <t>Documentação do GitHub - Guia completo para uso do GitHub </t>
  </si>
  <si>
    <t>GitHub Markdown - Guia específico para Markdown no GitHub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</si>
</sst>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8"/>
      <color theme="0"/>
      <name val="Segoe UI Semibold"/>
      <family val="2"/>
    </font>
    <font>
      <sz val="11"/>
      <color theme="1"/>
      <name val="Segoe UI"/>
      <family val="2"/>
    </font>
    <font>
      <b/>
      <sz val="12"/>
      <color theme="0"/>
      <name val="Segoe UI Semibold"/>
      <family val="2"/>
    </font>
    <font>
      <sz val="11"/>
      <color rgb="FF9C5700"/>
      <name val="Calibri"/>
      <family val="2"/>
      <scheme val="minor"/>
    </font>
    <font>
      <b/>
      <sz val="24"/>
      <color rgb="FF23282C"/>
      <name val="Arial"/>
      <family val="2"/>
    </font>
    <font>
      <sz val="11"/>
      <color rgb="FF23282C"/>
      <name val="Arial"/>
      <family val="2"/>
    </font>
    <font>
      <b/>
      <sz val="11"/>
      <color rgb="FF23282C"/>
      <name val="Arial"/>
      <family val="2"/>
    </font>
    <font>
      <b/>
      <sz val="18"/>
      <color rgb="FF23282C"/>
      <name val="Arial"/>
      <family val="2"/>
    </font>
    <font>
      <sz val="9"/>
      <color rgb="FFF314B5"/>
      <name val="Consolas"/>
      <family val="3"/>
    </font>
    <font>
      <b/>
      <sz val="12"/>
      <color rgb="FF23282C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9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9" tint="-0.499984740745262"/>
      </right>
      <top/>
      <bottom style="thin">
        <color theme="0" tint="-0.34998626667073579"/>
      </bottom>
      <diagonal/>
    </border>
    <border>
      <left style="thick">
        <color theme="9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9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9" tint="-0.499984740745262"/>
      </left>
      <right style="thin">
        <color theme="0" tint="-0.34998626667073579"/>
      </right>
      <top style="thin">
        <color theme="0" tint="-0.34998626667073579"/>
      </top>
      <bottom style="thick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9" tint="-0.499984740745262"/>
      </bottom>
      <diagonal/>
    </border>
    <border>
      <left style="thin">
        <color theme="0" tint="-0.34998626667073579"/>
      </left>
      <right style="thick">
        <color theme="9" tint="-0.499984740745262"/>
      </right>
      <top style="thin">
        <color theme="0" tint="-0.34998626667073579"/>
      </top>
      <bottom style="thick">
        <color theme="9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9" tint="-0.499984740745262"/>
      </right>
      <top/>
      <bottom style="hair">
        <color theme="0" tint="-0.14996795556505021"/>
      </bottom>
      <diagonal/>
    </border>
    <border>
      <left style="medium">
        <color theme="9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theme="9" tint="-0.499984740745262"/>
      </left>
      <right style="hair">
        <color theme="0" tint="-0.14996795556505021"/>
      </right>
      <top style="hair">
        <color theme="0" tint="-0.14996795556505021"/>
      </top>
      <bottom style="medium">
        <color theme="9" tint="-0.499984740745262"/>
      </bottom>
      <diagonal/>
    </border>
    <border>
      <left style="hair">
        <color theme="0" tint="-0.14996795556505021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ck">
        <color theme="9" tint="-0.499984740745262"/>
      </left>
      <right/>
      <top style="thick">
        <color theme="9" tint="-0.499984740745262"/>
      </top>
      <bottom style="thick">
        <color theme="9" tint="-0.499984740745262"/>
      </bottom>
      <diagonal/>
    </border>
    <border>
      <left/>
      <right/>
      <top style="thick">
        <color theme="9" tint="-0.499984740745262"/>
      </top>
      <bottom style="thick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medium">
        <color theme="9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9" tint="-0.499984740745262"/>
      </right>
      <top/>
      <bottom style="thin">
        <color theme="0" tint="-0.34998626667073579"/>
      </bottom>
      <diagonal/>
    </border>
    <border>
      <left style="medium">
        <color theme="9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9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9" tint="-0.499984740745262"/>
      </left>
      <right style="thin">
        <color theme="0" tint="-0.34998626667073579"/>
      </right>
      <top style="thin">
        <color theme="0" tint="-0.34998626667073579"/>
      </top>
      <bottom style="medium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9" tint="-0.499984740745262"/>
      </bottom>
      <diagonal/>
    </border>
    <border>
      <left style="thin">
        <color theme="0" tint="-0.34998626667073579"/>
      </left>
      <right style="medium">
        <color theme="9" tint="-0.499984740745262"/>
      </right>
      <top style="thin">
        <color theme="0" tint="-0.34998626667073579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theme="9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indexed="64"/>
      </bottom>
      <diagonal/>
    </border>
    <border>
      <left/>
      <right style="medium">
        <color theme="8" tint="-0.499984740745262"/>
      </right>
      <top/>
      <bottom style="medium">
        <color indexed="64"/>
      </bottom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7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44" fontId="6" fillId="0" borderId="4" xfId="1" applyFont="1" applyBorder="1" applyAlignment="1">
      <alignment horizontal="center"/>
    </xf>
    <xf numFmtId="44" fontId="6" fillId="3" borderId="6" xfId="1" applyFont="1" applyFill="1" applyBorder="1" applyAlignment="1">
      <alignment horizontal="center"/>
    </xf>
    <xf numFmtId="44" fontId="6" fillId="3" borderId="9" xfId="1" applyFont="1" applyFill="1" applyBorder="1" applyAlignment="1">
      <alignment horizontal="center"/>
    </xf>
    <xf numFmtId="0" fontId="6" fillId="0" borderId="6" xfId="0" applyFont="1" applyBorder="1" applyAlignment="1">
      <alignment horizontal="right"/>
    </xf>
    <xf numFmtId="10" fontId="6" fillId="0" borderId="6" xfId="2" applyNumberFormat="1" applyFont="1" applyBorder="1" applyAlignment="1">
      <alignment horizontal="right"/>
    </xf>
    <xf numFmtId="164" fontId="9" fillId="3" borderId="10" xfId="0" applyNumberFormat="1" applyFont="1" applyFill="1" applyBorder="1" applyAlignment="1">
      <alignment horizontal="center"/>
    </xf>
    <xf numFmtId="0" fontId="3" fillId="6" borderId="0" xfId="0" applyFont="1" applyFill="1"/>
    <xf numFmtId="0" fontId="5" fillId="3" borderId="12" xfId="0" applyFont="1" applyFill="1" applyBorder="1" applyAlignment="1">
      <alignment horizontal="left" indent="3"/>
    </xf>
    <xf numFmtId="164" fontId="9" fillId="3" borderId="13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left" indent="3"/>
    </xf>
    <xf numFmtId="0" fontId="5" fillId="3" borderId="15" xfId="0" applyFont="1" applyFill="1" applyBorder="1" applyAlignment="1">
      <alignment horizontal="left" indent="3"/>
    </xf>
    <xf numFmtId="164" fontId="9" fillId="3" borderId="16" xfId="0" applyNumberFormat="1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 vertical="center"/>
    </xf>
    <xf numFmtId="44" fontId="6" fillId="0" borderId="23" xfId="1" applyFont="1" applyBorder="1" applyAlignment="1">
      <alignment horizontal="right"/>
    </xf>
    <xf numFmtId="10" fontId="6" fillId="0" borderId="25" xfId="0" applyNumberFormat="1" applyFont="1" applyBorder="1" applyAlignment="1">
      <alignment horizontal="right"/>
    </xf>
    <xf numFmtId="44" fontId="6" fillId="2" borderId="28" xfId="1" applyFont="1" applyFill="1" applyBorder="1" applyAlignment="1">
      <alignment horizontal="right"/>
    </xf>
    <xf numFmtId="164" fontId="9" fillId="3" borderId="3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3" borderId="0" xfId="0" applyFill="1"/>
    <xf numFmtId="0" fontId="11" fillId="7" borderId="0" xfId="3"/>
    <xf numFmtId="9" fontId="11" fillId="7" borderId="0" xfId="2" applyFont="1" applyFill="1"/>
    <xf numFmtId="0" fontId="0" fillId="0" borderId="31" xfId="0" applyBorder="1"/>
    <xf numFmtId="0" fontId="0" fillId="0" borderId="31" xfId="0" applyBorder="1" applyAlignment="1">
      <alignment horizontal="center"/>
    </xf>
    <xf numFmtId="0" fontId="3" fillId="9" borderId="32" xfId="0" applyFont="1" applyFill="1" applyBorder="1"/>
    <xf numFmtId="0" fontId="3" fillId="9" borderId="33" xfId="0" applyFont="1" applyFill="1" applyBorder="1"/>
    <xf numFmtId="0" fontId="3" fillId="9" borderId="33" xfId="0" applyFont="1" applyFill="1" applyBorder="1" applyAlignment="1">
      <alignment horizontal="center"/>
    </xf>
    <xf numFmtId="0" fontId="3" fillId="9" borderId="34" xfId="0" applyFont="1" applyFill="1" applyBorder="1" applyAlignment="1">
      <alignment horizontal="center"/>
    </xf>
    <xf numFmtId="0" fontId="0" fillId="0" borderId="35" xfId="0" applyBorder="1"/>
    <xf numFmtId="9" fontId="0" fillId="0" borderId="36" xfId="0" applyNumberFormat="1" applyBorder="1" applyAlignment="1">
      <alignment horizontal="center"/>
    </xf>
    <xf numFmtId="0" fontId="0" fillId="0" borderId="37" xfId="0" applyBorder="1"/>
    <xf numFmtId="9" fontId="0" fillId="0" borderId="38" xfId="0" applyNumberFormat="1" applyBorder="1" applyAlignment="1">
      <alignment horizontal="center"/>
    </xf>
    <xf numFmtId="0" fontId="0" fillId="10" borderId="35" xfId="0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36" xfId="0" applyNumberFormat="1" applyFill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0" xfId="0" applyBorder="1" applyAlignment="1">
      <alignment horizontal="center"/>
    </xf>
    <xf numFmtId="9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9" fontId="0" fillId="0" borderId="0" xfId="0" applyNumberFormat="1" applyAlignment="1">
      <alignment horizontal="center"/>
    </xf>
    <xf numFmtId="164" fontId="0" fillId="2" borderId="43" xfId="0" applyNumberFormat="1" applyFill="1" applyBorder="1" applyAlignment="1">
      <alignment horizontal="center"/>
    </xf>
    <xf numFmtId="0" fontId="2" fillId="8" borderId="44" xfId="0" applyFont="1" applyFill="1" applyBorder="1"/>
    <xf numFmtId="0" fontId="2" fillId="8" borderId="45" xfId="0" applyFont="1" applyFill="1" applyBorder="1"/>
    <xf numFmtId="164" fontId="2" fillId="8" borderId="46" xfId="0" applyNumberFormat="1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indent="3"/>
    </xf>
    <xf numFmtId="0" fontId="5" fillId="2" borderId="1" xfId="0" applyFont="1" applyFill="1" applyBorder="1" applyAlignment="1">
      <alignment horizontal="left" indent="3"/>
    </xf>
    <xf numFmtId="0" fontId="5" fillId="2" borderId="24" xfId="0" applyFont="1" applyFill="1" applyBorder="1" applyAlignment="1">
      <alignment horizontal="left" indent="3"/>
    </xf>
    <xf numFmtId="0" fontId="5" fillId="2" borderId="2" xfId="0" applyFont="1" applyFill="1" applyBorder="1" applyAlignment="1">
      <alignment horizontal="left" indent="3"/>
    </xf>
    <xf numFmtId="0" fontId="5" fillId="2" borderId="26" xfId="0" applyFont="1" applyFill="1" applyBorder="1" applyAlignment="1">
      <alignment horizontal="left" indent="3"/>
    </xf>
    <xf numFmtId="0" fontId="5" fillId="2" borderId="27" xfId="0" applyFont="1" applyFill="1" applyBorder="1" applyAlignment="1">
      <alignment horizontal="left" indent="3"/>
    </xf>
    <xf numFmtId="0" fontId="8" fillId="5" borderId="17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indent="3"/>
    </xf>
    <xf numFmtId="0" fontId="5" fillId="2" borderId="5" xfId="0" applyFont="1" applyFill="1" applyBorder="1" applyAlignment="1">
      <alignment horizontal="left" indent="3"/>
    </xf>
    <xf numFmtId="0" fontId="7" fillId="3" borderId="5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left" indent="3"/>
    </xf>
    <xf numFmtId="0" fontId="7" fillId="3" borderId="7" xfId="0" applyFont="1" applyFill="1" applyBorder="1" applyAlignment="1">
      <alignment horizontal="left" indent="3"/>
    </xf>
    <xf numFmtId="0" fontId="7" fillId="3" borderId="8" xfId="0" applyFont="1" applyFill="1" applyBorder="1" applyAlignment="1">
      <alignment horizontal="left" indent="3"/>
    </xf>
    <xf numFmtId="44" fontId="0" fillId="3" borderId="0" xfId="1" applyFont="1" applyFill="1"/>
    <xf numFmtId="0" fontId="2" fillId="8" borderId="17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/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4" applyAlignment="1">
      <alignment horizontal="left" vertic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F-4D44-9BE6-DA30DBBD4DA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App!$D$36:$D$41</c:f>
              <c:numCache>
                <c:formatCode>"R$"\ #,##0.00</c:formatCode>
                <c:ptCount val="6"/>
                <c:pt idx="0">
                  <c:v>90</c:v>
                </c:pt>
                <c:pt idx="1">
                  <c:v>150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F-4D44-9BE6-DA30DBBD4DAD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F-4D44-9BE6-DA30DBBD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0</xdr:rowOff>
    </xdr:from>
    <xdr:to>
      <xdr:col>4</xdr:col>
      <xdr:colOff>9525</xdr:colOff>
      <xdr:row>4</xdr:row>
      <xdr:rowOff>161925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5EE67A9-278F-592B-53D0-C8A7FD70FA8A}"/>
            </a:ext>
          </a:extLst>
        </xdr:cNvPr>
        <xdr:cNvSpPr txBox="1"/>
      </xdr:nvSpPr>
      <xdr:spPr>
        <a:xfrm>
          <a:off x="333375" y="0"/>
          <a:ext cx="6162675" cy="9239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5400">
              <a:solidFill>
                <a:schemeClr val="bg1"/>
              </a:solidFill>
              <a:latin typeface="+mn-lt"/>
            </a:rPr>
            <a:t>     Investimento</a:t>
          </a:r>
          <a:endParaRPr lang="pt-BR" sz="480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38100</xdr:colOff>
      <xdr:row>0</xdr:row>
      <xdr:rowOff>19050</xdr:rowOff>
    </xdr:from>
    <xdr:to>
      <xdr:col>1</xdr:col>
      <xdr:colOff>1081968</xdr:colOff>
      <xdr:row>4</xdr:row>
      <xdr:rowOff>149180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AED52-36BE-C9C1-CC70-91E81BFD5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9050"/>
          <a:ext cx="1043868" cy="892130"/>
        </a:xfrm>
        <a:prstGeom prst="rect">
          <a:avLst/>
        </a:prstGeom>
      </xdr:spPr>
    </xdr:pic>
    <xdr:clientData/>
  </xdr:twoCellAnchor>
  <xdr:twoCellAnchor>
    <xdr:from>
      <xdr:col>0</xdr:col>
      <xdr:colOff>295274</xdr:colOff>
      <xdr:row>43</xdr:row>
      <xdr:rowOff>52387</xdr:rowOff>
    </xdr:from>
    <xdr:to>
      <xdr:col>3</xdr:col>
      <xdr:colOff>1647824</xdr:colOff>
      <xdr:row>58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E807BF-12DF-D34A-12B2-179D03067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line-antunes.gitbook.io/formacao-fundamentos-github" TargetMode="External"/><Relationship Id="rId2" Type="http://schemas.openxmlformats.org/officeDocument/2006/relationships/hyperlink" Target="https://github.com/digitalinnovationone/github-quickstart" TargetMode="External"/><Relationship Id="rId1" Type="http://schemas.openxmlformats.org/officeDocument/2006/relationships/hyperlink" Target="https://hermes.dio.me/files/assets/a04b81b1-8e35-4e72-aeb9-98aed8ed4403.xlsx" TargetMode="External"/><Relationship Id="rId5" Type="http://schemas.openxmlformats.org/officeDocument/2006/relationships/hyperlink" Target="https://docs.github.com/pt/get-started/writing-on-github/getting-started-with-writing-and-formatting-on-github/basic-writing-and-formatting-syntax" TargetMode="External"/><Relationship Id="rId4" Type="http://schemas.openxmlformats.org/officeDocument/2006/relationships/hyperlink" Target="https://docs.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F995-CC8D-4035-BF78-93A8FA899D18}">
  <dimension ref="A7:D42"/>
  <sheetViews>
    <sheetView showGridLines="0" tabSelected="1" topLeftCell="A36" zoomScaleNormal="100" zoomScaleSheetLayoutView="90" workbookViewId="0">
      <selection activeCell="H49" sqref="H49"/>
    </sheetView>
  </sheetViews>
  <sheetFormatPr defaultRowHeight="15" x14ac:dyDescent="0.25"/>
  <cols>
    <col min="1" max="1" width="4.85546875" customWidth="1"/>
    <col min="2" max="2" width="51" customWidth="1"/>
    <col min="3" max="3" width="16.28515625" customWidth="1"/>
    <col min="4" max="4" width="25.140625" customWidth="1"/>
    <col min="5" max="5" width="5.42578125" customWidth="1"/>
    <col min="9" max="9" width="9.140625" customWidth="1"/>
  </cols>
  <sheetData>
    <row r="7" spans="2:4" ht="15.75" thickBot="1" x14ac:dyDescent="0.3"/>
    <row r="8" spans="2:4" ht="27" thickBot="1" x14ac:dyDescent="0.3">
      <c r="B8" s="54" t="s">
        <v>11</v>
      </c>
      <c r="C8" s="55"/>
      <c r="D8" s="56"/>
    </row>
    <row r="9" spans="2:4" ht="17.25" x14ac:dyDescent="0.3">
      <c r="B9" s="48" t="s">
        <v>12</v>
      </c>
      <c r="C9" s="49"/>
      <c r="D9" s="15">
        <v>2000</v>
      </c>
    </row>
    <row r="10" spans="2:4" ht="17.25" x14ac:dyDescent="0.3">
      <c r="B10" s="50" t="s">
        <v>13</v>
      </c>
      <c r="C10" s="51"/>
      <c r="D10" s="16">
        <v>0.01</v>
      </c>
    </row>
    <row r="11" spans="2:4" ht="18" thickBot="1" x14ac:dyDescent="0.35">
      <c r="B11" s="52" t="s">
        <v>14</v>
      </c>
      <c r="C11" s="53"/>
      <c r="D11" s="17">
        <f>D9*D10</f>
        <v>20</v>
      </c>
    </row>
    <row r="13" spans="2:4" ht="15.75" thickBot="1" x14ac:dyDescent="0.3"/>
    <row r="14" spans="2:4" ht="26.25" customHeight="1" thickTop="1" thickBot="1" x14ac:dyDescent="0.3">
      <c r="B14" s="59" t="s">
        <v>5</v>
      </c>
      <c r="C14" s="60"/>
      <c r="D14" s="61"/>
    </row>
    <row r="15" spans="2:4" ht="18" thickTop="1" x14ac:dyDescent="0.3">
      <c r="B15" s="62" t="s">
        <v>6</v>
      </c>
      <c r="C15" s="49"/>
      <c r="D15" s="2">
        <v>-300</v>
      </c>
    </row>
    <row r="16" spans="2:4" ht="17.25" x14ac:dyDescent="0.3">
      <c r="B16" s="63" t="s">
        <v>7</v>
      </c>
      <c r="C16" s="51"/>
      <c r="D16" s="5">
        <v>5</v>
      </c>
    </row>
    <row r="17" spans="1:4" ht="17.25" x14ac:dyDescent="0.3">
      <c r="B17" s="63" t="s">
        <v>8</v>
      </c>
      <c r="C17" s="51"/>
      <c r="D17" s="6">
        <v>1.0789999999999999E-2</v>
      </c>
    </row>
    <row r="18" spans="1:4" ht="17.25" x14ac:dyDescent="0.3">
      <c r="B18" s="64" t="s">
        <v>9</v>
      </c>
      <c r="C18" s="65"/>
      <c r="D18" s="3">
        <f>FV(D17,D16*12,D15)</f>
        <v>25133.074199546292</v>
      </c>
    </row>
    <row r="19" spans="1:4" ht="18" thickBot="1" x14ac:dyDescent="0.35">
      <c r="B19" s="66" t="s">
        <v>10</v>
      </c>
      <c r="C19" s="67"/>
      <c r="D19" s="4">
        <f>D18*D17</f>
        <v>271.1858706131045</v>
      </c>
    </row>
    <row r="20" spans="1:4" ht="15.75" thickTop="1" x14ac:dyDescent="0.25"/>
    <row r="22" spans="1:4" ht="15.75" thickBot="1" x14ac:dyDescent="0.3"/>
    <row r="23" spans="1:4" ht="31.5" thickBot="1" x14ac:dyDescent="0.3">
      <c r="B23" s="57" t="s">
        <v>15</v>
      </c>
      <c r="C23" s="58"/>
      <c r="D23" s="14" t="s">
        <v>16</v>
      </c>
    </row>
    <row r="24" spans="1:4" ht="17.25" x14ac:dyDescent="0.3">
      <c r="A24" s="8">
        <v>2</v>
      </c>
      <c r="B24" s="9" t="s">
        <v>17</v>
      </c>
      <c r="C24" s="7">
        <f>FV(Taxa_Rendimento_mes,A24*12,Valor_Investir)</f>
        <v>8168.2881892935648</v>
      </c>
      <c r="D24" s="10">
        <f>C24*Rendimento_Carteira</f>
        <v>81.682881892935654</v>
      </c>
    </row>
    <row r="25" spans="1:4" ht="17.25" x14ac:dyDescent="0.3">
      <c r="A25" s="8">
        <v>5</v>
      </c>
      <c r="B25" s="11" t="s">
        <v>18</v>
      </c>
      <c r="C25" s="7">
        <f>FV(Taxa_Rendimento_mes,A25*12,Valor_Investir)</f>
        <v>25133.074199546292</v>
      </c>
      <c r="D25" s="10">
        <f>C25*Rendimento_Carteira</f>
        <v>251.33074199546292</v>
      </c>
    </row>
    <row r="26" spans="1:4" ht="17.25" x14ac:dyDescent="0.3">
      <c r="A26" s="8">
        <v>10</v>
      </c>
      <c r="B26" s="11" t="s">
        <v>19</v>
      </c>
      <c r="C26" s="7">
        <f>FV(Taxa_Rendimento_mes,A26*12,Valor_Investir)</f>
        <v>72985.263759051653</v>
      </c>
      <c r="D26" s="10">
        <f>C26*Rendimento_Carteira</f>
        <v>729.85263759051657</v>
      </c>
    </row>
    <row r="27" spans="1:4" ht="17.25" x14ac:dyDescent="0.3">
      <c r="A27" s="8">
        <v>20</v>
      </c>
      <c r="B27" s="11" t="s">
        <v>20</v>
      </c>
      <c r="C27" s="7">
        <f>FV(Taxa_Rendimento_mes,A27*12,Valor_Investir)</f>
        <v>337559.52002912416</v>
      </c>
      <c r="D27" s="10">
        <f>C27*Rendimento_Carteira</f>
        <v>3375.5952002912418</v>
      </c>
    </row>
    <row r="28" spans="1:4" ht="18" thickBot="1" x14ac:dyDescent="0.35">
      <c r="A28" s="8">
        <v>30</v>
      </c>
      <c r="B28" s="12" t="s">
        <v>21</v>
      </c>
      <c r="C28" s="18">
        <f>FV(Taxa_Rendimento_mes,A28*12,Valor_Investir)</f>
        <v>1296650.8965014142</v>
      </c>
      <c r="D28" s="13">
        <f>C28*Rendimento_Carteira</f>
        <v>12966.508965014144</v>
      </c>
    </row>
    <row r="33" spans="2:4" x14ac:dyDescent="0.25">
      <c r="B33" s="20" t="s">
        <v>34</v>
      </c>
      <c r="C33" s="20" t="s">
        <v>23</v>
      </c>
      <c r="D33" s="20"/>
    </row>
    <row r="34" spans="2:4" ht="15.75" thickBot="1" x14ac:dyDescent="0.3">
      <c r="B34" s="21" t="s">
        <v>35</v>
      </c>
      <c r="C34" s="68">
        <f>Valor_Investir*-1</f>
        <v>300</v>
      </c>
      <c r="D34" s="21"/>
    </row>
    <row r="35" spans="2:4" ht="30.75" thickBot="1" x14ac:dyDescent="0.3">
      <c r="B35" s="69" t="s">
        <v>25</v>
      </c>
      <c r="C35" s="70" t="s">
        <v>26</v>
      </c>
      <c r="D35" s="71" t="s">
        <v>27</v>
      </c>
    </row>
    <row r="36" spans="2:4" x14ac:dyDescent="0.25">
      <c r="B36" s="42" t="s">
        <v>28</v>
      </c>
      <c r="C36" s="43">
        <f>VLOOKUP($C$33&amp;"-"&amp;B36,Planilha1!A:D,4,0)</f>
        <v>0.3</v>
      </c>
      <c r="D36" s="44">
        <f>C36*$C$34</f>
        <v>90</v>
      </c>
    </row>
    <row r="37" spans="2:4" x14ac:dyDescent="0.25">
      <c r="B37" s="42" t="s">
        <v>29</v>
      </c>
      <c r="C37" s="43">
        <f>VLOOKUP($C$33&amp;"-"&amp;B37,Planilha1!A:D,4,0)</f>
        <v>0.5</v>
      </c>
      <c r="D37" s="44">
        <f t="shared" ref="D37:D41" si="0">C37*$C$34</f>
        <v>150</v>
      </c>
    </row>
    <row r="38" spans="2:4" x14ac:dyDescent="0.25">
      <c r="B38" s="42" t="s">
        <v>30</v>
      </c>
      <c r="C38" s="43">
        <f>VLOOKUP($C$33&amp;"-"&amp;B38,Planilha1!A:D,4,0)</f>
        <v>0.1</v>
      </c>
      <c r="D38" s="44">
        <f t="shared" si="0"/>
        <v>30</v>
      </c>
    </row>
    <row r="39" spans="2:4" x14ac:dyDescent="0.25">
      <c r="B39" s="42" t="s">
        <v>31</v>
      </c>
      <c r="C39" s="43">
        <f>VLOOKUP($C$33&amp;"-"&amp;B39,Planilha1!A:D,4,0)</f>
        <v>0.1</v>
      </c>
      <c r="D39" s="44">
        <f t="shared" si="0"/>
        <v>30</v>
      </c>
    </row>
    <row r="40" spans="2:4" x14ac:dyDescent="0.25">
      <c r="B40" s="42" t="s">
        <v>32</v>
      </c>
      <c r="C40" s="43">
        <f>VLOOKUP($C$33&amp;"-"&amp;B40,Planilha1!A:D,4,0)</f>
        <v>0</v>
      </c>
      <c r="D40" s="44">
        <f t="shared" si="0"/>
        <v>0</v>
      </c>
    </row>
    <row r="41" spans="2:4" x14ac:dyDescent="0.25">
      <c r="B41" s="42" t="s">
        <v>33</v>
      </c>
      <c r="C41" s="43">
        <f>VLOOKUP($C$33&amp;"-"&amp;B41,Planilha1!A:D,4,0)</f>
        <v>0</v>
      </c>
      <c r="D41" s="44">
        <f t="shared" si="0"/>
        <v>0</v>
      </c>
    </row>
    <row r="42" spans="2:4" ht="15.75" thickBot="1" x14ac:dyDescent="0.3">
      <c r="B42" s="45"/>
      <c r="C42" s="46"/>
      <c r="D42" s="47">
        <f>SUM(D36:D41)</f>
        <v>300</v>
      </c>
    </row>
  </sheetData>
  <mergeCells count="11">
    <mergeCell ref="B9:C9"/>
    <mergeCell ref="B10:C10"/>
    <mergeCell ref="B11:C11"/>
    <mergeCell ref="B8:D8"/>
    <mergeCell ref="B23:C23"/>
    <mergeCell ref="B14:D14"/>
    <mergeCell ref="B15:C15"/>
    <mergeCell ref="B16:C16"/>
    <mergeCell ref="B17:C17"/>
    <mergeCell ref="B18:C18"/>
    <mergeCell ref="B19:C19"/>
  </mergeCells>
  <dataValidations count="1">
    <dataValidation type="list" allowBlank="1" showInputMessage="1" showErrorMessage="1" errorTitle="Perfil errado" promptTitle="Selecione o perfil" sqref="C33" xr:uid="{58E997B1-62FD-4F7D-BAA8-42B405A6EBF1}">
      <formula1>"Conservador,Moderado,Agressivo"</formula1>
    </dataValidation>
  </dataValidations>
  <pageMargins left="0.25" right="0.25" top="0.75" bottom="0.75" header="0.3" footer="0.3"/>
  <pageSetup paperSize="9" scale="92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E81-DC57-46E4-9A04-B6ED154E3906}">
  <dimension ref="A1:A43"/>
  <sheetViews>
    <sheetView workbookViewId="0">
      <selection activeCell="A26" sqref="A26"/>
    </sheetView>
  </sheetViews>
  <sheetFormatPr defaultRowHeight="15" x14ac:dyDescent="0.25"/>
  <sheetData>
    <row r="1" spans="1:1" ht="30" x14ac:dyDescent="0.25">
      <c r="A1" s="72" t="s">
        <v>39</v>
      </c>
    </row>
    <row r="2" spans="1:1" x14ac:dyDescent="0.25">
      <c r="A2" s="73"/>
    </row>
    <row r="3" spans="1:1" x14ac:dyDescent="0.25">
      <c r="A3" s="74" t="s">
        <v>40</v>
      </c>
    </row>
    <row r="4" spans="1:1" x14ac:dyDescent="0.25">
      <c r="A4" s="73"/>
    </row>
    <row r="5" spans="1:1" ht="23.25" x14ac:dyDescent="0.25">
      <c r="A5" s="75" t="s">
        <v>41</v>
      </c>
    </row>
    <row r="6" spans="1:1" x14ac:dyDescent="0.25">
      <c r="A6" s="73"/>
    </row>
    <row r="7" spans="1:1" x14ac:dyDescent="0.25">
      <c r="A7" s="76" t="s">
        <v>42</v>
      </c>
    </row>
    <row r="8" spans="1:1" x14ac:dyDescent="0.25">
      <c r="A8" s="73"/>
    </row>
    <row r="9" spans="1:1" ht="23.25" x14ac:dyDescent="0.25">
      <c r="A9" s="75" t="s">
        <v>43</v>
      </c>
    </row>
    <row r="10" spans="1:1" x14ac:dyDescent="0.25">
      <c r="A10" s="73"/>
    </row>
    <row r="11" spans="1:1" x14ac:dyDescent="0.25">
      <c r="A11" s="74" t="s">
        <v>44</v>
      </c>
    </row>
    <row r="12" spans="1:1" x14ac:dyDescent="0.25">
      <c r="A12" s="77"/>
    </row>
    <row r="13" spans="1:1" x14ac:dyDescent="0.25">
      <c r="A13" s="76" t="s">
        <v>45</v>
      </c>
    </row>
    <row r="14" spans="1:1" x14ac:dyDescent="0.25">
      <c r="A14" s="76" t="s">
        <v>46</v>
      </c>
    </row>
    <row r="15" spans="1:1" x14ac:dyDescent="0.25">
      <c r="A15" s="76" t="s">
        <v>47</v>
      </c>
    </row>
    <row r="16" spans="1:1" x14ac:dyDescent="0.25">
      <c r="A16" s="76" t="s">
        <v>48</v>
      </c>
    </row>
    <row r="17" spans="1:1" x14ac:dyDescent="0.25">
      <c r="A17" s="73"/>
    </row>
    <row r="18" spans="1:1" ht="23.25" x14ac:dyDescent="0.25">
      <c r="A18" s="75" t="s">
        <v>49</v>
      </c>
    </row>
    <row r="19" spans="1:1" x14ac:dyDescent="0.25">
      <c r="A19" s="73"/>
    </row>
    <row r="20" spans="1:1" x14ac:dyDescent="0.25">
      <c r="A20" s="74" t="s">
        <v>50</v>
      </c>
    </row>
    <row r="21" spans="1:1" x14ac:dyDescent="0.25">
      <c r="A21" s="77"/>
    </row>
    <row r="22" spans="1:1" x14ac:dyDescent="0.25">
      <c r="A22" s="74" t="s">
        <v>51</v>
      </c>
    </row>
    <row r="23" spans="1:1" x14ac:dyDescent="0.25">
      <c r="A23" s="76" t="s">
        <v>52</v>
      </c>
    </row>
    <row r="24" spans="1:1" x14ac:dyDescent="0.25">
      <c r="A24" s="77"/>
    </row>
    <row r="25" spans="1:1" x14ac:dyDescent="0.25">
      <c r="A25" s="74" t="s">
        <v>53</v>
      </c>
    </row>
    <row r="26" spans="1:1" x14ac:dyDescent="0.25">
      <c r="A26" s="76" t="s">
        <v>54</v>
      </c>
    </row>
    <row r="27" spans="1:1" x14ac:dyDescent="0.25">
      <c r="A27" s="76" t="s">
        <v>55</v>
      </c>
    </row>
    <row r="28" spans="1:1" x14ac:dyDescent="0.25">
      <c r="A28" s="76" t="s">
        <v>56</v>
      </c>
    </row>
    <row r="29" spans="1:1" x14ac:dyDescent="0.25">
      <c r="A29" s="77"/>
    </row>
    <row r="30" spans="1:1" x14ac:dyDescent="0.25">
      <c r="A30" s="74" t="s">
        <v>57</v>
      </c>
    </row>
    <row r="31" spans="1:1" x14ac:dyDescent="0.25">
      <c r="A31" s="73"/>
    </row>
    <row r="32" spans="1:1" ht="23.25" x14ac:dyDescent="0.25">
      <c r="A32" s="75" t="s">
        <v>58</v>
      </c>
    </row>
    <row r="33" spans="1:1" x14ac:dyDescent="0.25">
      <c r="A33" s="73"/>
    </row>
    <row r="34" spans="1:1" ht="15.75" x14ac:dyDescent="0.25">
      <c r="A34" s="78" t="s">
        <v>59</v>
      </c>
    </row>
    <row r="35" spans="1:1" x14ac:dyDescent="0.25">
      <c r="A35" s="77"/>
    </row>
    <row r="36" spans="1:1" x14ac:dyDescent="0.25">
      <c r="A36" s="79" t="s">
        <v>60</v>
      </c>
    </row>
    <row r="37" spans="1:1" x14ac:dyDescent="0.25">
      <c r="A37" s="73"/>
    </row>
    <row r="38" spans="1:1" ht="15.75" x14ac:dyDescent="0.25">
      <c r="A38" s="78" t="s">
        <v>61</v>
      </c>
    </row>
    <row r="39" spans="1:1" x14ac:dyDescent="0.25">
      <c r="A39" s="77"/>
    </row>
    <row r="40" spans="1:1" x14ac:dyDescent="0.25">
      <c r="A40" s="79" t="s">
        <v>62</v>
      </c>
    </row>
    <row r="41" spans="1:1" x14ac:dyDescent="0.25">
      <c r="A41" s="79" t="s">
        <v>63</v>
      </c>
    </row>
    <row r="42" spans="1:1" x14ac:dyDescent="0.25">
      <c r="A42" s="79" t="s">
        <v>64</v>
      </c>
    </row>
    <row r="43" spans="1:1" x14ac:dyDescent="0.25">
      <c r="A43" s="79" t="s">
        <v>65</v>
      </c>
    </row>
  </sheetData>
  <hyperlinks>
    <hyperlink ref="A36" r:id="rId1" display="https://hermes.dio.me/files/assets/a04b81b1-8e35-4e72-aeb9-98aed8ed4403.xlsx" xr:uid="{EC553322-E71C-4B07-B140-702020A43BAD}"/>
    <hyperlink ref="A40" r:id="rId2" display="https://github.com/digitalinnovationone/github-quickstart" xr:uid="{FD661186-9487-400B-9BBE-9F9F09DE5ECC}"/>
    <hyperlink ref="A41" r:id="rId3" display="https://aline-antunes.gitbook.io/formacao-fundamentos-github" xr:uid="{ABF9F23D-E556-4892-B4BF-FEE7C752F810}"/>
    <hyperlink ref="A42" r:id="rId4" display="https://docs.github.com/" xr:uid="{A23586F2-6A99-4C55-A972-894D8F665137}"/>
    <hyperlink ref="A43" r:id="rId5" display="https://docs.github.com/pt/get-started/writing-on-github/getting-started-with-writing-and-formatting-on-github/basic-writing-and-formatting-syntax" xr:uid="{C25D87E7-4828-4158-BC04-59BEE3265C18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6C4B-9A7A-4D49-978A-6580344A3B1C}">
  <dimension ref="A1:H21"/>
  <sheetViews>
    <sheetView showGridLines="0" workbookViewId="0">
      <selection activeCell="A3" sqref="A3"/>
    </sheetView>
  </sheetViews>
  <sheetFormatPr defaultColWidth="4.7109375"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11.5703125" customWidth="1"/>
    <col min="7" max="7" width="17" bestFit="1" customWidth="1"/>
    <col min="8" max="8" width="4.5703125" bestFit="1" customWidth="1"/>
  </cols>
  <sheetData>
    <row r="1" spans="1:8" ht="15.75" thickBot="1" x14ac:dyDescent="0.3"/>
    <row r="2" spans="1:8" x14ac:dyDescent="0.25">
      <c r="A2" s="26" t="s">
        <v>36</v>
      </c>
      <c r="B2" s="27" t="s">
        <v>34</v>
      </c>
      <c r="C2" s="28" t="s">
        <v>25</v>
      </c>
      <c r="D2" s="29" t="s">
        <v>37</v>
      </c>
    </row>
    <row r="3" spans="1:8" x14ac:dyDescent="0.25">
      <c r="A3" s="30" t="str">
        <f>B3&amp;"-"&amp;C3</f>
        <v>Conservador-PAPEL</v>
      </c>
      <c r="B3" t="s">
        <v>23</v>
      </c>
      <c r="C3" s="19" t="s">
        <v>28</v>
      </c>
      <c r="D3" s="31">
        <v>0.3</v>
      </c>
      <c r="H3" t="s">
        <v>37</v>
      </c>
    </row>
    <row r="4" spans="1:8" x14ac:dyDescent="0.25">
      <c r="A4" s="30" t="str">
        <f t="shared" ref="A4:A20" si="0">B4&amp;"-"&amp;C4</f>
        <v>Conservador-TIJOLO</v>
      </c>
      <c r="B4" t="s">
        <v>23</v>
      </c>
      <c r="C4" s="19" t="s">
        <v>29</v>
      </c>
      <c r="D4" s="31">
        <v>0.5</v>
      </c>
      <c r="G4" s="22" t="s">
        <v>38</v>
      </c>
      <c r="H4" s="23">
        <f>VLOOKUP(G4,$A:$D,4,FALSE)</f>
        <v>0.35</v>
      </c>
    </row>
    <row r="5" spans="1:8" x14ac:dyDescent="0.25">
      <c r="A5" s="30" t="str">
        <f t="shared" si="0"/>
        <v>Conservador-HÍBRIDOS</v>
      </c>
      <c r="B5" t="s">
        <v>23</v>
      </c>
      <c r="C5" s="19" t="s">
        <v>30</v>
      </c>
      <c r="D5" s="31">
        <v>0.1</v>
      </c>
    </row>
    <row r="6" spans="1:8" x14ac:dyDescent="0.25">
      <c r="A6" s="30" t="str">
        <f t="shared" si="0"/>
        <v>Conservador-FOFs</v>
      </c>
      <c r="B6" t="s">
        <v>23</v>
      </c>
      <c r="C6" s="19" t="s">
        <v>31</v>
      </c>
      <c r="D6" s="31">
        <v>0.1</v>
      </c>
    </row>
    <row r="7" spans="1:8" x14ac:dyDescent="0.25">
      <c r="A7" s="30" t="str">
        <f t="shared" si="0"/>
        <v>Conservador-DESENVOLVIMENTO</v>
      </c>
      <c r="B7" t="s">
        <v>23</v>
      </c>
      <c r="C7" s="19" t="s">
        <v>32</v>
      </c>
      <c r="D7" s="31">
        <v>0</v>
      </c>
    </row>
    <row r="8" spans="1:8" ht="15.75" thickBot="1" x14ac:dyDescent="0.3">
      <c r="A8" s="32" t="str">
        <f t="shared" si="0"/>
        <v>Conservador-HOTELARIAS</v>
      </c>
      <c r="B8" s="24" t="s">
        <v>23</v>
      </c>
      <c r="C8" s="25" t="s">
        <v>33</v>
      </c>
      <c r="D8" s="33">
        <v>0</v>
      </c>
    </row>
    <row r="9" spans="1:8" x14ac:dyDescent="0.25">
      <c r="A9" s="30" t="str">
        <f t="shared" si="0"/>
        <v>Moderado-PAPEL</v>
      </c>
      <c r="B9" t="s">
        <v>24</v>
      </c>
      <c r="C9" s="19" t="s">
        <v>28</v>
      </c>
      <c r="D9" s="31">
        <v>0.32</v>
      </c>
    </row>
    <row r="10" spans="1:8" x14ac:dyDescent="0.25">
      <c r="A10" s="34" t="str">
        <f t="shared" si="0"/>
        <v>Moderado-TIJOLO</v>
      </c>
      <c r="B10" s="35" t="s">
        <v>24</v>
      </c>
      <c r="C10" s="36" t="s">
        <v>29</v>
      </c>
      <c r="D10" s="37">
        <v>0.35</v>
      </c>
    </row>
    <row r="11" spans="1:8" x14ac:dyDescent="0.25">
      <c r="A11" s="30" t="str">
        <f t="shared" si="0"/>
        <v>Moderado-HÍBRIDOS</v>
      </c>
      <c r="B11" t="s">
        <v>24</v>
      </c>
      <c r="C11" s="19" t="s">
        <v>30</v>
      </c>
      <c r="D11" s="31">
        <v>0.08</v>
      </c>
    </row>
    <row r="12" spans="1:8" x14ac:dyDescent="0.25">
      <c r="A12" s="30" t="str">
        <f t="shared" si="0"/>
        <v>Moderado-FOFs</v>
      </c>
      <c r="B12" t="s">
        <v>24</v>
      </c>
      <c r="C12" s="19" t="s">
        <v>31</v>
      </c>
      <c r="D12" s="31">
        <v>0.05</v>
      </c>
    </row>
    <row r="13" spans="1:8" x14ac:dyDescent="0.25">
      <c r="A13" s="30" t="str">
        <f t="shared" si="0"/>
        <v>Moderado-DESENVOLVIMENTO</v>
      </c>
      <c r="B13" t="s">
        <v>24</v>
      </c>
      <c r="C13" s="19" t="s">
        <v>32</v>
      </c>
      <c r="D13" s="31">
        <v>0.1</v>
      </c>
    </row>
    <row r="14" spans="1:8" ht="15.75" thickBot="1" x14ac:dyDescent="0.3">
      <c r="A14" s="32" t="str">
        <f t="shared" si="0"/>
        <v>Moderado-HOTELARIAS</v>
      </c>
      <c r="B14" s="24" t="s">
        <v>24</v>
      </c>
      <c r="C14" s="25" t="s">
        <v>33</v>
      </c>
      <c r="D14" s="33">
        <v>0.1</v>
      </c>
    </row>
    <row r="15" spans="1:8" x14ac:dyDescent="0.25">
      <c r="A15" s="30" t="str">
        <f t="shared" si="0"/>
        <v>Agressivo-PAPEL</v>
      </c>
      <c r="B15" t="s">
        <v>22</v>
      </c>
      <c r="C15" s="19" t="s">
        <v>28</v>
      </c>
      <c r="D15" s="31">
        <v>0.5</v>
      </c>
    </row>
    <row r="16" spans="1:8" x14ac:dyDescent="0.25">
      <c r="A16" s="30" t="str">
        <f t="shared" si="0"/>
        <v>Agressivo-TIJOLO</v>
      </c>
      <c r="B16" t="s">
        <v>22</v>
      </c>
      <c r="C16" s="19" t="s">
        <v>29</v>
      </c>
      <c r="D16" s="31">
        <v>0.1</v>
      </c>
    </row>
    <row r="17" spans="1:4" x14ac:dyDescent="0.25">
      <c r="A17" s="30" t="str">
        <f t="shared" si="0"/>
        <v>Agressivo-HÍBRIDOS</v>
      </c>
      <c r="B17" t="s">
        <v>22</v>
      </c>
      <c r="C17" s="19" t="s">
        <v>30</v>
      </c>
      <c r="D17" s="31">
        <v>0.05</v>
      </c>
    </row>
    <row r="18" spans="1:4" x14ac:dyDescent="0.25">
      <c r="A18" s="30" t="str">
        <f t="shared" si="0"/>
        <v>Agressivo-FOFs</v>
      </c>
      <c r="B18" t="s">
        <v>22</v>
      </c>
      <c r="C18" s="19" t="s">
        <v>31</v>
      </c>
      <c r="D18" s="31">
        <v>0.05</v>
      </c>
    </row>
    <row r="19" spans="1:4" x14ac:dyDescent="0.25">
      <c r="A19" s="30" t="str">
        <f t="shared" si="0"/>
        <v>Agressivo-DESENVOLVIMENTO</v>
      </c>
      <c r="B19" t="s">
        <v>22</v>
      </c>
      <c r="C19" s="19" t="s">
        <v>32</v>
      </c>
      <c r="D19" s="31">
        <v>0.2</v>
      </c>
    </row>
    <row r="20" spans="1:4" ht="15.75" thickBot="1" x14ac:dyDescent="0.3">
      <c r="A20" s="38" t="str">
        <f t="shared" si="0"/>
        <v>Agressivo-HOTELARIAS</v>
      </c>
      <c r="B20" s="39" t="s">
        <v>22</v>
      </c>
      <c r="C20" s="40" t="s">
        <v>33</v>
      </c>
      <c r="D20" s="41">
        <v>0.1</v>
      </c>
    </row>
    <row r="21" spans="1:4" x14ac:dyDescent="0.25">
      <c r="D21" s="1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defaultRowHeight="15" x14ac:dyDescent="0.25"/>
  <cols>
    <col min="1" max="1" width="37.28515625" bestFit="1" customWidth="1"/>
  </cols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  <row r="4" spans="1:1" x14ac:dyDescent="0.25">
      <c r="A4" s="1" t="s">
        <v>0</v>
      </c>
    </row>
    <row r="5" spans="1:1" x14ac:dyDescent="0.25">
      <c r="A5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App</vt:lpstr>
      <vt:lpstr>Planilha2</vt:lpstr>
      <vt:lpstr>Planilha1</vt:lpstr>
      <vt:lpstr>Plan1</vt:lpstr>
      <vt:lpstr>App!Area_de_impressao</vt:lpstr>
      <vt:lpstr>App!Patrimonio_Acumulado</vt:lpstr>
      <vt:lpstr>App!Rendimento_Carteira</vt:lpstr>
      <vt:lpstr>App!Taxa_Rendimento_mes</vt:lpstr>
      <vt:lpstr>App!Tempo_Investimento</vt:lpstr>
      <vt:lpstr>App!Valor_Investir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Jailton Aguiar</dc:creator>
  <cp:lastModifiedBy>Jailton Aguiar</cp:lastModifiedBy>
  <cp:lastPrinted>2025-05-21T17:24:35Z</cp:lastPrinted>
  <dcterms:created xsi:type="dcterms:W3CDTF">2015-06-05T18:19:34Z</dcterms:created>
  <dcterms:modified xsi:type="dcterms:W3CDTF">2025-05-22T18:27:46Z</dcterms:modified>
</cp:coreProperties>
</file>