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E313JCP\Desktop\LAB\01_Research\09_Python\02_food_analysis\analysis\20180717\result\"/>
    </mc:Choice>
  </mc:AlternateContent>
  <bookViews>
    <workbookView xWindow="0" yWindow="0" windowWidth="28800" windowHeight="12060" firstSheet="4" activeTab="4"/>
  </bookViews>
  <sheets>
    <sheet name="곡류군" sheetId="1" r:id="rId1"/>
    <sheet name="저어육류군" sheetId="2" r:id="rId2"/>
    <sheet name="중어육류군" sheetId="3" r:id="rId3"/>
    <sheet name="고어육류군" sheetId="4" r:id="rId4"/>
    <sheet name="채소군" sheetId="5" r:id="rId5"/>
    <sheet name="과일군" sheetId="6" r:id="rId6"/>
    <sheet name="지방군" sheetId="7" r:id="rId7"/>
    <sheet name="우유군" sheetId="8" r:id="rId8"/>
  </sheets>
  <calcPr calcId="152511"/>
</workbook>
</file>

<file path=xl/calcChain.xml><?xml version="1.0" encoding="utf-8"?>
<calcChain xmlns="http://schemas.openxmlformats.org/spreadsheetml/2006/main">
  <c r="F88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3" i="5"/>
  <c r="B88" i="5"/>
  <c r="M88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3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R4" i="6"/>
  <c r="R5" i="6"/>
  <c r="R6" i="6"/>
  <c r="R7" i="6"/>
  <c r="R8" i="6"/>
  <c r="R9" i="6"/>
  <c r="R10" i="6"/>
  <c r="R11" i="6"/>
  <c r="R3" i="6"/>
  <c r="Q62" i="6" l="1"/>
  <c r="M62" i="6"/>
  <c r="B62" i="6"/>
  <c r="T4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2" i="6"/>
  <c r="T43" i="6"/>
  <c r="T44" i="6"/>
  <c r="T45" i="6"/>
  <c r="T48" i="6"/>
  <c r="T49" i="6"/>
  <c r="T50" i="6"/>
  <c r="T51" i="6"/>
  <c r="T52" i="6"/>
  <c r="T53" i="6"/>
  <c r="T54" i="6"/>
  <c r="T55" i="6"/>
  <c r="T56" i="6"/>
  <c r="T57" i="6"/>
  <c r="T58" i="6"/>
  <c r="T60" i="6"/>
  <c r="T61" i="6"/>
  <c r="T3" i="6"/>
  <c r="Q4" i="6" l="1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2" i="6"/>
  <c r="Q43" i="6"/>
  <c r="Q44" i="6"/>
  <c r="Q45" i="6"/>
  <c r="Q48" i="6"/>
  <c r="Q49" i="6"/>
  <c r="Q50" i="6"/>
  <c r="Q51" i="6"/>
  <c r="Q52" i="6"/>
  <c r="Q53" i="6"/>
  <c r="Q54" i="6"/>
  <c r="Q55" i="6"/>
  <c r="Q56" i="6"/>
  <c r="Q57" i="6"/>
  <c r="Q58" i="6"/>
  <c r="Q60" i="6"/>
  <c r="Q61" i="6"/>
  <c r="Q3" i="6"/>
  <c r="P4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2" i="6"/>
  <c r="P43" i="6"/>
  <c r="P44" i="6"/>
  <c r="P45" i="6"/>
  <c r="P48" i="6"/>
  <c r="P49" i="6"/>
  <c r="P50" i="6"/>
  <c r="P51" i="6"/>
  <c r="P52" i="6"/>
  <c r="P53" i="6"/>
  <c r="P54" i="6"/>
  <c r="P55" i="6"/>
  <c r="P56" i="6"/>
  <c r="P57" i="6"/>
  <c r="P58" i="6"/>
  <c r="P60" i="6"/>
  <c r="P61" i="6"/>
  <c r="P3" i="6"/>
</calcChain>
</file>

<file path=xl/sharedStrings.xml><?xml version="1.0" encoding="utf-8"?>
<sst xmlns="http://schemas.openxmlformats.org/spreadsheetml/2006/main" count="1114" uniqueCount="940">
  <si>
    <t>쌀밥</t>
  </si>
  <si>
    <t>보리밥</t>
  </si>
  <si>
    <t>현미밥</t>
  </si>
  <si>
    <t>쌀죽</t>
  </si>
  <si>
    <t>기장</t>
  </si>
  <si>
    <t>녹두</t>
  </si>
  <si>
    <t>녹말가루</t>
  </si>
  <si>
    <t>5큰술</t>
  </si>
  <si>
    <t>미숫가루</t>
  </si>
  <si>
    <t>1/4컵(소)</t>
  </si>
  <si>
    <t>밀가루</t>
  </si>
  <si>
    <t>백미</t>
  </si>
  <si>
    <t>3큰술</t>
  </si>
  <si>
    <t>보리(쌀보리)</t>
  </si>
  <si>
    <t>완두콩</t>
  </si>
  <si>
    <t>1/2컵(소)</t>
  </si>
  <si>
    <t>율무</t>
  </si>
  <si>
    <t>차수수</t>
  </si>
  <si>
    <t>차조</t>
  </si>
  <si>
    <t>찹쌀</t>
  </si>
  <si>
    <t>팥(붉은 것)</t>
  </si>
  <si>
    <t>현미</t>
  </si>
  <si>
    <t>냉면(건조)</t>
  </si>
  <si>
    <t>당면(생것)</t>
  </si>
  <si>
    <t>마른국수</t>
  </si>
  <si>
    <t>메밀국수(건조)</t>
  </si>
  <si>
    <t>메밀국수(생것)</t>
  </si>
  <si>
    <t>삶은국수</t>
  </si>
  <si>
    <t>1/2공기(소)</t>
  </si>
  <si>
    <t>스파게티(건조)</t>
  </si>
  <si>
    <t>스파게티(조리된 것)</t>
  </si>
  <si>
    <t>쌀국수(건조)</t>
  </si>
  <si>
    <t>쌀국수(조리된 것)</t>
  </si>
  <si>
    <t>우동(생면)</t>
  </si>
  <si>
    <t>쫄면(건조)</t>
  </si>
  <si>
    <t>칼국수류(건조)</t>
  </si>
  <si>
    <t>감자</t>
  </si>
  <si>
    <t>중1개</t>
  </si>
  <si>
    <t>고구마</t>
  </si>
  <si>
    <t>중1/2개</t>
  </si>
  <si>
    <t>돼지감자</t>
  </si>
  <si>
    <t>찰옥수수(생것)</t>
  </si>
  <si>
    <t>1/2개</t>
  </si>
  <si>
    <t>토란</t>
  </si>
  <si>
    <t>가래떡</t>
  </si>
  <si>
    <t>썰은것11-12개</t>
  </si>
  <si>
    <t>백설기</t>
  </si>
  <si>
    <t>송편(깨)</t>
  </si>
  <si>
    <t>시루떡</t>
  </si>
  <si>
    <t>인절미</t>
  </si>
  <si>
    <t>3개</t>
  </si>
  <si>
    <t>절편</t>
  </si>
  <si>
    <t>1개</t>
  </si>
  <si>
    <t>증편</t>
  </si>
  <si>
    <t>식빵</t>
  </si>
  <si>
    <t>1쪽</t>
  </si>
  <si>
    <t>모닝빵</t>
  </si>
  <si>
    <t>바게트빵</t>
  </si>
  <si>
    <t>중2쪽</t>
  </si>
  <si>
    <t>도토리묵</t>
  </si>
  <si>
    <t>1/2모</t>
  </si>
  <si>
    <t>녹두묵</t>
  </si>
  <si>
    <t>메밀묵</t>
  </si>
  <si>
    <t>강냉이(옥수수)</t>
  </si>
  <si>
    <t>1.5공기(소)</t>
  </si>
  <si>
    <t>누룽지(마른것)</t>
  </si>
  <si>
    <t>지름11.5cm</t>
  </si>
  <si>
    <t>마</t>
  </si>
  <si>
    <t>밤</t>
  </si>
  <si>
    <t>대3개</t>
  </si>
  <si>
    <t>오트밀</t>
  </si>
  <si>
    <t>은행</t>
  </si>
  <si>
    <t>콘플레이크</t>
  </si>
  <si>
    <t>크래커</t>
  </si>
  <si>
    <t>ID</t>
    <phoneticPr fontId="1" type="noConversion"/>
  </si>
  <si>
    <t>식품명</t>
    <phoneticPr fontId="1" type="noConversion"/>
  </si>
  <si>
    <t>목측량</t>
    <phoneticPr fontId="1" type="noConversion"/>
  </si>
  <si>
    <t>무게(g)</t>
    <phoneticPr fontId="1" type="noConversion"/>
  </si>
  <si>
    <t>소 1토막 (탁구공 크기)</t>
  </si>
  <si>
    <t>닭부산물</t>
  </si>
  <si>
    <t>돼지고기(살코기)</t>
  </si>
  <si>
    <t>소 간</t>
  </si>
  <si>
    <t>오리고기</t>
  </si>
  <si>
    <t>육포</t>
  </si>
  <si>
    <t>칠면조</t>
  </si>
  <si>
    <t>가자미</t>
  </si>
  <si>
    <t>광어</t>
  </si>
  <si>
    <t>대구</t>
  </si>
  <si>
    <t>동태</t>
  </si>
  <si>
    <t>미꾸라지(생것)</t>
  </si>
  <si>
    <t>병어</t>
  </si>
  <si>
    <t>복어</t>
  </si>
  <si>
    <t>아귀</t>
  </si>
  <si>
    <t>연어</t>
  </si>
  <si>
    <t>옥돔(반건)</t>
  </si>
  <si>
    <t>적어</t>
  </si>
  <si>
    <t>조기</t>
  </si>
  <si>
    <t>참도미</t>
  </si>
  <si>
    <t>참치</t>
  </si>
  <si>
    <t>코다리</t>
  </si>
  <si>
    <t>한치</t>
  </si>
  <si>
    <t>홍어</t>
  </si>
  <si>
    <t>건오징어채</t>
  </si>
  <si>
    <t>게맛살</t>
  </si>
  <si>
    <t>굴비</t>
  </si>
  <si>
    <t>1/2 토막</t>
  </si>
  <si>
    <t>멸치</t>
  </si>
  <si>
    <t>뱅어포</t>
  </si>
  <si>
    <t>1장</t>
  </si>
  <si>
    <t>북어</t>
  </si>
  <si>
    <t>어묵(찐 것)</t>
  </si>
  <si>
    <t>쥐치포</t>
  </si>
  <si>
    <t>명란젓</t>
  </si>
  <si>
    <t>어리굴젓</t>
  </si>
  <si>
    <t>창란젓</t>
  </si>
  <si>
    <t>개불</t>
  </si>
  <si>
    <t>굴</t>
  </si>
  <si>
    <t>꼬막조개</t>
  </si>
  <si>
    <t>꽃게</t>
  </si>
  <si>
    <t>소 1마리</t>
  </si>
  <si>
    <t>낙지</t>
  </si>
  <si>
    <t>날치알</t>
  </si>
  <si>
    <t>대하(생것)</t>
  </si>
  <si>
    <t>멍게</t>
  </si>
  <si>
    <t>문어</t>
  </si>
  <si>
    <t>물오징어</t>
  </si>
  <si>
    <t>미더덕</t>
  </si>
  <si>
    <t>새우(깐새우)</t>
  </si>
  <si>
    <t>새우(중하)</t>
  </si>
  <si>
    <t>전복</t>
  </si>
  <si>
    <t>소 2개</t>
  </si>
  <si>
    <t>조갯살</t>
  </si>
  <si>
    <t>해삼</t>
  </si>
  <si>
    <t>홍합</t>
  </si>
  <si>
    <t>로스용 1장 ( 12 x 10.3cm)</t>
    <phoneticPr fontId="1" type="noConversion"/>
  </si>
  <si>
    <t>1장 (9 x 6cm)</t>
    <phoneticPr fontId="1" type="noConversion"/>
  </si>
  <si>
    <t>소 1토막 (탁구공 크기)</t>
    <phoneticPr fontId="1" type="noConversion"/>
  </si>
  <si>
    <t>잔 것 1/4 컵 (소)</t>
    <phoneticPr fontId="1" type="noConversion"/>
  </si>
  <si>
    <t>1/2 개 (1.2 x 7 cm)</t>
    <phoneticPr fontId="1" type="noConversion"/>
  </si>
  <si>
    <t>1/3 개 (5.5cm)</t>
    <phoneticPr fontId="1" type="noConversion"/>
  </si>
  <si>
    <t>1/3 컵 (소)</t>
    <phoneticPr fontId="1" type="noConversion"/>
  </si>
  <si>
    <t>1/2 컵 (소)</t>
    <phoneticPr fontId="1" type="noConversion"/>
  </si>
  <si>
    <t>몸통 1/3 등분</t>
    <phoneticPr fontId="1" type="noConversion"/>
  </si>
  <si>
    <t>3/4 컵 (소)</t>
    <phoneticPr fontId="1" type="noConversion"/>
  </si>
  <si>
    <t>1/4 컵 (소)</t>
    <phoneticPr fontId="1" type="noConversion"/>
  </si>
  <si>
    <t>3 마리</t>
    <phoneticPr fontId="1" type="noConversion"/>
  </si>
  <si>
    <t>4/3 컵 (소)</t>
    <phoneticPr fontId="1" type="noConversion"/>
  </si>
  <si>
    <t>1/3공기(소)</t>
    <phoneticPr fontId="1" type="noConversion"/>
  </si>
  <si>
    <t>2/3공기(소)</t>
    <phoneticPr fontId="1" type="noConversion"/>
  </si>
  <si>
    <t>3큰술</t>
    <phoneticPr fontId="1" type="noConversion"/>
  </si>
  <si>
    <t>돼지고기(안심)</t>
  </si>
  <si>
    <t>샐러드햄</t>
  </si>
  <si>
    <t>소곱창</t>
  </si>
  <si>
    <t>쇠고기(등심, 안심)</t>
  </si>
  <si>
    <t>로스용 1장 (12 x 10.3 cm)</t>
  </si>
  <si>
    <t>쇠고기(양지)</t>
  </si>
  <si>
    <t>햄(로스)</t>
  </si>
  <si>
    <t>2장 ( 8 x 6 x 0.8 cm)</t>
  </si>
  <si>
    <t>갈치</t>
  </si>
  <si>
    <t>소 1토막</t>
  </si>
  <si>
    <t>고등어</t>
  </si>
  <si>
    <t>과메기(꽁치)</t>
  </si>
  <si>
    <t>도루묵</t>
  </si>
  <si>
    <t>메로</t>
  </si>
  <si>
    <t>민어</t>
  </si>
  <si>
    <t>삼치</t>
  </si>
  <si>
    <t>임연수어</t>
  </si>
  <si>
    <t>장어</t>
  </si>
  <si>
    <t>전갱이</t>
  </si>
  <si>
    <t>준치</t>
  </si>
  <si>
    <t>청어</t>
  </si>
  <si>
    <t>훈제연어</t>
  </si>
  <si>
    <t>어묵(튀긴 것)</t>
  </si>
  <si>
    <t>1장 (15.5 x 10cm)</t>
  </si>
  <si>
    <t>계란</t>
  </si>
  <si>
    <t>중 1개</t>
  </si>
  <si>
    <t>메추리알</t>
  </si>
  <si>
    <t>5개</t>
  </si>
  <si>
    <t>검정콩</t>
  </si>
  <si>
    <t>2 큰술</t>
  </si>
  <si>
    <t>낫또</t>
  </si>
  <si>
    <t>작은포장단위 1개</t>
  </si>
  <si>
    <t>대두(노란콩)</t>
  </si>
  <si>
    <t>두부</t>
  </si>
  <si>
    <t>1/5모 (420g 포장두부)</t>
  </si>
  <si>
    <t>순두부</t>
  </si>
  <si>
    <t>1/2봉 (지름 5 x 10 cm)</t>
  </si>
  <si>
    <t>연두부</t>
  </si>
  <si>
    <t>1/2 개</t>
  </si>
  <si>
    <t>콩비지</t>
  </si>
  <si>
    <t>1/2봉, 2/3공기(소)</t>
  </si>
  <si>
    <t>개고기</t>
  </si>
  <si>
    <t>닭고기(껍질포함)</t>
  </si>
  <si>
    <t>닭다리1개</t>
  </si>
  <si>
    <t>돼지갈비</t>
  </si>
  <si>
    <t>돼지머리,편육</t>
  </si>
  <si>
    <t>되지족,돼지머리</t>
  </si>
  <si>
    <t>런천미트</t>
  </si>
  <si>
    <t>5.5x4x1.8cm</t>
  </si>
  <si>
    <t>베이컨</t>
  </si>
  <si>
    <t>5/4장</t>
  </si>
  <si>
    <t>비엔나소시지</t>
  </si>
  <si>
    <t>삼겹살</t>
  </si>
  <si>
    <t>소갈비</t>
  </si>
  <si>
    <t>소1토막</t>
  </si>
  <si>
    <t>소꼬리</t>
  </si>
  <si>
    <t>프랑크소시지</t>
  </si>
  <si>
    <t>4/3개</t>
  </si>
  <si>
    <t>고등어통조림</t>
  </si>
  <si>
    <t>1/3컵(소)</t>
  </si>
  <si>
    <t>꽁치통조림</t>
  </si>
  <si>
    <t>뱀장어</t>
  </si>
  <si>
    <t>유부</t>
  </si>
  <si>
    <t>5장(초밥용)</t>
  </si>
  <si>
    <t>참치통조림</t>
  </si>
  <si>
    <t>치즈</t>
  </si>
  <si>
    <t>1.5장</t>
  </si>
  <si>
    <t>곰취</t>
  </si>
  <si>
    <t>지름3cmx길이10cm</t>
  </si>
  <si>
    <t>가지</t>
  </si>
  <si>
    <t>익혀서1/3컵</t>
  </si>
  <si>
    <t>고구마줄기</t>
  </si>
  <si>
    <t>고비</t>
  </si>
  <si>
    <t>고사리(삶은것)</t>
  </si>
  <si>
    <t>1/3컵</t>
  </si>
  <si>
    <t>고춧잎</t>
  </si>
  <si>
    <t>근대</t>
  </si>
  <si>
    <t>깻잎</t>
  </si>
  <si>
    <t>20장</t>
  </si>
  <si>
    <t>냉이</t>
  </si>
  <si>
    <t>늙은호박(생것)</t>
  </si>
  <si>
    <t>4x4x6cm</t>
  </si>
  <si>
    <t>늙은호박,호박고지</t>
  </si>
  <si>
    <t>단무지</t>
  </si>
  <si>
    <t>단호박</t>
  </si>
  <si>
    <t>1/10개(지름10cm)</t>
  </si>
  <si>
    <t>달래</t>
  </si>
  <si>
    <t>당근</t>
  </si>
  <si>
    <t>4x5cm또는대1/3개</t>
  </si>
  <si>
    <t>대파</t>
  </si>
  <si>
    <t>더덕</t>
  </si>
  <si>
    <t>도라지</t>
  </si>
  <si>
    <t>돌나물</t>
  </si>
  <si>
    <t>두릅</t>
  </si>
  <si>
    <t>돌미나리</t>
  </si>
  <si>
    <t>마늘</t>
  </si>
  <si>
    <t>마늘쫑</t>
  </si>
  <si>
    <t>3개(6.5~7cm)</t>
  </si>
  <si>
    <t>머위</t>
  </si>
  <si>
    <t>무</t>
  </si>
  <si>
    <t>지름8cmx길이1.5cm</t>
  </si>
  <si>
    <t>무말랭이</t>
  </si>
  <si>
    <t>불려서1/3컵</t>
  </si>
  <si>
    <t>무청,삶은것</t>
  </si>
  <si>
    <t>미나리</t>
  </si>
  <si>
    <t>배추</t>
  </si>
  <si>
    <t>중3잎</t>
  </si>
  <si>
    <t>부추</t>
  </si>
  <si>
    <t>이곃서1/3컵</t>
  </si>
  <si>
    <t>붉은양배추</t>
  </si>
  <si>
    <t>1/5개(9x4x6cm)</t>
  </si>
  <si>
    <t>브로콜리</t>
  </si>
  <si>
    <t>상추</t>
  </si>
  <si>
    <t>소12장</t>
  </si>
  <si>
    <t>샐러리</t>
  </si>
  <si>
    <t>길이6cm6개</t>
  </si>
  <si>
    <t>숙주</t>
  </si>
  <si>
    <t>시금치</t>
  </si>
  <si>
    <t>쑥</t>
  </si>
  <si>
    <t>쑥갓</t>
  </si>
  <si>
    <t>아욱</t>
  </si>
  <si>
    <t>잎넓이20cm5장</t>
  </si>
  <si>
    <t>애호박</t>
  </si>
  <si>
    <t>지름6.5cmx두께2.5cm</t>
  </si>
  <si>
    <t>양배추</t>
  </si>
  <si>
    <t>양상추</t>
  </si>
  <si>
    <t>양파</t>
  </si>
  <si>
    <t>연근</t>
  </si>
  <si>
    <t>열무</t>
  </si>
  <si>
    <t>오이</t>
  </si>
  <si>
    <t>중1/3개</t>
  </si>
  <si>
    <t>우엉</t>
  </si>
  <si>
    <t>원추리</t>
  </si>
  <si>
    <t>자운영,싹</t>
  </si>
  <si>
    <t>죽순(생것)</t>
  </si>
  <si>
    <t>죽순,통조림</t>
  </si>
  <si>
    <t>참나물</t>
  </si>
  <si>
    <t>청경채</t>
  </si>
  <si>
    <t>취나물(건조)</t>
  </si>
  <si>
    <t>치커리</t>
  </si>
  <si>
    <t>케일</t>
  </si>
  <si>
    <t>잎넓이30cm3/2장</t>
  </si>
  <si>
    <t>콜리플라워,꽃양배추</t>
  </si>
  <si>
    <t>콩나물</t>
  </si>
  <si>
    <t>익혀서2/5컵</t>
  </si>
  <si>
    <t>파프리카,녹색</t>
  </si>
  <si>
    <t>대1개</t>
  </si>
  <si>
    <t>파프리카,적색</t>
  </si>
  <si>
    <t>파프리카,주황색</t>
  </si>
  <si>
    <t>풋고추</t>
  </si>
  <si>
    <t>중7~8개</t>
  </si>
  <si>
    <t>풋마늘</t>
  </si>
  <si>
    <t>피망</t>
  </si>
  <si>
    <t>중2개</t>
  </si>
  <si>
    <t>곤약</t>
  </si>
  <si>
    <t>김</t>
  </si>
  <si>
    <t>매생이</t>
  </si>
  <si>
    <t>미역(생것)</t>
  </si>
  <si>
    <t>우뭇가사리,우무</t>
  </si>
  <si>
    <t>톳(생것)</t>
  </si>
  <si>
    <t>파래(생것)</t>
  </si>
  <si>
    <t>느타리버섯(생것)</t>
  </si>
  <si>
    <t>7개(8cm)</t>
  </si>
  <si>
    <t>만가닥버섯(건조)</t>
  </si>
  <si>
    <t>송이버섯(생것)</t>
  </si>
  <si>
    <t>소2개</t>
  </si>
  <si>
    <t>양송이버섯(생것)</t>
  </si>
  <si>
    <t>3개(지름4.5cm)</t>
  </si>
  <si>
    <t>팽이버섯(생것)</t>
  </si>
  <si>
    <t>표고버섯(건조)</t>
  </si>
  <si>
    <t>표고버섯(생것)</t>
  </si>
  <si>
    <t>갓김치</t>
  </si>
  <si>
    <t>깍두기</t>
  </si>
  <si>
    <t>10개(1.5cm크기)</t>
  </si>
  <si>
    <t>나박김치</t>
  </si>
  <si>
    <t>동치미</t>
  </si>
  <si>
    <t>배추김치</t>
  </si>
  <si>
    <t>6~7개(4.5cm)</t>
  </si>
  <si>
    <t>총각김치</t>
  </si>
  <si>
    <t>2개</t>
  </si>
  <si>
    <t>당근주스</t>
  </si>
  <si>
    <t>단감</t>
  </si>
  <si>
    <t>연시</t>
  </si>
  <si>
    <t>소1개,대1/2개</t>
  </si>
  <si>
    <t>홍시</t>
  </si>
  <si>
    <t>곶감</t>
  </si>
  <si>
    <t>소1/2개</t>
  </si>
  <si>
    <t>귤</t>
  </si>
  <si>
    <t>금귤</t>
  </si>
  <si>
    <t>7개</t>
  </si>
  <si>
    <t>오렌지</t>
  </si>
  <si>
    <t>대1/2개</t>
  </si>
  <si>
    <t>유자</t>
  </si>
  <si>
    <t>자몽</t>
  </si>
  <si>
    <t>한라봉</t>
  </si>
  <si>
    <t>귤(통조림)</t>
  </si>
  <si>
    <t>대추(생것)</t>
  </si>
  <si>
    <t>대추(말린것)</t>
  </si>
  <si>
    <t>두리안</t>
  </si>
  <si>
    <t>딸기</t>
  </si>
  <si>
    <t>중7개</t>
  </si>
  <si>
    <t>산딸기</t>
  </si>
  <si>
    <t>리치</t>
  </si>
  <si>
    <t>망고</t>
  </si>
  <si>
    <t>매실</t>
  </si>
  <si>
    <t>무화과(생것)</t>
  </si>
  <si>
    <t>무화과(건조)</t>
  </si>
  <si>
    <t>멜론머스크</t>
  </si>
  <si>
    <t>바나나(생것)</t>
  </si>
  <si>
    <t>바나나(건조)</t>
  </si>
  <si>
    <t>배</t>
  </si>
  <si>
    <t>대1/4개</t>
  </si>
  <si>
    <t>백도</t>
  </si>
  <si>
    <t>소1개</t>
  </si>
  <si>
    <t>복숭아(천도)</t>
  </si>
  <si>
    <t>복숭아(황도)</t>
  </si>
  <si>
    <t>백도(통조림)</t>
  </si>
  <si>
    <t>반절1쪽</t>
  </si>
  <si>
    <t>황도(통조림)</t>
  </si>
  <si>
    <t>블루베리</t>
  </si>
  <si>
    <t>블루베리(통조림)</t>
  </si>
  <si>
    <t>사과(후지)</t>
  </si>
  <si>
    <t>살구</t>
  </si>
  <si>
    <t>석류</t>
  </si>
  <si>
    <t>수박</t>
  </si>
  <si>
    <t>중1쪽</t>
  </si>
  <si>
    <t>앵두</t>
  </si>
  <si>
    <t>올리브</t>
  </si>
  <si>
    <t>올리브(건조)</t>
  </si>
  <si>
    <t>자두</t>
  </si>
  <si>
    <t>특대1개</t>
  </si>
  <si>
    <t>참외</t>
  </si>
  <si>
    <t>체리</t>
  </si>
  <si>
    <t>키위</t>
  </si>
  <si>
    <t>방울토마토</t>
  </si>
  <si>
    <t>토마토</t>
  </si>
  <si>
    <t>파인애플</t>
  </si>
  <si>
    <t>파인애플(통조림)</t>
  </si>
  <si>
    <t>파파야</t>
  </si>
  <si>
    <t>청포도</t>
  </si>
  <si>
    <t>포도</t>
  </si>
  <si>
    <t>소19알</t>
  </si>
  <si>
    <t>포도(거봉)</t>
  </si>
  <si>
    <t>11개</t>
  </si>
  <si>
    <t>포도(건조)</t>
  </si>
  <si>
    <t>후르츠칵테일(통조림)</t>
  </si>
  <si>
    <t>배주스</t>
  </si>
  <si>
    <t>사과주스</t>
  </si>
  <si>
    <t>오렌지주스(무가당)</t>
  </si>
  <si>
    <t>토마토주스</t>
  </si>
  <si>
    <t>파인애플주스</t>
  </si>
  <si>
    <t>포도주스</t>
  </si>
  <si>
    <t>검정깨(건조)</t>
  </si>
  <si>
    <t>참깨(건조)</t>
  </si>
  <si>
    <t>1큰스푼</t>
  </si>
  <si>
    <t>땅콩</t>
  </si>
  <si>
    <t>8개(1큰스푼)</t>
  </si>
  <si>
    <t>아몬드</t>
  </si>
  <si>
    <t>잣</t>
  </si>
  <si>
    <t>50알(1큰스푼)</t>
  </si>
  <si>
    <t>캐슈넛(조미한것)</t>
  </si>
  <si>
    <t>피스타치오</t>
  </si>
  <si>
    <t>10개</t>
  </si>
  <si>
    <t>해바라기씨</t>
  </si>
  <si>
    <t>호두</t>
  </si>
  <si>
    <t>중1.5개</t>
  </si>
  <si>
    <t>호박씨(건조)</t>
  </si>
  <si>
    <t>호박씨(조미한것)</t>
  </si>
  <si>
    <t>흰깨(건조)</t>
  </si>
  <si>
    <t>흰깨(볶은것)</t>
  </si>
  <si>
    <t>땅콩버터</t>
  </si>
  <si>
    <t>마가린</t>
  </si>
  <si>
    <t>1작은스푼</t>
  </si>
  <si>
    <t>버터</t>
  </si>
  <si>
    <t>쇼트닝</t>
  </si>
  <si>
    <t>라이트마요네즈</t>
  </si>
  <si>
    <t>마요네즈</t>
  </si>
  <si>
    <t>사우전드드레싱</t>
  </si>
  <si>
    <t>2작은스푼</t>
  </si>
  <si>
    <t>이탈리안드레싱</t>
  </si>
  <si>
    <t>프렌치드레싱</t>
  </si>
  <si>
    <t>들기름</t>
  </si>
  <si>
    <t>미강유</t>
  </si>
  <si>
    <t>옥수수기름</t>
  </si>
  <si>
    <t>올리브유</t>
  </si>
  <si>
    <t>홍화씨기름</t>
  </si>
  <si>
    <t>참기름</t>
  </si>
  <si>
    <t>카놀라유</t>
  </si>
  <si>
    <t>콩기름</t>
  </si>
  <si>
    <t>포도씨유</t>
  </si>
  <si>
    <t>해바라기유</t>
  </si>
  <si>
    <t>두유(무가당)</t>
  </si>
  <si>
    <t>1컵(1팩)</t>
  </si>
  <si>
    <t>락토우유</t>
  </si>
  <si>
    <t>일반우유</t>
  </si>
  <si>
    <t>전지분유</t>
  </si>
  <si>
    <t>5큰스푼</t>
  </si>
  <si>
    <t>조제분유</t>
  </si>
  <si>
    <t>저지방우유</t>
  </si>
  <si>
    <t>쇠고기(사태, 홍두깨 등)</t>
    <phoneticPr fontId="1" type="noConversion"/>
  </si>
  <si>
    <t>30 (마른것)</t>
    <phoneticPr fontId="1" type="noConversion"/>
  </si>
  <si>
    <t>식품명</t>
    <phoneticPr fontId="1" type="noConversion"/>
  </si>
  <si>
    <t>무게</t>
    <phoneticPr fontId="1" type="noConversion"/>
  </si>
  <si>
    <r>
      <rPr>
        <sz val="9"/>
        <color rgb="FF000000"/>
        <rFont val="Calibri"/>
        <family val="2"/>
      </rPr>
      <t>곰취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</si>
  <si>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>반올림</t>
    <phoneticPr fontId="1" type="noConversion"/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</si>
  <si>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</si>
  <si>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</si>
  <si>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</si>
  <si>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</si>
  <si>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t>근사한것</t>
    <phoneticPr fontId="1" type="noConversion"/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</si>
  <si>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</si>
  <si>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</si>
  <si>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</si>
  <si>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>비고</t>
    <phoneticPr fontId="1" type="noConversion"/>
  </si>
  <si>
    <t>1교환단위당 6g이상당질함유식품</t>
    <phoneticPr fontId="1" type="noConversion"/>
  </si>
  <si>
    <r>
      <rPr>
        <sz val="9"/>
        <color rgb="FF000000"/>
        <rFont val="Calibri"/>
        <family val="2"/>
      </rPr>
      <t>근대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</si>
  <si>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</si>
  <si>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</si>
  <si>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>냉이 kcal부분(b항)문제있음</t>
    <phoneticPr fontId="1" type="noConversion"/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</si>
  <si>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늙은호박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</si>
  <si>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늙은호박고지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</si>
  <si>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</si>
  <si>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단무지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</si>
  <si>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</si>
  <si>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</si>
  <si>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</si>
  <si>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</si>
  <si>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</si>
  <si>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돌나물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</si>
  <si>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</si>
  <si>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</si>
  <si>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</si>
  <si>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풋마늘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</si>
  <si>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</si>
  <si>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</si>
  <si>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</si>
  <si>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무말랭이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</si>
  <si>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무청절임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</si>
  <si>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</si>
  <si>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</si>
  <si>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</si>
  <si>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</si>
  <si>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</si>
  <si>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</si>
  <si>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숙주나물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</si>
  <si>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</si>
  <si>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</si>
  <si>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</si>
  <si>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</si>
  <si>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애호박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</si>
  <si>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</si>
  <si>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</si>
  <si>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</si>
  <si>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</si>
  <si>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</si>
  <si>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</si>
  <si>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</si>
  <si>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</si>
  <si>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원추리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</si>
  <si>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자운영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</si>
  <si>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</si>
  <si>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</si>
  <si>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</si>
  <si>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청경채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</si>
  <si>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</si>
  <si>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</si>
  <si>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</si>
  <si>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</si>
  <si>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파프리카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착색단고추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녹색과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</si>
  <si>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풋고추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</si>
  <si>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녹색과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</si>
  <si>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매생이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</si>
  <si>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</si>
  <si>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우뭇가사리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</si>
  <si>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</si>
  <si>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톳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</si>
  <si>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</si>
  <si>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</si>
  <si>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만가닥버섯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</si>
  <si>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</si>
  <si>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</si>
  <si>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백로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</si>
  <si>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돋움"/>
        <family val="3"/>
        <charset val="129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돋움"/>
        <family val="3"/>
        <charset val="129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돋움"/>
        <family val="3"/>
        <charset val="129"/>
      </rPr>
      <t>참나무재배</t>
    </r>
    <r>
      <rPr>
        <sz val="9"/>
        <color rgb="FF000000"/>
        <rFont val="Times New Roman"/>
        <family val="1"/>
      </rPr>
      <t xml:space="preserve"> </t>
    </r>
    <phoneticPr fontId="6" type="noConversion"/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</si>
  <si>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참나무재배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</si>
  <si>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갓김치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</si>
  <si>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깍두기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</si>
  <si>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나박김치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</si>
  <si>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동치미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</si>
  <si>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배추김치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</si>
  <si>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총각김치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</si>
  <si>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당근캔주스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</si>
  <si>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</si>
  <si>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연시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</si>
  <si>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곶감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</si>
  <si>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온주밀감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</si>
  <si>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금귤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</si>
  <si>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</si>
  <si>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</si>
  <si>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자몽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그레이프후르츠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</si>
  <si>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한라봉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부지화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</si>
  <si>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</si>
  <si>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</si>
  <si>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</si>
  <si>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두리안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</si>
  <si>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</si>
  <si>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</si>
  <si>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</si>
  <si>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</si>
  <si>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</si>
  <si>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</si>
  <si>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</si>
  <si>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멜론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머스크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</si>
  <si>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바나나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</si>
  <si>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바나나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</si>
  <si>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</si>
  <si>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</si>
  <si>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천도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</si>
  <si>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황도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</si>
  <si>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백도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</si>
  <si>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황도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</si>
  <si>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</si>
  <si>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</si>
  <si>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부사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후지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</si>
  <si>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</si>
  <si>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</si>
  <si>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씨없는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수박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</si>
  <si>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앵두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</si>
  <si>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</si>
  <si>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</si>
  <si>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</si>
  <si>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</si>
  <si>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</si>
  <si>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방울토마토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</si>
  <si>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</si>
  <si>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</si>
  <si>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</si>
  <si>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파파야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</si>
  <si>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거봉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</si>
  <si>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캠벨얼리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</si>
  <si>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건포도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</si>
  <si>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후르츠칵테일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</si>
  <si>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농축과즙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</si>
  <si>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</si>
  <si>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</si>
  <si>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</si>
  <si>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과즙음료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과즙</t>
    </r>
    <r>
      <rPr>
        <sz val="9"/>
        <color rgb="FF000000"/>
        <rFont val="Times New Roman"/>
        <family val="1"/>
      </rPr>
      <t xml:space="preserve"> 50%)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</si>
  <si>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캔주스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</si>
  <si>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</si>
  <si>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</si>
  <si>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</si>
  <si>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아몬드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</si>
  <si>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</si>
  <si>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캐슈넛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</si>
  <si>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피스타치오넛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</si>
  <si>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</si>
  <si>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호두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</si>
  <si>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</si>
  <si>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일본산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</si>
  <si>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</si>
  <si>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땅콩버터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</si>
  <si>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마가린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</si>
  <si>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</si>
  <si>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쇼트닝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</si>
  <si>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마요네즈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</si>
  <si>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사우전드아일랜드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</si>
  <si>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이탈리안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</si>
  <si>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프렌치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</si>
  <si>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</si>
  <si>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쌀겨기름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미강유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</si>
  <si>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옥수수기름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</si>
  <si>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</si>
  <si>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잇꽃씨기름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홍화유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</si>
  <si>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참기름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</si>
  <si>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</si>
  <si>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</si>
  <si>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두유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가공두유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베지밀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</si>
  <si>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</si>
  <si>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</si>
  <si>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저지방</t>
    </r>
    <r>
      <rPr>
        <sz val="9"/>
        <color rgb="FF000000"/>
        <rFont val="Times New Roman"/>
        <family val="1"/>
      </rPr>
      <t xml:space="preserve"> </t>
    </r>
  </si>
  <si>
    <t>닭고기(살코기)</t>
    <phoneticPr fontId="1" type="noConversion"/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</si>
  <si>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</si>
  <si>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모래주머니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</si>
  <si>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</si>
  <si>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</si>
  <si>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</si>
  <si>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</si>
  <si>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</si>
  <si>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</si>
  <si>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</si>
  <si>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넙치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광어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</si>
  <si>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</si>
  <si>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동태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</si>
  <si>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</si>
  <si>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</si>
  <si>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</si>
  <si>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</si>
  <si>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</si>
  <si>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</si>
  <si>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돋움"/>
        <family val="3"/>
        <charset val="129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돋움"/>
        <family val="3"/>
        <charset val="129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돋움"/>
        <family val="3"/>
        <charset val="129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돋움"/>
        <family val="3"/>
        <charset val="129"/>
      </rPr>
      <t>코다리</t>
    </r>
    <r>
      <rPr>
        <sz val="9"/>
        <color rgb="FF000000"/>
        <rFont val="Times New Roman"/>
        <family val="1"/>
      </rPr>
      <t xml:space="preserve"> </t>
    </r>
    <phoneticPr fontId="6" type="noConversion"/>
  </si>
  <si>
    <r>
      <rPr>
        <sz val="9"/>
        <color rgb="FF000000"/>
        <rFont val="Calibri"/>
        <family val="2"/>
      </rPr>
      <t>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</si>
  <si>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</si>
  <si>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돋움"/>
        <family val="3"/>
        <charset val="129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돋움"/>
        <family val="3"/>
        <charset val="129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돋움"/>
        <family val="3"/>
        <charset val="129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돋움"/>
        <family val="3"/>
        <charset val="129"/>
      </rPr>
      <t>조미포</t>
    </r>
    <r>
      <rPr>
        <sz val="9"/>
        <color rgb="FF000000"/>
        <rFont val="Times New Roman"/>
        <family val="1"/>
      </rPr>
      <t xml:space="preserve"> </t>
    </r>
    <phoneticPr fontId="6" type="noConversion"/>
  </si>
  <si>
    <r>
      <rPr>
        <sz val="9"/>
        <color rgb="FF000000"/>
        <rFont val="Calibri"/>
        <family val="2"/>
      </rPr>
      <t>게맛살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</si>
  <si>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굴비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</si>
  <si>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</si>
  <si>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뱅어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뱅어포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</si>
  <si>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</si>
  <si>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</si>
  <si>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</si>
  <si>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명란젓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</si>
  <si>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어리굴젓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</si>
  <si>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창란젓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</si>
  <si>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</si>
  <si>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</si>
  <si>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</si>
  <si>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</si>
  <si>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세발낙지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</si>
  <si>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</si>
  <si>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</si>
  <si>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멍게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우렁쉥이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</si>
  <si>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</si>
  <si>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</si>
  <si>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주름미더덕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</si>
  <si>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</si>
  <si>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</si>
  <si>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</si>
  <si>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진주조개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</si>
  <si>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</si>
  <si>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참담치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</si>
  <si>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</si>
  <si>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슬라이스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</si>
  <si>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곱창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</si>
  <si>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</si>
  <si>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</si>
  <si>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로스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</si>
  <si>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</si>
  <si>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</si>
  <si>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</si>
  <si>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도루묵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</si>
  <si>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</si>
  <si>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</si>
  <si>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임연수어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</si>
  <si>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</si>
  <si>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</si>
  <si>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</si>
  <si>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</si>
  <si>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</si>
  <si>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</si>
  <si>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</si>
  <si>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메추라기알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</si>
  <si>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청자</t>
    </r>
    <r>
      <rPr>
        <sz val="9"/>
        <color rgb="FF000000"/>
        <rFont val="Times New Roman"/>
        <family val="1"/>
      </rPr>
      <t>3</t>
    </r>
    <r>
      <rPr>
        <sz val="9"/>
        <color rgb="FF000000"/>
        <rFont val="Calibri"/>
        <family val="2"/>
      </rPr>
      <t>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</si>
  <si>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노란콩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</si>
  <si>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</si>
  <si>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순두부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</si>
  <si>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연두부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</si>
  <si>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비지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</si>
  <si>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</si>
  <si>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오골계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</si>
  <si>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</si>
  <si>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</si>
  <si>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런천미트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</si>
  <si>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베이컨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</si>
  <si>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위너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비엔나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</si>
  <si>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삼겹살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</si>
  <si>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</si>
  <si>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</si>
  <si>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프랑크푸르트소시지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</si>
  <si>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</si>
  <si>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</si>
  <si>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뱀장어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</si>
  <si>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튀긴두부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유부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</si>
  <si>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유지통조림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</si>
  <si>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자연치즈</t>
    </r>
    <r>
      <rPr>
        <sz val="9"/>
        <color rgb="FF000000"/>
        <rFont val="Times New Roman"/>
        <family val="1"/>
      </rPr>
      <t xml:space="preserve"> </t>
    </r>
  </si>
  <si>
    <t>제공량(곡)</t>
    <phoneticPr fontId="1" type="noConversion"/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</si>
  <si>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</si>
  <si>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</si>
  <si>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</si>
  <si>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</si>
  <si>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t>반올림(곡)</t>
    <phoneticPr fontId="1" type="noConversion"/>
  </si>
  <si>
    <t>두류(곡류군 식별)</t>
    <phoneticPr fontId="1" type="noConversion"/>
  </si>
  <si>
    <t>두류(어육류군 식별)</t>
    <phoneticPr fontId="1" type="noConversion"/>
  </si>
  <si>
    <t>식품명</t>
    <phoneticPr fontId="1" type="noConversion"/>
  </si>
  <si>
    <t>제공량</t>
    <phoneticPr fontId="1" type="noConversion"/>
  </si>
  <si>
    <t>반올림</t>
    <phoneticPr fontId="1" type="noConversion"/>
  </si>
  <si>
    <t xml:space="preserve">제공량 </t>
    <phoneticPr fontId="1" type="noConversion"/>
  </si>
  <si>
    <t>일반</t>
    <phoneticPr fontId="1" type="noConversion"/>
  </si>
  <si>
    <t xml:space="preserve">멥쌀 가공(밥죽류), 백미, 밥 </t>
  </si>
  <si>
    <t>보리밥,보리밥</t>
  </si>
  <si>
    <t xml:space="preserve">멥쌀 가공(밥죽류), 현미, 밥 </t>
  </si>
  <si>
    <t xml:space="preserve">멥쌀 가공(밥죽류), 현미, 죽 </t>
  </si>
  <si>
    <t>기장, 도정곡, 생것</t>
  </si>
  <si>
    <t xml:space="preserve">보리 가공(가루), 미숫가루 </t>
  </si>
  <si>
    <t xml:space="preserve">밀 가공(가루), 통밀가루 </t>
  </si>
  <si>
    <t>멥쌀, 백미, 생것</t>
  </si>
  <si>
    <t>보리,겉보리, 보리쌀</t>
  </si>
  <si>
    <t xml:space="preserve">율무, 도정곡, 생것 </t>
  </si>
  <si>
    <t xml:space="preserve">수수, 도정곡, 생것 </t>
  </si>
  <si>
    <t xml:space="preserve">조, 메조, 도정곡, 생것 </t>
  </si>
  <si>
    <t xml:space="preserve">찹쌀, 백미, 생것 </t>
  </si>
  <si>
    <t xml:space="preserve">멥쌀, 현미, 흑미, 생것 </t>
  </si>
  <si>
    <t xml:space="preserve">메밀 가공(면류), 메밀냉면, 인스턴트, 마른것 </t>
  </si>
  <si>
    <t xml:space="preserve">메밀 가공(면류), 메밀국수, 건면 </t>
  </si>
  <si>
    <t xml:space="preserve">녹두 가공(면류), 녹두국수 </t>
  </si>
  <si>
    <t xml:space="preserve">메밀 가공(면류), 메밀국수, 생면, 삶은것 </t>
  </si>
  <si>
    <t xml:space="preserve">메밀 가공(면류), 메밀국수, 생면 </t>
  </si>
  <si>
    <t>밀 가공(면류), 스파게티, 건면</t>
  </si>
  <si>
    <t xml:space="preserve">밀 가공(면류), 스파게티, 건면, 삶은것 </t>
  </si>
  <si>
    <t>멥쌀 가공(면류), 쌀국수, 건면</t>
  </si>
  <si>
    <t xml:space="preserve">밀 가공(면류), 우동, 생면, 삶은것 </t>
  </si>
  <si>
    <t>밀 가공(면류), 쫄면, 건면</t>
  </si>
  <si>
    <t>칼국수,건조</t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</si>
  <si>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</si>
  <si>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</si>
  <si>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</si>
  <si>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 xml:space="preserve">옥수수, 찰옥수수, 생것 </t>
  </si>
  <si>
    <r>
      <rPr>
        <sz val="9"/>
        <color rgb="FF000000"/>
        <rFont val="Calibri"/>
        <family val="2"/>
      </rPr>
      <t>토란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</si>
  <si>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 xml:space="preserve">멥쌀 가공(떡류), 가래떡 </t>
  </si>
  <si>
    <t xml:space="preserve">멥쌀 가공(떡류), 백설기 </t>
  </si>
  <si>
    <t xml:space="preserve">멥쌀 가공(떡류), 송편, 깨 </t>
  </si>
  <si>
    <t xml:space="preserve">멥쌀 가공(떡류), 시루떡 </t>
  </si>
  <si>
    <t xml:space="preserve">찹쌀 가공(떡류), 인절미, 콩고물 </t>
  </si>
  <si>
    <t xml:space="preserve">멥쌀 가공(떡류), 절편 </t>
  </si>
  <si>
    <t xml:space="preserve">멥쌀 가공(떡류), 증편 </t>
  </si>
  <si>
    <t xml:space="preserve">밀 가공(빵류), 식빵 </t>
  </si>
  <si>
    <t xml:space="preserve">밀 가공(빵류), 모닝빵 </t>
  </si>
  <si>
    <t xml:space="preserve">밀 가공(빵류), 바게트빵 </t>
  </si>
  <si>
    <r>
      <rPr>
        <sz val="9"/>
        <color rgb="FF000000"/>
        <rFont val="Calibri"/>
        <family val="2"/>
      </rPr>
      <t>도토리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도토리묵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</si>
  <si>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녹두묵</t>
    </r>
    <r>
      <rPr>
        <sz val="9"/>
        <color rgb="FF000000"/>
        <rFont val="Times New Roman"/>
        <family val="1"/>
      </rPr>
      <t xml:space="preserve"> </t>
    </r>
  </si>
  <si>
    <t>옥수수 가공(과자류), 튀김용 옥수수</t>
  </si>
  <si>
    <t>멥쌀 가공(밥죽류), 누룽지</t>
  </si>
  <si>
    <r>
      <rPr>
        <sz val="9"/>
        <color rgb="FF000000"/>
        <rFont val="Calibri"/>
        <family val="2"/>
      </rPr>
      <t>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</si>
  <si>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</si>
  <si>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 xml:space="preserve">귀리 가공(기타), 오트밀 </t>
  </si>
  <si>
    <r>
      <rPr>
        <sz val="9"/>
        <color rgb="FF000000"/>
        <rFont val="Calibri"/>
        <family val="2"/>
      </rPr>
      <t>은행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</si>
  <si>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 xml:space="preserve">시리얼 </t>
  </si>
  <si>
    <t xml:space="preserve">밀 가공(과자류), 크랙커 </t>
  </si>
  <si>
    <t>반올림 수식</t>
    <phoneticPr fontId="10" type="noConversion"/>
  </si>
  <si>
    <t>반올림최종</t>
    <phoneticPr fontId="10" type="noConversion"/>
  </si>
  <si>
    <t>곰취, 생것</t>
  </si>
  <si>
    <t>가지, 생것</t>
  </si>
  <si>
    <t>고구마, 줄기, 생것</t>
  </si>
  <si>
    <t>근대, 생것</t>
  </si>
  <si>
    <t>냉이, 생것</t>
  </si>
  <si>
    <t>호박, 늙은호박, 생것</t>
  </si>
  <si>
    <t>호박, 단호박, 생것</t>
  </si>
  <si>
    <t>파, 생것</t>
  </si>
  <si>
    <t>돌나물, 생것</t>
  </si>
  <si>
    <t>마늘, 구근, 생것</t>
  </si>
  <si>
    <t>배추, 생것</t>
  </si>
  <si>
    <t>부추, 재래종, 데친것</t>
  </si>
  <si>
    <t>양배추, 적양배추, 생것</t>
  </si>
  <si>
    <t>홍교수님방법</t>
    <phoneticPr fontId="1" type="noConversion"/>
  </si>
  <si>
    <t>고비, 야생, 생것</t>
  </si>
  <si>
    <t>고사리, 생것</t>
  </si>
  <si>
    <t>고춧잎, 생것</t>
  </si>
  <si>
    <t>들깻잎, 생것</t>
  </si>
  <si>
    <t>단무지, 염절임</t>
  </si>
  <si>
    <t>더덕, 뿌리, 생것</t>
  </si>
  <si>
    <t>도라지, 뿌리, 생것</t>
  </si>
  <si>
    <t>두릅, 생것</t>
  </si>
  <si>
    <t>미나리, 돌미나리(야생), 생것</t>
  </si>
  <si>
    <t>마늘종, 꽃줄기, 생것</t>
  </si>
  <si>
    <t>머위, 생것</t>
  </si>
  <si>
    <t>순무, 전체, 생것</t>
  </si>
  <si>
    <t>무말랭이, 말린것</t>
  </si>
  <si>
    <t>무청, 왜무 잎, 생것</t>
  </si>
  <si>
    <t>미나리, 물미나리, 생것</t>
  </si>
  <si>
    <t>브로콜리, 생것</t>
  </si>
  <si>
    <t>상추, 반결구상추, 청상추, 생것</t>
  </si>
  <si>
    <t>숙주나물, 생것</t>
  </si>
  <si>
    <t>아욱, 생것</t>
  </si>
  <si>
    <t>호박, 애호박, 생것</t>
  </si>
  <si>
    <t>양배추, 생것</t>
  </si>
  <si>
    <t>양상추, 생것</t>
  </si>
  <si>
    <t>양파, 생것</t>
  </si>
  <si>
    <t>연근, 데친것</t>
  </si>
  <si>
    <t>열무, 생것</t>
  </si>
  <si>
    <t>오이, 개량종, 생것</t>
  </si>
  <si>
    <t>우엉, 생것</t>
  </si>
  <si>
    <t>원추리, 생것</t>
  </si>
  <si>
    <t>자운영, 생것</t>
  </si>
  <si>
    <t>죽순, 순, 생것</t>
  </si>
  <si>
    <t>죽순, 순, 통조림</t>
  </si>
  <si>
    <t>참나물, 야생, 생것</t>
  </si>
  <si>
    <t>청경채, 생것</t>
  </si>
  <si>
    <t>취나물, 개미취, 생것</t>
  </si>
  <si>
    <t>치커리, 적치커리, 잎, 생것</t>
  </si>
  <si>
    <t>케일, 생것</t>
  </si>
  <si>
    <t>꽃양배추, 생것</t>
  </si>
  <si>
    <t>콩나물, 생것</t>
  </si>
  <si>
    <t>파프리카, 초록색, 생것</t>
  </si>
  <si>
    <t>풋마늘, 잎줄기, 생것</t>
  </si>
  <si>
    <t>피망, 초록색, 생것</t>
  </si>
  <si>
    <t>느타리버섯, 생것</t>
  </si>
  <si>
    <t>느티만가닥버섯, 생것</t>
  </si>
  <si>
    <t>송이버섯, 생것</t>
  </si>
  <si>
    <t>양송이버섯, 생것</t>
  </si>
  <si>
    <t>표고버섯, 갓, 생것</t>
  </si>
  <si>
    <t>김치, 갓 김치</t>
  </si>
  <si>
    <t>김치, 깍두기</t>
  </si>
  <si>
    <t>김치, 나박 김치</t>
  </si>
  <si>
    <t>김치, 동치미</t>
  </si>
  <si>
    <t>김치, 배추 김치</t>
  </si>
  <si>
    <t>김치, 총각 김치</t>
  </si>
  <si>
    <t>논문반올림</t>
    <phoneticPr fontId="10" type="noConversion"/>
  </si>
  <si>
    <t>감, 단감, 생것</t>
  </si>
  <si>
    <t>감, 연시, 생것</t>
  </si>
  <si>
    <t>곶감, 말린것</t>
  </si>
  <si>
    <t>금귤, 생것</t>
  </si>
  <si>
    <t>오렌지, 생것</t>
  </si>
  <si>
    <t>유자, 전체, 생것</t>
  </si>
  <si>
    <t>자몽(그레이프프루트), 생것</t>
  </si>
  <si>
    <t>귤, 부지화(한라봉), 생것</t>
  </si>
  <si>
    <t>귤, 통조림</t>
  </si>
  <si>
    <t>대추, 생것</t>
  </si>
  <si>
    <t>대추, 말린것</t>
  </si>
  <si>
    <t>두리안, 생것</t>
  </si>
  <si>
    <t>딸기, 개량종, 생것</t>
  </si>
  <si>
    <t>산딸기, 생것</t>
  </si>
  <si>
    <t>리치, 생것</t>
  </si>
  <si>
    <t>망고, 생것</t>
  </si>
  <si>
    <t>매실, 생것</t>
  </si>
  <si>
    <t>무화과, 생것</t>
  </si>
  <si>
    <t>무화과, 말린것</t>
  </si>
  <si>
    <t>멜론, 머스크, 생것</t>
  </si>
  <si>
    <t>바나나, 생것</t>
  </si>
  <si>
    <t>바나나, 말린것</t>
  </si>
  <si>
    <t>배, 돌배, 생것</t>
  </si>
  <si>
    <t>복숭아, 백도, 생것</t>
  </si>
  <si>
    <t>복숭아, 천도, 생것</t>
  </si>
  <si>
    <t>복숭아, 황도, 생것</t>
  </si>
  <si>
    <t>복숭아, 백도, 통조림</t>
  </si>
  <si>
    <t>복숭아, 황도, 통조림</t>
  </si>
  <si>
    <t>블루베리, 생것</t>
  </si>
  <si>
    <t>블루베리, 통조림</t>
  </si>
  <si>
    <t>사과, 부사(후지), 생것</t>
  </si>
  <si>
    <t>살구, 생것</t>
  </si>
  <si>
    <t>석류, 생것</t>
  </si>
  <si>
    <t>수박, 적육질, 생것</t>
  </si>
  <si>
    <t>앵두, 생것</t>
  </si>
  <si>
    <t>자두, 생것</t>
  </si>
  <si>
    <t>참외, 씨 포함, 생것</t>
  </si>
  <si>
    <t>체리, 생것</t>
  </si>
  <si>
    <t>키위, 생것</t>
  </si>
  <si>
    <t>파인애플, 생것</t>
  </si>
  <si>
    <t>파인애플, 액즙, 통조림</t>
  </si>
  <si>
    <t>파파야, 생것</t>
  </si>
  <si>
    <t>포도, 청포도, 생것</t>
  </si>
  <si>
    <t>포도, 캠벨얼리, 생것</t>
  </si>
  <si>
    <t>포도, 거봉, 생것</t>
  </si>
  <si>
    <t>프루트칵테일, 통조림</t>
  </si>
  <si>
    <t>배 주스</t>
  </si>
  <si>
    <t>사과 주스, 무가당</t>
  </si>
  <si>
    <t>오렌지 주스, 무가당</t>
  </si>
  <si>
    <t>파인애플 주스, 과즙 음료(50%)</t>
  </si>
  <si>
    <t>포도 주스, 캔</t>
  </si>
  <si>
    <t>오차</t>
    <phoneticPr fontId="1" type="noConversion"/>
  </si>
  <si>
    <t>9차 개정</t>
    <phoneticPr fontId="1" type="noConversion"/>
  </si>
  <si>
    <t>식품안전나라</t>
    <phoneticPr fontId="1" type="noConversion"/>
  </si>
  <si>
    <t>귤, 임온주, 생것</t>
    <phoneticPr fontId="1" type="noConversion"/>
  </si>
  <si>
    <t>채소류</t>
    <phoneticPr fontId="1" type="noConversion"/>
  </si>
  <si>
    <t>포도, 건포도, 말린것</t>
    <phoneticPr fontId="1" type="noConversion"/>
  </si>
  <si>
    <t>오차</t>
    <phoneticPr fontId="1" type="noConversion"/>
  </si>
  <si>
    <t>홍교수님방법</t>
    <phoneticPr fontId="1" type="noConversion"/>
  </si>
  <si>
    <t>식품명</t>
    <phoneticPr fontId="1" type="noConversion"/>
  </si>
  <si>
    <t>반올림 수식</t>
    <phoneticPr fontId="10" type="noConversion"/>
  </si>
  <si>
    <t>반올림최종</t>
    <phoneticPr fontId="10" type="noConversion"/>
  </si>
  <si>
    <t>파프리카, 주황색, 생것</t>
    <phoneticPr fontId="1" type="noConversion"/>
  </si>
  <si>
    <t>김, 참김, 생것</t>
  </si>
  <si>
    <t>매생이, 생것</t>
  </si>
  <si>
    <t>미역, 줄기, 생것</t>
  </si>
  <si>
    <t>우뭇가사리, 생것</t>
  </si>
  <si>
    <t>톳, 생것</t>
  </si>
  <si>
    <t>파래, 생것</t>
  </si>
  <si>
    <t>차</t>
    <phoneticPr fontId="1" type="noConversion"/>
  </si>
  <si>
    <t>9차 개정 식품성분표</t>
    <phoneticPr fontId="1" type="noConversion"/>
  </si>
  <si>
    <t>논문반올림</t>
  </si>
  <si>
    <t>호박고지, 늙은호박, 말린것</t>
    <phoneticPr fontId="1" type="noConversion"/>
  </si>
  <si>
    <t>달래, 생것</t>
    <phoneticPr fontId="1" type="noConversion"/>
  </si>
  <si>
    <t>당근, 뿌리, 생것</t>
    <phoneticPr fontId="1" type="noConversion"/>
  </si>
  <si>
    <t>시금치, 대친것</t>
    <phoneticPr fontId="1" type="noConversion"/>
  </si>
  <si>
    <t>쑥, 데친것</t>
  </si>
  <si>
    <t>쑥갓, 데친것</t>
  </si>
  <si>
    <t>파프리카, 빨간색, 생것</t>
    <phoneticPr fontId="1" type="noConversion"/>
  </si>
  <si>
    <t>고추, 풋고추, 생것</t>
    <phoneticPr fontId="1" type="noConversion"/>
  </si>
  <si>
    <t>팽이버섯, 재배, 생것</t>
  </si>
  <si>
    <t>표고버섯, 재배, 말린것</t>
  </si>
  <si>
    <t>당근 주스, 캔</t>
    <phoneticPr fontId="1" type="noConversion"/>
  </si>
  <si>
    <t>차</t>
    <phoneticPr fontId="1" type="noConversion"/>
  </si>
  <si>
    <t>오차율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</si>
</sst>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imes New Roman"/>
      <family val="1"/>
    </font>
    <font>
      <sz val="9"/>
      <color rgb="FF000000"/>
      <name val="Calibri"/>
      <family val="2"/>
    </font>
    <font>
      <sz val="9"/>
      <color rgb="FF000000"/>
      <name val="Times New Roman"/>
      <family val="3"/>
      <charset val="129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1"/>
      <color rgb="FF000000"/>
      <name val="Calibri"/>
      <family val="2"/>
    </font>
    <font>
      <b/>
      <sz val="9"/>
      <color rgb="FF000000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5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2" fillId="2" borderId="0" xfId="0" applyFont="1" applyFill="1" applyAlignment="1"/>
    <xf numFmtId="0" fontId="4" fillId="2" borderId="0" xfId="0" applyFont="1" applyFill="1" applyAlignment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3" borderId="0" xfId="0" applyFont="1" applyFill="1" applyAlignment="1"/>
    <xf numFmtId="0" fontId="0" fillId="3" borderId="0" xfId="0" applyFill="1">
      <alignment vertical="center"/>
    </xf>
    <xf numFmtId="0" fontId="7" fillId="4" borderId="0" xfId="0" applyFont="1" applyFill="1" applyAlignment="1"/>
    <xf numFmtId="0" fontId="2" fillId="4" borderId="0" xfId="0" applyFont="1" applyFill="1" applyAlignment="1"/>
    <xf numFmtId="0" fontId="9" fillId="2" borderId="1" xfId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/>
    <xf numFmtId="0" fontId="0" fillId="3" borderId="1" xfId="0" applyFill="1" applyBorder="1" applyAlignment="1"/>
    <xf numFmtId="0" fontId="2" fillId="0" borderId="1" xfId="0" applyFont="1" applyBorder="1" applyAlignment="1"/>
    <xf numFmtId="0" fontId="0" fillId="0" borderId="1" xfId="0" applyBorder="1" applyAlignment="1">
      <alignment horizontal="center"/>
    </xf>
    <xf numFmtId="0" fontId="4" fillId="2" borderId="1" xfId="0" applyFont="1" applyFill="1" applyBorder="1" applyAlignment="1"/>
    <xf numFmtId="0" fontId="0" fillId="7" borderId="1" xfId="0" applyFill="1" applyBorder="1">
      <alignment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1" xfId="0" applyBorder="1" applyAlignment="1"/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J1" workbookViewId="0">
      <selection activeCell="Q5" sqref="Q5"/>
    </sheetView>
  </sheetViews>
  <sheetFormatPr defaultRowHeight="16.5" x14ac:dyDescent="0.3"/>
  <cols>
    <col min="1" max="1" width="3.5" style="1" bestFit="1" customWidth="1"/>
    <col min="2" max="2" width="19.25" style="1" bestFit="1" customWidth="1"/>
    <col min="3" max="3" width="7.625" style="1" bestFit="1" customWidth="1"/>
    <col min="4" max="4" width="14.125" style="1" bestFit="1" customWidth="1"/>
    <col min="9" max="9" width="24.75" customWidth="1"/>
    <col min="12" max="12" width="28.75" customWidth="1"/>
  </cols>
  <sheetData>
    <row r="1" spans="1:14" x14ac:dyDescent="0.3">
      <c r="F1" t="s">
        <v>735</v>
      </c>
      <c r="I1" s="4" t="s">
        <v>730</v>
      </c>
      <c r="L1" t="s">
        <v>729</v>
      </c>
    </row>
    <row r="2" spans="1:14" x14ac:dyDescent="0.3">
      <c r="A2" s="2" t="s">
        <v>74</v>
      </c>
      <c r="B2" s="2" t="s">
        <v>75</v>
      </c>
      <c r="C2" s="2" t="s">
        <v>77</v>
      </c>
      <c r="D2" s="2" t="s">
        <v>76</v>
      </c>
      <c r="F2" s="4" t="s">
        <v>731</v>
      </c>
      <c r="G2" s="4" t="s">
        <v>732</v>
      </c>
      <c r="H2" s="4" t="s">
        <v>733</v>
      </c>
      <c r="I2" s="4" t="s">
        <v>731</v>
      </c>
      <c r="J2" s="4" t="s">
        <v>732</v>
      </c>
      <c r="K2" s="4" t="s">
        <v>733</v>
      </c>
      <c r="L2" s="4" t="s">
        <v>731</v>
      </c>
      <c r="M2" s="4" t="s">
        <v>734</v>
      </c>
      <c r="N2" s="4" t="s">
        <v>733</v>
      </c>
    </row>
    <row r="3" spans="1:14" x14ac:dyDescent="0.15">
      <c r="A3" s="3">
        <v>1</v>
      </c>
      <c r="B3" s="3" t="s">
        <v>0</v>
      </c>
      <c r="C3" s="3">
        <v>70</v>
      </c>
      <c r="D3" s="3" t="s">
        <v>147</v>
      </c>
      <c r="E3">
        <v>70</v>
      </c>
      <c r="F3" s="11" t="s">
        <v>736</v>
      </c>
      <c r="G3">
        <v>38.9</v>
      </c>
      <c r="H3">
        <v>70</v>
      </c>
    </row>
    <row r="4" spans="1:14" x14ac:dyDescent="0.15">
      <c r="A4" s="3">
        <v>2</v>
      </c>
      <c r="B4" s="3" t="s">
        <v>1</v>
      </c>
      <c r="C4" s="3">
        <v>70</v>
      </c>
      <c r="D4" s="3" t="s">
        <v>147</v>
      </c>
      <c r="E4">
        <v>70</v>
      </c>
      <c r="F4" s="11" t="s">
        <v>737</v>
      </c>
      <c r="G4">
        <v>71.209999999999994</v>
      </c>
      <c r="H4">
        <v>70</v>
      </c>
    </row>
    <row r="5" spans="1:14" x14ac:dyDescent="0.15">
      <c r="A5" s="3">
        <v>3</v>
      </c>
      <c r="B5" s="3" t="s">
        <v>2</v>
      </c>
      <c r="C5" s="3">
        <v>70</v>
      </c>
      <c r="D5" s="3" t="s">
        <v>147</v>
      </c>
      <c r="E5">
        <v>60</v>
      </c>
      <c r="F5" s="11" t="s">
        <v>738</v>
      </c>
      <c r="G5">
        <v>61.6</v>
      </c>
      <c r="H5">
        <v>60</v>
      </c>
    </row>
    <row r="6" spans="1:14" x14ac:dyDescent="0.15">
      <c r="A6" s="3">
        <v>4</v>
      </c>
      <c r="B6" s="3" t="s">
        <v>3</v>
      </c>
      <c r="C6" s="3">
        <v>140</v>
      </c>
      <c r="D6" s="3" t="s">
        <v>148</v>
      </c>
      <c r="E6">
        <v>150</v>
      </c>
      <c r="F6" s="11" t="s">
        <v>739</v>
      </c>
      <c r="G6">
        <v>150.91</v>
      </c>
      <c r="H6">
        <v>150</v>
      </c>
    </row>
    <row r="7" spans="1:14" x14ac:dyDescent="0.15">
      <c r="A7" s="3">
        <v>5</v>
      </c>
      <c r="B7" s="3" t="s">
        <v>4</v>
      </c>
      <c r="C7" s="3">
        <v>30</v>
      </c>
      <c r="D7" s="3"/>
      <c r="E7">
        <v>30</v>
      </c>
      <c r="F7" s="11" t="s">
        <v>740</v>
      </c>
      <c r="G7">
        <v>28.6</v>
      </c>
      <c r="H7">
        <v>30</v>
      </c>
    </row>
    <row r="8" spans="1:14" x14ac:dyDescent="0.2">
      <c r="A8" s="3">
        <v>6</v>
      </c>
      <c r="B8" s="3" t="s">
        <v>5</v>
      </c>
      <c r="C8" s="3">
        <v>70</v>
      </c>
      <c r="D8" s="3"/>
      <c r="E8">
        <v>65</v>
      </c>
      <c r="I8" s="5" t="s">
        <v>724</v>
      </c>
      <c r="J8">
        <v>71.900000000000006</v>
      </c>
      <c r="K8">
        <v>70</v>
      </c>
      <c r="L8" s="5" t="s">
        <v>724</v>
      </c>
      <c r="M8">
        <v>65.349999999999994</v>
      </c>
      <c r="N8">
        <v>65</v>
      </c>
    </row>
    <row r="9" spans="1:14" x14ac:dyDescent="0.3">
      <c r="A9" s="3">
        <v>7</v>
      </c>
      <c r="B9" s="3" t="s">
        <v>6</v>
      </c>
      <c r="C9" s="3">
        <v>30</v>
      </c>
      <c r="D9" s="3" t="s">
        <v>7</v>
      </c>
      <c r="E9">
        <v>30</v>
      </c>
    </row>
    <row r="10" spans="1:14" x14ac:dyDescent="0.15">
      <c r="A10" s="3">
        <v>8</v>
      </c>
      <c r="B10" s="3" t="s">
        <v>8</v>
      </c>
      <c r="C10" s="3">
        <v>30</v>
      </c>
      <c r="D10" s="3" t="s">
        <v>9</v>
      </c>
      <c r="E10">
        <v>30</v>
      </c>
      <c r="F10" s="11" t="s">
        <v>741</v>
      </c>
      <c r="G10">
        <v>26.04</v>
      </c>
      <c r="H10">
        <v>25</v>
      </c>
    </row>
    <row r="11" spans="1:14" x14ac:dyDescent="0.15">
      <c r="A11" s="3">
        <v>9</v>
      </c>
      <c r="B11" s="3" t="s">
        <v>10</v>
      </c>
      <c r="C11" s="3">
        <v>30</v>
      </c>
      <c r="D11" s="3" t="s">
        <v>7</v>
      </c>
      <c r="E11">
        <v>30</v>
      </c>
      <c r="F11" s="11" t="s">
        <v>742</v>
      </c>
      <c r="G11">
        <v>29.46</v>
      </c>
      <c r="H11">
        <v>30</v>
      </c>
    </row>
    <row r="12" spans="1:14" x14ac:dyDescent="0.15">
      <c r="A12" s="3">
        <v>10</v>
      </c>
      <c r="B12" s="3" t="s">
        <v>11</v>
      </c>
      <c r="C12" s="3">
        <v>30</v>
      </c>
      <c r="D12" s="3" t="s">
        <v>12</v>
      </c>
      <c r="E12">
        <v>30</v>
      </c>
      <c r="F12" s="11" t="s">
        <v>743</v>
      </c>
      <c r="G12">
        <v>28.95</v>
      </c>
      <c r="H12">
        <v>30</v>
      </c>
    </row>
    <row r="13" spans="1:14" x14ac:dyDescent="0.15">
      <c r="A13" s="3">
        <v>11</v>
      </c>
      <c r="B13" s="3" t="s">
        <v>13</v>
      </c>
      <c r="C13" s="3">
        <v>30</v>
      </c>
      <c r="D13" s="3"/>
      <c r="E13">
        <v>30</v>
      </c>
      <c r="F13" s="11" t="s">
        <v>744</v>
      </c>
      <c r="G13">
        <v>29.31</v>
      </c>
      <c r="H13">
        <v>30</v>
      </c>
    </row>
    <row r="14" spans="1:14" x14ac:dyDescent="0.2">
      <c r="A14" s="3">
        <v>12</v>
      </c>
      <c r="B14" s="3" t="s">
        <v>14</v>
      </c>
      <c r="C14" s="3">
        <v>70</v>
      </c>
      <c r="D14" s="3" t="s">
        <v>15</v>
      </c>
      <c r="E14" t="s">
        <v>450</v>
      </c>
      <c r="I14" s="5" t="s">
        <v>725</v>
      </c>
      <c r="J14">
        <v>17.41</v>
      </c>
      <c r="K14">
        <v>17.399999999999999</v>
      </c>
      <c r="L14" s="5" t="s">
        <v>725</v>
      </c>
      <c r="M14">
        <v>28.12</v>
      </c>
      <c r="N14">
        <v>30</v>
      </c>
    </row>
    <row r="15" spans="1:14" x14ac:dyDescent="0.2">
      <c r="A15" s="3">
        <v>13</v>
      </c>
      <c r="B15" s="3" t="s">
        <v>16</v>
      </c>
      <c r="C15" s="3">
        <v>30</v>
      </c>
      <c r="D15" s="3" t="s">
        <v>12</v>
      </c>
      <c r="E15">
        <v>30</v>
      </c>
      <c r="F15" s="11" t="s">
        <v>745</v>
      </c>
      <c r="G15">
        <v>28.14</v>
      </c>
      <c r="H15">
        <v>30</v>
      </c>
      <c r="I15" s="5" t="s">
        <v>726</v>
      </c>
      <c r="J15">
        <v>101.56</v>
      </c>
      <c r="K15">
        <v>100</v>
      </c>
      <c r="L15" s="5" t="s">
        <v>726</v>
      </c>
      <c r="M15">
        <v>88.3</v>
      </c>
      <c r="N15">
        <v>90</v>
      </c>
    </row>
    <row r="16" spans="1:14" x14ac:dyDescent="0.15">
      <c r="A16" s="3">
        <v>14</v>
      </c>
      <c r="B16" s="3" t="s">
        <v>17</v>
      </c>
      <c r="C16" s="3">
        <v>30</v>
      </c>
      <c r="D16" s="3" t="s">
        <v>12</v>
      </c>
      <c r="E16">
        <v>30</v>
      </c>
      <c r="F16" s="11" t="s">
        <v>746</v>
      </c>
      <c r="G16">
        <v>29.86</v>
      </c>
      <c r="H16">
        <v>30</v>
      </c>
    </row>
    <row r="17" spans="1:14" x14ac:dyDescent="0.15">
      <c r="A17" s="3">
        <v>15</v>
      </c>
      <c r="B17" s="3" t="s">
        <v>18</v>
      </c>
      <c r="C17" s="3">
        <v>30</v>
      </c>
      <c r="D17" s="3" t="s">
        <v>12</v>
      </c>
      <c r="E17">
        <v>30</v>
      </c>
      <c r="F17" s="11" t="s">
        <v>747</v>
      </c>
      <c r="G17">
        <v>28.83</v>
      </c>
      <c r="H17">
        <v>30</v>
      </c>
    </row>
    <row r="18" spans="1:14" x14ac:dyDescent="0.15">
      <c r="A18" s="3">
        <v>16</v>
      </c>
      <c r="B18" s="3" t="s">
        <v>19</v>
      </c>
      <c r="C18" s="3">
        <v>30</v>
      </c>
      <c r="D18" s="3" t="s">
        <v>12</v>
      </c>
      <c r="E18">
        <v>30</v>
      </c>
      <c r="F18" s="11" t="s">
        <v>748</v>
      </c>
      <c r="G18">
        <v>27.9</v>
      </c>
      <c r="H18">
        <v>30</v>
      </c>
    </row>
    <row r="19" spans="1:14" x14ac:dyDescent="0.2">
      <c r="A19" s="3">
        <v>17</v>
      </c>
      <c r="B19" s="3" t="s">
        <v>20</v>
      </c>
      <c r="C19" s="3">
        <v>30</v>
      </c>
      <c r="D19" s="3" t="s">
        <v>149</v>
      </c>
      <c r="E19">
        <v>30</v>
      </c>
      <c r="I19" s="5" t="s">
        <v>727</v>
      </c>
      <c r="J19">
        <v>20.260000000000002</v>
      </c>
      <c r="K19">
        <v>20</v>
      </c>
      <c r="L19" s="5" t="s">
        <v>727</v>
      </c>
      <c r="M19">
        <v>28.46</v>
      </c>
      <c r="N19">
        <v>30</v>
      </c>
    </row>
    <row r="20" spans="1:14" x14ac:dyDescent="0.15">
      <c r="A20" s="3">
        <v>18</v>
      </c>
      <c r="B20" s="3" t="s">
        <v>21</v>
      </c>
      <c r="C20" s="3">
        <v>30</v>
      </c>
      <c r="D20" s="3" t="s">
        <v>12</v>
      </c>
      <c r="E20">
        <v>30</v>
      </c>
      <c r="F20" s="11" t="s">
        <v>749</v>
      </c>
      <c r="G20">
        <v>29.42</v>
      </c>
      <c r="H20">
        <v>30</v>
      </c>
    </row>
    <row r="21" spans="1:14" x14ac:dyDescent="0.15">
      <c r="A21" s="3">
        <v>19</v>
      </c>
      <c r="B21" s="3" t="s">
        <v>22</v>
      </c>
      <c r="C21" s="3">
        <v>30</v>
      </c>
      <c r="D21" s="3"/>
      <c r="E21">
        <v>30</v>
      </c>
      <c r="F21" s="11" t="s">
        <v>750</v>
      </c>
      <c r="G21">
        <v>29.16</v>
      </c>
      <c r="H21">
        <v>30</v>
      </c>
    </row>
    <row r="22" spans="1:14" x14ac:dyDescent="0.3">
      <c r="A22" s="3">
        <v>20</v>
      </c>
      <c r="B22" s="3" t="s">
        <v>23</v>
      </c>
      <c r="C22" s="3">
        <v>30</v>
      </c>
      <c r="D22" s="3"/>
      <c r="E22">
        <v>30</v>
      </c>
    </row>
    <row r="23" spans="1:14" x14ac:dyDescent="0.15">
      <c r="A23" s="3">
        <v>21</v>
      </c>
      <c r="B23" s="3" t="s">
        <v>24</v>
      </c>
      <c r="C23" s="3">
        <v>30</v>
      </c>
      <c r="D23" s="3"/>
      <c r="E23">
        <v>30</v>
      </c>
      <c r="F23" s="11" t="s">
        <v>752</v>
      </c>
      <c r="G23">
        <v>28.38</v>
      </c>
      <c r="H23">
        <v>30</v>
      </c>
    </row>
    <row r="24" spans="1:14" x14ac:dyDescent="0.15">
      <c r="A24" s="3">
        <v>22</v>
      </c>
      <c r="B24" s="3" t="s">
        <v>25</v>
      </c>
      <c r="C24" s="3">
        <v>30</v>
      </c>
      <c r="D24" s="3"/>
      <c r="E24">
        <v>30</v>
      </c>
      <c r="F24" s="11" t="s">
        <v>751</v>
      </c>
      <c r="G24">
        <v>28.05</v>
      </c>
      <c r="H24">
        <v>30</v>
      </c>
    </row>
    <row r="25" spans="1:14" x14ac:dyDescent="0.15">
      <c r="A25" s="3">
        <v>23</v>
      </c>
      <c r="B25" s="3" t="s">
        <v>26</v>
      </c>
      <c r="C25" s="3">
        <v>40</v>
      </c>
      <c r="D25" s="3"/>
      <c r="E25">
        <v>35</v>
      </c>
      <c r="F25" s="11" t="s">
        <v>754</v>
      </c>
      <c r="G25">
        <v>36.01</v>
      </c>
      <c r="H25">
        <v>35</v>
      </c>
    </row>
    <row r="26" spans="1:14" x14ac:dyDescent="0.15">
      <c r="A26" s="3">
        <v>24</v>
      </c>
      <c r="B26" s="3" t="s">
        <v>27</v>
      </c>
      <c r="C26" s="3">
        <v>90</v>
      </c>
      <c r="D26" s="3" t="s">
        <v>28</v>
      </c>
      <c r="E26">
        <v>90</v>
      </c>
      <c r="F26" s="11" t="s">
        <v>753</v>
      </c>
      <c r="G26">
        <v>85.09</v>
      </c>
      <c r="H26">
        <v>90</v>
      </c>
    </row>
    <row r="27" spans="1:14" x14ac:dyDescent="0.15">
      <c r="A27" s="3">
        <v>25</v>
      </c>
      <c r="B27" s="3" t="s">
        <v>29</v>
      </c>
      <c r="C27" s="3">
        <v>30</v>
      </c>
      <c r="D27" s="3"/>
      <c r="E27">
        <v>30</v>
      </c>
      <c r="F27" s="11" t="s">
        <v>755</v>
      </c>
      <c r="G27">
        <v>27.89</v>
      </c>
      <c r="H27">
        <v>30</v>
      </c>
    </row>
    <row r="28" spans="1:14" x14ac:dyDescent="0.15">
      <c r="A28" s="3">
        <v>26</v>
      </c>
      <c r="B28" s="3" t="s">
        <v>30</v>
      </c>
      <c r="C28" s="3">
        <v>90</v>
      </c>
      <c r="D28" s="3"/>
      <c r="E28">
        <v>80</v>
      </c>
      <c r="F28" s="11" t="s">
        <v>756</v>
      </c>
      <c r="G28">
        <v>81.3</v>
      </c>
      <c r="H28">
        <v>80</v>
      </c>
    </row>
    <row r="29" spans="1:14" x14ac:dyDescent="0.15">
      <c r="A29" s="3">
        <v>27</v>
      </c>
      <c r="B29" s="3" t="s">
        <v>31</v>
      </c>
      <c r="C29" s="3">
        <v>30</v>
      </c>
      <c r="D29" s="3"/>
      <c r="E29">
        <v>30</v>
      </c>
      <c r="F29" s="11" t="s">
        <v>757</v>
      </c>
      <c r="G29">
        <v>30.12</v>
      </c>
      <c r="H29">
        <v>30</v>
      </c>
    </row>
    <row r="30" spans="1:14" x14ac:dyDescent="0.3">
      <c r="A30" s="3">
        <v>28</v>
      </c>
      <c r="B30" s="3" t="s">
        <v>32</v>
      </c>
      <c r="C30" s="3">
        <v>90</v>
      </c>
      <c r="D30" s="3"/>
      <c r="E30">
        <v>90</v>
      </c>
    </row>
    <row r="31" spans="1:14" x14ac:dyDescent="0.15">
      <c r="A31" s="3">
        <v>29</v>
      </c>
      <c r="B31" s="3" t="s">
        <v>33</v>
      </c>
      <c r="C31" s="3">
        <v>70</v>
      </c>
      <c r="D31" s="3"/>
      <c r="E31">
        <v>80</v>
      </c>
      <c r="F31" s="11" t="s">
        <v>758</v>
      </c>
      <c r="G31">
        <v>77.77</v>
      </c>
      <c r="H31">
        <v>80</v>
      </c>
    </row>
    <row r="32" spans="1:14" x14ac:dyDescent="0.15">
      <c r="A32" s="3">
        <v>30</v>
      </c>
      <c r="B32" s="3" t="s">
        <v>34</v>
      </c>
      <c r="C32" s="3">
        <v>30</v>
      </c>
      <c r="D32" s="3"/>
      <c r="E32">
        <v>30</v>
      </c>
      <c r="F32" s="11" t="s">
        <v>759</v>
      </c>
      <c r="G32">
        <v>30.72</v>
      </c>
      <c r="H32">
        <v>30</v>
      </c>
    </row>
    <row r="33" spans="1:8" x14ac:dyDescent="0.15">
      <c r="A33" s="3">
        <v>31</v>
      </c>
      <c r="B33" s="3" t="s">
        <v>35</v>
      </c>
      <c r="C33" s="3">
        <v>30</v>
      </c>
      <c r="D33" s="3"/>
      <c r="E33">
        <v>30</v>
      </c>
      <c r="F33" s="11" t="s">
        <v>760</v>
      </c>
      <c r="G33">
        <v>29.61</v>
      </c>
      <c r="H33">
        <v>30</v>
      </c>
    </row>
    <row r="34" spans="1:8" x14ac:dyDescent="0.2">
      <c r="A34" s="3">
        <v>32</v>
      </c>
      <c r="B34" s="3" t="s">
        <v>36</v>
      </c>
      <c r="C34" s="3">
        <v>140</v>
      </c>
      <c r="D34" s="3" t="s">
        <v>37</v>
      </c>
      <c r="E34">
        <v>140</v>
      </c>
      <c r="F34" s="12" t="s">
        <v>761</v>
      </c>
      <c r="G34">
        <v>138.85</v>
      </c>
      <c r="H34">
        <v>140</v>
      </c>
    </row>
    <row r="35" spans="1:8" x14ac:dyDescent="0.2">
      <c r="A35" s="3">
        <v>33</v>
      </c>
      <c r="B35" s="3" t="s">
        <v>38</v>
      </c>
      <c r="C35" s="3">
        <v>70</v>
      </c>
      <c r="D35" s="3" t="s">
        <v>39</v>
      </c>
      <c r="E35">
        <v>75</v>
      </c>
      <c r="F35" s="12" t="s">
        <v>762</v>
      </c>
      <c r="G35">
        <v>76.38</v>
      </c>
      <c r="H35">
        <v>80</v>
      </c>
    </row>
    <row r="36" spans="1:8" x14ac:dyDescent="0.2">
      <c r="A36" s="3">
        <v>34</v>
      </c>
      <c r="B36" s="3" t="s">
        <v>40</v>
      </c>
      <c r="C36" s="3">
        <v>140</v>
      </c>
      <c r="D36" s="3"/>
      <c r="E36">
        <v>150</v>
      </c>
      <c r="F36" s="12" t="s">
        <v>763</v>
      </c>
      <c r="G36">
        <v>146.93</v>
      </c>
      <c r="H36">
        <v>150</v>
      </c>
    </row>
    <row r="37" spans="1:8" x14ac:dyDescent="0.15">
      <c r="A37" s="3">
        <v>35</v>
      </c>
      <c r="B37" s="3" t="s">
        <v>41</v>
      </c>
      <c r="C37" s="3">
        <v>70</v>
      </c>
      <c r="D37" s="3" t="s">
        <v>42</v>
      </c>
      <c r="E37">
        <v>70</v>
      </c>
      <c r="F37" s="11" t="s">
        <v>764</v>
      </c>
      <c r="G37">
        <v>72.12</v>
      </c>
      <c r="H37">
        <v>70</v>
      </c>
    </row>
    <row r="38" spans="1:8" x14ac:dyDescent="0.2">
      <c r="A38" s="3">
        <v>36</v>
      </c>
      <c r="B38" s="3" t="s">
        <v>43</v>
      </c>
      <c r="C38" s="3">
        <v>140</v>
      </c>
      <c r="D38" s="3"/>
      <c r="E38">
        <v>130</v>
      </c>
      <c r="F38" s="12" t="s">
        <v>765</v>
      </c>
      <c r="G38">
        <v>140.65</v>
      </c>
      <c r="H38">
        <v>140</v>
      </c>
    </row>
    <row r="39" spans="1:8" x14ac:dyDescent="0.15">
      <c r="A39" s="3">
        <v>37</v>
      </c>
      <c r="B39" s="3" t="s">
        <v>44</v>
      </c>
      <c r="C39" s="3">
        <v>50</v>
      </c>
      <c r="D39" s="3" t="s">
        <v>45</v>
      </c>
      <c r="E39">
        <v>50</v>
      </c>
      <c r="F39" s="11" t="s">
        <v>766</v>
      </c>
      <c r="G39">
        <v>47.44</v>
      </c>
      <c r="H39">
        <v>45</v>
      </c>
    </row>
    <row r="40" spans="1:8" x14ac:dyDescent="0.15">
      <c r="A40" s="3">
        <v>38</v>
      </c>
      <c r="B40" s="3" t="s">
        <v>46</v>
      </c>
      <c r="C40" s="3">
        <v>50</v>
      </c>
      <c r="D40" s="3"/>
      <c r="E40">
        <v>45</v>
      </c>
      <c r="F40" s="11" t="s">
        <v>767</v>
      </c>
      <c r="G40">
        <v>44.46</v>
      </c>
      <c r="H40">
        <v>45</v>
      </c>
    </row>
    <row r="41" spans="1:8" x14ac:dyDescent="0.15">
      <c r="A41" s="3">
        <v>39</v>
      </c>
      <c r="B41" s="3" t="s">
        <v>47</v>
      </c>
      <c r="C41" s="3">
        <v>50</v>
      </c>
      <c r="D41" s="3"/>
      <c r="E41">
        <v>50</v>
      </c>
      <c r="F41" s="11" t="s">
        <v>768</v>
      </c>
      <c r="G41">
        <v>48.63</v>
      </c>
      <c r="H41">
        <v>50</v>
      </c>
    </row>
    <row r="42" spans="1:8" x14ac:dyDescent="0.15">
      <c r="A42" s="3">
        <v>40</v>
      </c>
      <c r="B42" s="3" t="s">
        <v>48</v>
      </c>
      <c r="C42" s="3">
        <v>50</v>
      </c>
      <c r="D42" s="3"/>
      <c r="E42">
        <v>55</v>
      </c>
      <c r="F42" s="11" t="s">
        <v>769</v>
      </c>
      <c r="G42">
        <v>55.64</v>
      </c>
      <c r="H42">
        <v>60</v>
      </c>
    </row>
    <row r="43" spans="1:8" x14ac:dyDescent="0.15">
      <c r="A43" s="3">
        <v>41</v>
      </c>
      <c r="B43" s="3" t="s">
        <v>49</v>
      </c>
      <c r="C43" s="3">
        <v>50</v>
      </c>
      <c r="D43" s="3" t="s">
        <v>50</v>
      </c>
      <c r="E43">
        <v>50</v>
      </c>
      <c r="F43" s="11" t="s">
        <v>770</v>
      </c>
      <c r="G43">
        <v>44.73</v>
      </c>
      <c r="H43">
        <v>45</v>
      </c>
    </row>
    <row r="44" spans="1:8" x14ac:dyDescent="0.15">
      <c r="A44" s="3">
        <v>42</v>
      </c>
      <c r="B44" s="3" t="s">
        <v>51</v>
      </c>
      <c r="C44" s="3">
        <v>50</v>
      </c>
      <c r="D44" s="3" t="s">
        <v>52</v>
      </c>
      <c r="E44">
        <v>45</v>
      </c>
      <c r="F44" s="11" t="s">
        <v>771</v>
      </c>
      <c r="G44">
        <v>47.16</v>
      </c>
      <c r="H44">
        <v>45</v>
      </c>
    </row>
    <row r="45" spans="1:8" x14ac:dyDescent="0.15">
      <c r="A45" s="3">
        <v>43</v>
      </c>
      <c r="B45" s="3" t="s">
        <v>53</v>
      </c>
      <c r="C45" s="3">
        <v>50</v>
      </c>
      <c r="D45" s="3"/>
      <c r="E45">
        <v>50</v>
      </c>
      <c r="F45" s="11" t="s">
        <v>772</v>
      </c>
      <c r="G45">
        <v>51.52</v>
      </c>
      <c r="H45">
        <v>50</v>
      </c>
    </row>
    <row r="46" spans="1:8" x14ac:dyDescent="0.15">
      <c r="A46" s="3">
        <v>44</v>
      </c>
      <c r="B46" s="3" t="s">
        <v>54</v>
      </c>
      <c r="C46" s="3">
        <v>35</v>
      </c>
      <c r="D46" s="3" t="s">
        <v>55</v>
      </c>
      <c r="E46">
        <v>40</v>
      </c>
      <c r="F46" s="11" t="s">
        <v>773</v>
      </c>
      <c r="G46">
        <v>40.46</v>
      </c>
      <c r="H46">
        <v>40</v>
      </c>
    </row>
    <row r="47" spans="1:8" x14ac:dyDescent="0.15">
      <c r="A47" s="3">
        <v>45</v>
      </c>
      <c r="B47" s="3" t="s">
        <v>56</v>
      </c>
      <c r="C47" s="3">
        <v>35</v>
      </c>
      <c r="D47" s="3" t="s">
        <v>37</v>
      </c>
      <c r="E47">
        <v>35</v>
      </c>
      <c r="F47" s="11" t="s">
        <v>774</v>
      </c>
      <c r="G47">
        <v>34.950000000000003</v>
      </c>
      <c r="H47">
        <v>35</v>
      </c>
    </row>
    <row r="48" spans="1:8" x14ac:dyDescent="0.15">
      <c r="A48" s="3">
        <v>46</v>
      </c>
      <c r="B48" s="3" t="s">
        <v>57</v>
      </c>
      <c r="C48" s="3">
        <v>35</v>
      </c>
      <c r="D48" s="3" t="s">
        <v>58</v>
      </c>
      <c r="E48">
        <v>35</v>
      </c>
      <c r="F48" s="11" t="s">
        <v>775</v>
      </c>
      <c r="G48">
        <v>36.83</v>
      </c>
      <c r="H48">
        <v>35</v>
      </c>
    </row>
    <row r="49" spans="1:8" x14ac:dyDescent="0.2">
      <c r="A49" s="3">
        <v>47</v>
      </c>
      <c r="B49" s="3" t="s">
        <v>59</v>
      </c>
      <c r="C49" s="3">
        <v>200</v>
      </c>
      <c r="D49" s="3" t="s">
        <v>60</v>
      </c>
      <c r="F49" s="12" t="s">
        <v>776</v>
      </c>
      <c r="G49">
        <v>237.62</v>
      </c>
      <c r="H49">
        <v>240</v>
      </c>
    </row>
    <row r="50" spans="1:8" x14ac:dyDescent="0.2">
      <c r="A50" s="3">
        <v>48</v>
      </c>
      <c r="B50" s="3" t="s">
        <v>61</v>
      </c>
      <c r="C50" s="3">
        <v>200</v>
      </c>
      <c r="D50" s="3"/>
      <c r="E50">
        <v>280</v>
      </c>
      <c r="F50" s="12" t="s">
        <v>777</v>
      </c>
      <c r="G50">
        <v>377.78</v>
      </c>
      <c r="H50">
        <v>280</v>
      </c>
    </row>
    <row r="51" spans="1:8" x14ac:dyDescent="0.3">
      <c r="A51" s="3">
        <v>49</v>
      </c>
      <c r="B51" s="3" t="s">
        <v>62</v>
      </c>
      <c r="C51" s="3">
        <v>200</v>
      </c>
      <c r="D51" s="3"/>
    </row>
    <row r="52" spans="1:8" x14ac:dyDescent="0.15">
      <c r="A52" s="3">
        <v>50</v>
      </c>
      <c r="B52" s="3" t="s">
        <v>63</v>
      </c>
      <c r="C52" s="3">
        <v>30</v>
      </c>
      <c r="D52" s="3" t="s">
        <v>64</v>
      </c>
      <c r="E52">
        <v>25</v>
      </c>
      <c r="F52" s="11" t="s">
        <v>778</v>
      </c>
      <c r="G52">
        <v>27.32</v>
      </c>
      <c r="H52">
        <v>25</v>
      </c>
    </row>
    <row r="53" spans="1:8" x14ac:dyDescent="0.15">
      <c r="A53" s="3">
        <v>51</v>
      </c>
      <c r="B53" s="3" t="s">
        <v>65</v>
      </c>
      <c r="C53" s="3">
        <v>30</v>
      </c>
      <c r="D53" s="3" t="s">
        <v>66</v>
      </c>
      <c r="E53">
        <v>25</v>
      </c>
      <c r="F53" s="11" t="s">
        <v>779</v>
      </c>
      <c r="G53">
        <v>26.68</v>
      </c>
      <c r="H53">
        <v>25</v>
      </c>
    </row>
    <row r="54" spans="1:8" x14ac:dyDescent="0.2">
      <c r="A54" s="3">
        <v>52</v>
      </c>
      <c r="B54" s="3" t="s">
        <v>67</v>
      </c>
      <c r="C54" s="3">
        <v>100</v>
      </c>
      <c r="D54" s="3"/>
      <c r="E54">
        <v>100</v>
      </c>
      <c r="F54" s="12" t="s">
        <v>780</v>
      </c>
      <c r="G54">
        <v>99.3</v>
      </c>
      <c r="H54">
        <v>100</v>
      </c>
    </row>
    <row r="55" spans="1:8" x14ac:dyDescent="0.2">
      <c r="A55" s="3">
        <v>53</v>
      </c>
      <c r="B55" s="3" t="s">
        <v>68</v>
      </c>
      <c r="C55" s="3">
        <v>60</v>
      </c>
      <c r="D55" s="3" t="s">
        <v>69</v>
      </c>
      <c r="F55" s="12" t="s">
        <v>781</v>
      </c>
      <c r="G55">
        <v>67.69</v>
      </c>
      <c r="H55">
        <v>70</v>
      </c>
    </row>
    <row r="56" spans="1:8" x14ac:dyDescent="0.15">
      <c r="A56" s="3">
        <v>54</v>
      </c>
      <c r="B56" s="3" t="s">
        <v>70</v>
      </c>
      <c r="C56" s="3">
        <v>30</v>
      </c>
      <c r="D56" s="3"/>
      <c r="E56">
        <v>30</v>
      </c>
      <c r="F56" s="11" t="s">
        <v>782</v>
      </c>
      <c r="G56">
        <v>29.42</v>
      </c>
      <c r="H56">
        <v>30</v>
      </c>
    </row>
    <row r="57" spans="1:8" x14ac:dyDescent="0.2">
      <c r="A57" s="3">
        <v>55</v>
      </c>
      <c r="B57" s="3" t="s">
        <v>71</v>
      </c>
      <c r="C57" s="3">
        <v>60</v>
      </c>
      <c r="D57" s="3"/>
      <c r="F57" s="12" t="s">
        <v>783</v>
      </c>
      <c r="G57">
        <v>51.83</v>
      </c>
      <c r="H57">
        <v>50</v>
      </c>
    </row>
    <row r="58" spans="1:8" x14ac:dyDescent="0.15">
      <c r="A58" s="3">
        <v>56</v>
      </c>
      <c r="B58" s="3" t="s">
        <v>72</v>
      </c>
      <c r="C58" s="3">
        <v>30</v>
      </c>
      <c r="D58" s="3"/>
      <c r="E58">
        <v>30</v>
      </c>
      <c r="F58" s="11" t="s">
        <v>784</v>
      </c>
      <c r="G58">
        <v>26.54</v>
      </c>
      <c r="H58">
        <v>25</v>
      </c>
    </row>
    <row r="59" spans="1:8" x14ac:dyDescent="0.15">
      <c r="A59" s="3">
        <v>57</v>
      </c>
      <c r="B59" s="3" t="s">
        <v>73</v>
      </c>
      <c r="C59" s="3">
        <v>20</v>
      </c>
      <c r="D59" s="3"/>
      <c r="E59">
        <v>25</v>
      </c>
      <c r="F59" s="11" t="s">
        <v>785</v>
      </c>
      <c r="G59">
        <v>27.45</v>
      </c>
      <c r="H59">
        <v>25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41" workbookViewId="0">
      <selection activeCell="D87" sqref="D87"/>
    </sheetView>
  </sheetViews>
  <sheetFormatPr defaultRowHeight="16.5" x14ac:dyDescent="0.3"/>
  <cols>
    <col min="1" max="1" width="3.5" bestFit="1" customWidth="1"/>
    <col min="2" max="2" width="22.5" bestFit="1" customWidth="1"/>
    <col min="3" max="3" width="7.625" bestFit="1" customWidth="1"/>
    <col min="4" max="4" width="24.5" bestFit="1" customWidth="1"/>
    <col min="6" max="6" width="13.5" customWidth="1"/>
  </cols>
  <sheetData>
    <row r="1" spans="1:12" x14ac:dyDescent="0.3">
      <c r="A1" s="2" t="s">
        <v>74</v>
      </c>
      <c r="B1" s="2" t="s">
        <v>75</v>
      </c>
      <c r="C1" s="2" t="s">
        <v>77</v>
      </c>
      <c r="D1" s="2" t="s">
        <v>76</v>
      </c>
      <c r="F1" s="4" t="s">
        <v>75</v>
      </c>
      <c r="G1" s="4" t="s">
        <v>452</v>
      </c>
      <c r="H1" s="4" t="s">
        <v>454</v>
      </c>
      <c r="I1" s="4" t="s">
        <v>459</v>
      </c>
      <c r="J1" s="4" t="s">
        <v>452</v>
      </c>
      <c r="K1" s="4" t="s">
        <v>454</v>
      </c>
      <c r="L1" s="4" t="s">
        <v>463</v>
      </c>
    </row>
    <row r="2" spans="1:12" x14ac:dyDescent="0.2">
      <c r="A2" s="3">
        <v>1</v>
      </c>
      <c r="B2" s="3" t="s">
        <v>629</v>
      </c>
      <c r="C2" s="3">
        <v>40</v>
      </c>
      <c r="D2" s="3" t="s">
        <v>78</v>
      </c>
      <c r="F2" s="5" t="s">
        <v>630</v>
      </c>
      <c r="G2">
        <v>46.04</v>
      </c>
      <c r="H2">
        <v>45</v>
      </c>
    </row>
    <row r="3" spans="1:12" x14ac:dyDescent="0.2">
      <c r="A3" s="3">
        <v>2</v>
      </c>
      <c r="B3" s="3" t="s">
        <v>79</v>
      </c>
      <c r="C3" s="3">
        <v>40</v>
      </c>
      <c r="D3" s="3"/>
      <c r="F3" s="5" t="s">
        <v>631</v>
      </c>
      <c r="G3">
        <v>40</v>
      </c>
      <c r="H3">
        <v>40</v>
      </c>
    </row>
    <row r="4" spans="1:12" x14ac:dyDescent="0.2">
      <c r="A4" s="3">
        <v>3</v>
      </c>
      <c r="B4" s="3" t="s">
        <v>80</v>
      </c>
      <c r="C4" s="3">
        <v>40</v>
      </c>
      <c r="D4" s="3" t="s">
        <v>134</v>
      </c>
      <c r="F4" s="5" t="s">
        <v>632</v>
      </c>
      <c r="G4">
        <v>41.67</v>
      </c>
      <c r="H4">
        <v>40</v>
      </c>
    </row>
    <row r="5" spans="1:12" x14ac:dyDescent="0.2">
      <c r="A5" s="3">
        <v>4</v>
      </c>
      <c r="B5" s="3" t="s">
        <v>81</v>
      </c>
      <c r="C5" s="3">
        <v>40</v>
      </c>
      <c r="D5" s="3"/>
      <c r="F5" s="5" t="s">
        <v>633</v>
      </c>
      <c r="G5">
        <v>41.62</v>
      </c>
      <c r="H5">
        <v>40</v>
      </c>
    </row>
    <row r="6" spans="1:12" x14ac:dyDescent="0.2">
      <c r="A6" s="3">
        <v>5</v>
      </c>
      <c r="B6" s="3" t="s">
        <v>449</v>
      </c>
      <c r="C6" s="3">
        <v>40</v>
      </c>
      <c r="D6" s="3" t="s">
        <v>134</v>
      </c>
      <c r="F6" s="5" t="s">
        <v>634</v>
      </c>
      <c r="G6">
        <v>44.36</v>
      </c>
      <c r="H6">
        <v>45</v>
      </c>
    </row>
    <row r="7" spans="1:12" x14ac:dyDescent="0.2">
      <c r="A7" s="3">
        <v>6</v>
      </c>
      <c r="B7" s="3" t="s">
        <v>82</v>
      </c>
      <c r="C7" s="3">
        <v>40</v>
      </c>
      <c r="D7" s="3"/>
      <c r="F7" s="5" t="s">
        <v>635</v>
      </c>
      <c r="G7">
        <v>39.6</v>
      </c>
      <c r="H7">
        <v>40</v>
      </c>
    </row>
    <row r="8" spans="1:12" x14ac:dyDescent="0.2">
      <c r="A8" s="3">
        <v>7</v>
      </c>
      <c r="B8" s="3" t="s">
        <v>83</v>
      </c>
      <c r="C8" s="3">
        <v>15</v>
      </c>
      <c r="D8" s="3" t="s">
        <v>135</v>
      </c>
      <c r="F8" s="5" t="s">
        <v>636</v>
      </c>
      <c r="G8">
        <v>14.78</v>
      </c>
      <c r="H8">
        <v>14.8</v>
      </c>
    </row>
    <row r="9" spans="1:12" x14ac:dyDescent="0.2">
      <c r="A9" s="3">
        <v>8</v>
      </c>
      <c r="B9" s="3" t="s">
        <v>84</v>
      </c>
      <c r="C9" s="3">
        <v>40</v>
      </c>
      <c r="D9" s="3"/>
      <c r="F9" s="5" t="s">
        <v>637</v>
      </c>
      <c r="G9">
        <v>36.32</v>
      </c>
      <c r="H9">
        <v>35</v>
      </c>
    </row>
    <row r="10" spans="1:12" x14ac:dyDescent="0.2">
      <c r="A10" s="3">
        <v>9</v>
      </c>
      <c r="B10" s="3" t="s">
        <v>85</v>
      </c>
      <c r="C10" s="3">
        <v>50</v>
      </c>
      <c r="D10" s="3" t="s">
        <v>136</v>
      </c>
      <c r="F10" s="5" t="s">
        <v>638</v>
      </c>
      <c r="G10">
        <v>41.03</v>
      </c>
      <c r="H10">
        <v>40</v>
      </c>
    </row>
    <row r="11" spans="1:12" x14ac:dyDescent="0.2">
      <c r="A11" s="3">
        <v>10</v>
      </c>
      <c r="B11" s="3" t="s">
        <v>86</v>
      </c>
      <c r="C11" s="3">
        <v>50</v>
      </c>
      <c r="D11" s="3" t="s">
        <v>136</v>
      </c>
      <c r="F11" s="5" t="s">
        <v>639</v>
      </c>
      <c r="G11">
        <v>42.02</v>
      </c>
      <c r="H11">
        <v>40</v>
      </c>
    </row>
    <row r="12" spans="1:12" x14ac:dyDescent="0.2">
      <c r="A12" s="3">
        <v>11</v>
      </c>
      <c r="B12" s="3" t="s">
        <v>87</v>
      </c>
      <c r="C12" s="3">
        <v>50</v>
      </c>
      <c r="D12" s="3" t="s">
        <v>136</v>
      </c>
      <c r="F12" s="5" t="s">
        <v>640</v>
      </c>
      <c r="G12">
        <v>61.93</v>
      </c>
      <c r="H12">
        <v>60</v>
      </c>
    </row>
    <row r="13" spans="1:12" x14ac:dyDescent="0.2">
      <c r="A13" s="3">
        <v>12</v>
      </c>
      <c r="B13" s="3" t="s">
        <v>88</v>
      </c>
      <c r="C13" s="3">
        <v>50</v>
      </c>
      <c r="D13" s="3" t="s">
        <v>136</v>
      </c>
      <c r="F13" s="5" t="s">
        <v>641</v>
      </c>
      <c r="G13">
        <v>73.459999999999994</v>
      </c>
      <c r="H13">
        <v>70</v>
      </c>
    </row>
    <row r="14" spans="1:12" x14ac:dyDescent="0.3">
      <c r="A14" s="3">
        <v>13</v>
      </c>
      <c r="B14" s="3" t="s">
        <v>89</v>
      </c>
      <c r="C14" s="3">
        <v>50</v>
      </c>
      <c r="D14" s="3" t="s">
        <v>136</v>
      </c>
    </row>
    <row r="15" spans="1:12" x14ac:dyDescent="0.2">
      <c r="A15" s="3">
        <v>14</v>
      </c>
      <c r="B15" s="3" t="s">
        <v>90</v>
      </c>
      <c r="C15" s="3">
        <v>50</v>
      </c>
      <c r="D15" s="3" t="s">
        <v>136</v>
      </c>
      <c r="F15" s="5" t="s">
        <v>642</v>
      </c>
      <c r="G15">
        <v>40.69</v>
      </c>
      <c r="H15">
        <v>40</v>
      </c>
    </row>
    <row r="16" spans="1:12" x14ac:dyDescent="0.3">
      <c r="A16" s="3">
        <v>15</v>
      </c>
      <c r="B16" s="3" t="s">
        <v>91</v>
      </c>
      <c r="C16" s="3">
        <v>50</v>
      </c>
      <c r="D16" s="3" t="s">
        <v>136</v>
      </c>
    </row>
    <row r="17" spans="1:8" x14ac:dyDescent="0.2">
      <c r="A17" s="3">
        <v>16</v>
      </c>
      <c r="B17" s="3" t="s">
        <v>92</v>
      </c>
      <c r="C17" s="3">
        <v>50</v>
      </c>
      <c r="D17" s="3" t="s">
        <v>136</v>
      </c>
      <c r="F17" s="5" t="s">
        <v>643</v>
      </c>
      <c r="G17">
        <v>85.78</v>
      </c>
      <c r="H17">
        <v>90</v>
      </c>
    </row>
    <row r="18" spans="1:8" x14ac:dyDescent="0.2">
      <c r="A18" s="3">
        <v>17</v>
      </c>
      <c r="B18" s="3" t="s">
        <v>93</v>
      </c>
      <c r="C18" s="3">
        <v>50</v>
      </c>
      <c r="D18" s="3" t="s">
        <v>136</v>
      </c>
      <c r="F18" s="5" t="s">
        <v>644</v>
      </c>
      <c r="G18">
        <v>50.15</v>
      </c>
      <c r="H18">
        <v>50</v>
      </c>
    </row>
    <row r="19" spans="1:8" x14ac:dyDescent="0.2">
      <c r="A19" s="3">
        <v>18</v>
      </c>
      <c r="B19" s="3" t="s">
        <v>94</v>
      </c>
      <c r="C19" s="3">
        <v>50</v>
      </c>
      <c r="D19" s="3" t="s">
        <v>136</v>
      </c>
      <c r="F19" s="5" t="s">
        <v>645</v>
      </c>
      <c r="G19">
        <v>50.76</v>
      </c>
      <c r="H19">
        <v>50</v>
      </c>
    </row>
    <row r="20" spans="1:8" x14ac:dyDescent="0.3">
      <c r="A20" s="3">
        <v>19</v>
      </c>
      <c r="B20" s="3" t="s">
        <v>95</v>
      </c>
      <c r="C20" s="3">
        <v>50</v>
      </c>
      <c r="D20" s="3" t="s">
        <v>136</v>
      </c>
    </row>
    <row r="21" spans="1:8" x14ac:dyDescent="0.2">
      <c r="A21" s="3">
        <v>20</v>
      </c>
      <c r="B21" s="3" t="s">
        <v>96</v>
      </c>
      <c r="C21" s="3">
        <v>50</v>
      </c>
      <c r="D21" s="3" t="s">
        <v>136</v>
      </c>
      <c r="F21" s="5" t="s">
        <v>646</v>
      </c>
      <c r="G21">
        <v>44.44</v>
      </c>
      <c r="H21">
        <v>45</v>
      </c>
    </row>
    <row r="22" spans="1:8" x14ac:dyDescent="0.3">
      <c r="A22" s="3">
        <v>21</v>
      </c>
      <c r="B22" s="3" t="s">
        <v>97</v>
      </c>
      <c r="C22" s="3">
        <v>50</v>
      </c>
      <c r="D22" s="3" t="s">
        <v>136</v>
      </c>
    </row>
    <row r="23" spans="1:8" x14ac:dyDescent="0.2">
      <c r="A23" s="3">
        <v>22</v>
      </c>
      <c r="B23" s="3" t="s">
        <v>98</v>
      </c>
      <c r="C23" s="3">
        <v>50</v>
      </c>
      <c r="D23" s="3" t="s">
        <v>136</v>
      </c>
      <c r="F23" s="5" t="s">
        <v>647</v>
      </c>
      <c r="G23">
        <v>29.59</v>
      </c>
      <c r="H23">
        <v>30</v>
      </c>
    </row>
    <row r="24" spans="1:8" x14ac:dyDescent="0.2">
      <c r="A24" s="3">
        <v>23</v>
      </c>
      <c r="B24" s="3" t="s">
        <v>99</v>
      </c>
      <c r="C24" s="3">
        <v>50</v>
      </c>
      <c r="D24" s="3" t="s">
        <v>136</v>
      </c>
      <c r="F24" s="6" t="s">
        <v>648</v>
      </c>
      <c r="G24">
        <v>48.97</v>
      </c>
      <c r="H24">
        <v>50</v>
      </c>
    </row>
    <row r="25" spans="1:8" x14ac:dyDescent="0.2">
      <c r="A25" s="3">
        <v>24</v>
      </c>
      <c r="B25" s="3" t="s">
        <v>100</v>
      </c>
      <c r="C25" s="3">
        <v>50</v>
      </c>
      <c r="D25" s="3" t="s">
        <v>136</v>
      </c>
      <c r="F25" s="5" t="s">
        <v>649</v>
      </c>
      <c r="G25">
        <v>65.59</v>
      </c>
      <c r="H25">
        <v>70</v>
      </c>
    </row>
    <row r="26" spans="1:8" x14ac:dyDescent="0.2">
      <c r="A26" s="3">
        <v>25</v>
      </c>
      <c r="B26" s="3" t="s">
        <v>101</v>
      </c>
      <c r="C26" s="3">
        <v>50</v>
      </c>
      <c r="D26" s="3" t="s">
        <v>136</v>
      </c>
      <c r="F26" s="5" t="s">
        <v>650</v>
      </c>
      <c r="G26">
        <v>60.24</v>
      </c>
      <c r="H26">
        <v>60</v>
      </c>
    </row>
    <row r="27" spans="1:8" x14ac:dyDescent="0.2">
      <c r="A27" s="3">
        <v>26</v>
      </c>
      <c r="B27" s="3" t="s">
        <v>102</v>
      </c>
      <c r="C27" s="3">
        <v>15</v>
      </c>
      <c r="D27" s="3"/>
      <c r="F27" s="6" t="s">
        <v>651</v>
      </c>
      <c r="G27">
        <v>17.88</v>
      </c>
      <c r="H27">
        <v>17.899999999999999</v>
      </c>
    </row>
    <row r="28" spans="1:8" x14ac:dyDescent="0.2">
      <c r="A28" s="3">
        <v>27</v>
      </c>
      <c r="B28" s="3" t="s">
        <v>103</v>
      </c>
      <c r="C28" s="3">
        <v>50</v>
      </c>
      <c r="D28" s="3"/>
      <c r="F28" s="5" t="s">
        <v>652</v>
      </c>
      <c r="G28">
        <v>93.56</v>
      </c>
      <c r="H28">
        <v>90</v>
      </c>
    </row>
    <row r="29" spans="1:8" x14ac:dyDescent="0.2">
      <c r="A29" s="3">
        <v>28</v>
      </c>
      <c r="B29" s="3" t="s">
        <v>104</v>
      </c>
      <c r="C29" s="3">
        <v>15</v>
      </c>
      <c r="D29" s="3" t="s">
        <v>105</v>
      </c>
      <c r="F29" s="5" t="s">
        <v>653</v>
      </c>
      <c r="G29">
        <v>15.8</v>
      </c>
      <c r="H29">
        <v>15.8</v>
      </c>
    </row>
    <row r="30" spans="1:8" x14ac:dyDescent="0.2">
      <c r="A30" s="3">
        <v>29</v>
      </c>
      <c r="B30" s="3" t="s">
        <v>106</v>
      </c>
      <c r="C30" s="3">
        <v>15</v>
      </c>
      <c r="D30" s="3" t="s">
        <v>137</v>
      </c>
      <c r="F30" s="5" t="s">
        <v>654</v>
      </c>
      <c r="G30">
        <v>17.45</v>
      </c>
      <c r="H30">
        <v>17.5</v>
      </c>
    </row>
    <row r="31" spans="1:8" x14ac:dyDescent="0.2">
      <c r="A31" s="3">
        <v>30</v>
      </c>
      <c r="B31" s="3" t="s">
        <v>107</v>
      </c>
      <c r="C31" s="3">
        <v>15</v>
      </c>
      <c r="D31" s="3" t="s">
        <v>108</v>
      </c>
      <c r="F31" s="5" t="s">
        <v>655</v>
      </c>
      <c r="G31">
        <v>14.51</v>
      </c>
      <c r="H31">
        <v>14.5</v>
      </c>
    </row>
    <row r="32" spans="1:8" x14ac:dyDescent="0.2">
      <c r="A32" s="3">
        <v>31</v>
      </c>
      <c r="B32" s="3" t="s">
        <v>109</v>
      </c>
      <c r="C32" s="3">
        <v>15</v>
      </c>
      <c r="D32" s="3" t="s">
        <v>105</v>
      </c>
      <c r="F32" s="5" t="s">
        <v>656</v>
      </c>
      <c r="G32">
        <v>18.21</v>
      </c>
      <c r="H32">
        <v>18.2</v>
      </c>
    </row>
    <row r="33" spans="1:8" x14ac:dyDescent="0.2">
      <c r="A33" s="3">
        <v>32</v>
      </c>
      <c r="B33" s="3" t="s">
        <v>110</v>
      </c>
      <c r="C33" s="3">
        <v>15</v>
      </c>
      <c r="D33" s="3" t="s">
        <v>139</v>
      </c>
      <c r="F33" s="5" t="s">
        <v>657</v>
      </c>
      <c r="G33">
        <v>93.19</v>
      </c>
      <c r="H33">
        <v>90</v>
      </c>
    </row>
    <row r="34" spans="1:8" x14ac:dyDescent="0.2">
      <c r="A34" s="3">
        <v>33</v>
      </c>
      <c r="B34" s="3" t="s">
        <v>111</v>
      </c>
      <c r="C34" s="3">
        <v>15</v>
      </c>
      <c r="D34" s="3" t="s">
        <v>138</v>
      </c>
      <c r="F34" s="5" t="s">
        <v>658</v>
      </c>
      <c r="G34">
        <v>17.47</v>
      </c>
      <c r="H34">
        <v>17.5</v>
      </c>
    </row>
    <row r="35" spans="1:8" x14ac:dyDescent="0.2">
      <c r="A35" s="3">
        <v>34</v>
      </c>
      <c r="B35" s="3" t="s">
        <v>112</v>
      </c>
      <c r="C35" s="3">
        <v>40</v>
      </c>
      <c r="D35" s="3"/>
      <c r="F35" s="5" t="s">
        <v>659</v>
      </c>
      <c r="G35">
        <v>44.63</v>
      </c>
      <c r="H35">
        <v>45</v>
      </c>
    </row>
    <row r="36" spans="1:8" x14ac:dyDescent="0.2">
      <c r="A36" s="3">
        <v>35</v>
      </c>
      <c r="B36" s="3" t="s">
        <v>113</v>
      </c>
      <c r="C36" s="3">
        <v>40</v>
      </c>
      <c r="D36" s="3"/>
      <c r="F36" s="5" t="s">
        <v>660</v>
      </c>
      <c r="G36">
        <v>78.55</v>
      </c>
      <c r="H36">
        <v>80</v>
      </c>
    </row>
    <row r="37" spans="1:8" x14ac:dyDescent="0.2">
      <c r="A37" s="3">
        <v>36</v>
      </c>
      <c r="B37" s="3" t="s">
        <v>114</v>
      </c>
      <c r="C37" s="3">
        <v>40</v>
      </c>
      <c r="D37" s="3"/>
      <c r="F37" s="5" t="s">
        <v>661</v>
      </c>
      <c r="G37">
        <v>57.02</v>
      </c>
      <c r="H37">
        <v>60</v>
      </c>
    </row>
    <row r="38" spans="1:8" x14ac:dyDescent="0.2">
      <c r="A38" s="3">
        <v>37</v>
      </c>
      <c r="B38" s="3" t="s">
        <v>115</v>
      </c>
      <c r="C38" s="3">
        <v>70</v>
      </c>
      <c r="D38" s="3"/>
      <c r="F38" s="5" t="s">
        <v>662</v>
      </c>
      <c r="G38">
        <v>111.82</v>
      </c>
      <c r="H38">
        <v>110</v>
      </c>
    </row>
    <row r="39" spans="1:8" x14ac:dyDescent="0.2">
      <c r="A39" s="3">
        <v>38</v>
      </c>
      <c r="B39" s="3" t="s">
        <v>116</v>
      </c>
      <c r="C39" s="3">
        <v>70</v>
      </c>
      <c r="D39" s="3" t="s">
        <v>140</v>
      </c>
      <c r="F39" s="5" t="s">
        <v>663</v>
      </c>
      <c r="G39">
        <v>65.45</v>
      </c>
      <c r="H39">
        <v>70</v>
      </c>
    </row>
    <row r="40" spans="1:8" x14ac:dyDescent="0.2">
      <c r="A40" s="3">
        <v>39</v>
      </c>
      <c r="B40" s="3" t="s">
        <v>117</v>
      </c>
      <c r="C40" s="3">
        <v>70</v>
      </c>
      <c r="D40" s="3"/>
      <c r="F40" s="5" t="s">
        <v>664</v>
      </c>
      <c r="G40">
        <v>92.83</v>
      </c>
      <c r="H40">
        <v>90</v>
      </c>
    </row>
    <row r="41" spans="1:8" x14ac:dyDescent="0.2">
      <c r="A41" s="3">
        <v>40</v>
      </c>
      <c r="B41" s="3" t="s">
        <v>118</v>
      </c>
      <c r="C41" s="3">
        <v>70</v>
      </c>
      <c r="D41" s="3" t="s">
        <v>119</v>
      </c>
      <c r="F41" s="5" t="s">
        <v>665</v>
      </c>
      <c r="G41">
        <v>70.12</v>
      </c>
      <c r="H41">
        <v>70</v>
      </c>
    </row>
    <row r="42" spans="1:8" x14ac:dyDescent="0.2">
      <c r="A42" s="3">
        <v>41</v>
      </c>
      <c r="B42" s="3" t="s">
        <v>120</v>
      </c>
      <c r="C42" s="3">
        <v>100</v>
      </c>
      <c r="D42" s="3" t="s">
        <v>141</v>
      </c>
      <c r="F42" s="5" t="s">
        <v>666</v>
      </c>
      <c r="G42">
        <v>96.99</v>
      </c>
      <c r="H42">
        <v>100</v>
      </c>
    </row>
    <row r="43" spans="1:8" x14ac:dyDescent="0.2">
      <c r="A43" s="3">
        <v>42</v>
      </c>
      <c r="B43" s="3" t="s">
        <v>121</v>
      </c>
      <c r="C43" s="3">
        <v>50</v>
      </c>
      <c r="D43" s="3"/>
      <c r="F43" s="5" t="s">
        <v>667</v>
      </c>
      <c r="G43">
        <v>75.790000000000006</v>
      </c>
      <c r="H43">
        <v>80</v>
      </c>
    </row>
    <row r="44" spans="1:8" x14ac:dyDescent="0.2">
      <c r="A44" s="3">
        <v>43</v>
      </c>
      <c r="B44" s="3" t="s">
        <v>122</v>
      </c>
      <c r="C44" s="3">
        <v>50</v>
      </c>
      <c r="D44" s="3"/>
      <c r="F44" s="5" t="s">
        <v>668</v>
      </c>
      <c r="G44">
        <v>64.040000000000006</v>
      </c>
      <c r="H44">
        <v>60</v>
      </c>
    </row>
    <row r="45" spans="1:8" x14ac:dyDescent="0.2">
      <c r="A45" s="3">
        <v>44</v>
      </c>
      <c r="B45" s="3" t="s">
        <v>123</v>
      </c>
      <c r="C45" s="3">
        <v>70</v>
      </c>
      <c r="D45" s="3" t="s">
        <v>140</v>
      </c>
      <c r="F45" s="5" t="s">
        <v>669</v>
      </c>
      <c r="G45">
        <v>98.09</v>
      </c>
      <c r="H45">
        <v>100</v>
      </c>
    </row>
    <row r="46" spans="1:8" x14ac:dyDescent="0.2">
      <c r="A46" s="3">
        <v>45</v>
      </c>
      <c r="B46" s="3" t="s">
        <v>124</v>
      </c>
      <c r="C46" s="3">
        <v>70</v>
      </c>
      <c r="D46" s="3" t="s">
        <v>140</v>
      </c>
      <c r="F46" s="5" t="s">
        <v>670</v>
      </c>
      <c r="G46">
        <v>72.319999999999993</v>
      </c>
      <c r="H46">
        <v>70</v>
      </c>
    </row>
    <row r="47" spans="1:8" x14ac:dyDescent="0.2">
      <c r="A47" s="3">
        <v>46</v>
      </c>
      <c r="B47" s="3" t="s">
        <v>125</v>
      </c>
      <c r="C47" s="3">
        <v>50</v>
      </c>
      <c r="D47" s="3" t="s">
        <v>142</v>
      </c>
      <c r="F47" s="5" t="s">
        <v>671</v>
      </c>
      <c r="G47">
        <v>56.41</v>
      </c>
      <c r="H47">
        <v>60</v>
      </c>
    </row>
    <row r="48" spans="1:8" x14ac:dyDescent="0.2">
      <c r="A48" s="3">
        <v>47</v>
      </c>
      <c r="B48" s="3" t="s">
        <v>126</v>
      </c>
      <c r="C48" s="3">
        <v>100</v>
      </c>
      <c r="D48" s="3" t="s">
        <v>143</v>
      </c>
      <c r="F48" s="5" t="s">
        <v>672</v>
      </c>
      <c r="G48">
        <v>114.94</v>
      </c>
      <c r="H48">
        <v>110</v>
      </c>
    </row>
    <row r="49" spans="1:8" x14ac:dyDescent="0.2">
      <c r="A49" s="3">
        <v>48</v>
      </c>
      <c r="B49" s="3" t="s">
        <v>127</v>
      </c>
      <c r="C49" s="3">
        <v>50</v>
      </c>
      <c r="D49" s="3" t="s">
        <v>144</v>
      </c>
      <c r="F49" s="5" t="s">
        <v>673</v>
      </c>
      <c r="G49">
        <v>46.89</v>
      </c>
      <c r="H49">
        <v>45</v>
      </c>
    </row>
    <row r="50" spans="1:8" x14ac:dyDescent="0.2">
      <c r="A50" s="3">
        <v>49</v>
      </c>
      <c r="B50" s="3" t="s">
        <v>128</v>
      </c>
      <c r="C50" s="3">
        <v>50</v>
      </c>
      <c r="D50" s="3" t="s">
        <v>145</v>
      </c>
      <c r="F50" s="5" t="s">
        <v>674</v>
      </c>
      <c r="G50">
        <v>56.44</v>
      </c>
      <c r="H50">
        <v>60</v>
      </c>
    </row>
    <row r="51" spans="1:8" x14ac:dyDescent="0.2">
      <c r="A51" s="3">
        <v>50</v>
      </c>
      <c r="B51" s="3" t="s">
        <v>129</v>
      </c>
      <c r="C51" s="3">
        <v>70</v>
      </c>
      <c r="D51" s="3" t="s">
        <v>130</v>
      </c>
      <c r="F51" s="5" t="s">
        <v>675</v>
      </c>
      <c r="G51">
        <v>68.989999999999995</v>
      </c>
      <c r="H51">
        <v>70</v>
      </c>
    </row>
    <row r="52" spans="1:8" x14ac:dyDescent="0.2">
      <c r="A52" s="3">
        <v>51</v>
      </c>
      <c r="B52" s="3" t="s">
        <v>131</v>
      </c>
      <c r="C52" s="3">
        <v>70</v>
      </c>
      <c r="D52" s="3" t="s">
        <v>140</v>
      </c>
      <c r="F52" s="5" t="s">
        <v>676</v>
      </c>
      <c r="G52">
        <v>101.96</v>
      </c>
      <c r="H52">
        <v>100</v>
      </c>
    </row>
    <row r="53" spans="1:8" x14ac:dyDescent="0.2">
      <c r="A53" s="3">
        <v>52</v>
      </c>
      <c r="B53" s="3" t="s">
        <v>132</v>
      </c>
      <c r="C53" s="3">
        <v>200</v>
      </c>
      <c r="D53" s="3" t="s">
        <v>146</v>
      </c>
      <c r="F53" s="5" t="s">
        <v>677</v>
      </c>
      <c r="G53">
        <v>266.76</v>
      </c>
      <c r="H53">
        <v>270</v>
      </c>
    </row>
    <row r="54" spans="1:8" x14ac:dyDescent="0.2">
      <c r="A54" s="3">
        <v>53</v>
      </c>
      <c r="B54" s="3" t="s">
        <v>133</v>
      </c>
      <c r="C54" s="3">
        <v>70</v>
      </c>
      <c r="D54" s="3" t="s">
        <v>140</v>
      </c>
      <c r="F54" s="5" t="s">
        <v>678</v>
      </c>
      <c r="G54">
        <v>73.41</v>
      </c>
      <c r="H54">
        <v>70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N25" sqref="N25"/>
    </sheetView>
  </sheetViews>
  <sheetFormatPr defaultRowHeight="16.5" x14ac:dyDescent="0.3"/>
  <cols>
    <col min="2" max="2" width="17.625" bestFit="1" customWidth="1"/>
    <col min="3" max="3" width="7.625" bestFit="1" customWidth="1"/>
    <col min="4" max="4" width="24.5" bestFit="1" customWidth="1"/>
    <col min="6" max="6" width="18" customWidth="1"/>
    <col min="9" max="9" width="18" customWidth="1"/>
  </cols>
  <sheetData>
    <row r="1" spans="1:15" x14ac:dyDescent="0.3">
      <c r="A1" s="2" t="s">
        <v>74</v>
      </c>
      <c r="B1" s="2" t="s">
        <v>75</v>
      </c>
      <c r="C1" s="2" t="s">
        <v>77</v>
      </c>
      <c r="D1" s="2" t="s">
        <v>76</v>
      </c>
      <c r="F1" s="4" t="s">
        <v>75</v>
      </c>
      <c r="G1" s="4" t="s">
        <v>452</v>
      </c>
      <c r="H1" s="4" t="s">
        <v>454</v>
      </c>
      <c r="I1" s="4" t="s">
        <v>75</v>
      </c>
      <c r="J1" s="4" t="s">
        <v>723</v>
      </c>
      <c r="K1" s="4" t="s">
        <v>728</v>
      </c>
      <c r="L1" s="4" t="s">
        <v>459</v>
      </c>
      <c r="M1" s="4" t="s">
        <v>452</v>
      </c>
      <c r="N1" s="4" t="s">
        <v>454</v>
      </c>
      <c r="O1" s="4" t="s">
        <v>463</v>
      </c>
    </row>
    <row r="2" spans="1:15" x14ac:dyDescent="0.2">
      <c r="A2" s="3">
        <v>1</v>
      </c>
      <c r="B2" s="3" t="s">
        <v>150</v>
      </c>
      <c r="C2" s="3">
        <v>40</v>
      </c>
      <c r="D2" s="3"/>
      <c r="F2" s="5" t="s">
        <v>679</v>
      </c>
      <c r="G2">
        <v>42.74</v>
      </c>
      <c r="H2">
        <v>45</v>
      </c>
      <c r="I2" s="9"/>
    </row>
    <row r="3" spans="1:15" x14ac:dyDescent="0.2">
      <c r="A3" s="3">
        <v>2</v>
      </c>
      <c r="B3" s="3" t="s">
        <v>151</v>
      </c>
      <c r="C3" s="3">
        <v>40</v>
      </c>
      <c r="D3" s="3"/>
      <c r="F3" s="5" t="s">
        <v>680</v>
      </c>
      <c r="G3">
        <v>50.09</v>
      </c>
      <c r="H3">
        <v>50</v>
      </c>
      <c r="I3" s="9"/>
    </row>
    <row r="4" spans="1:15" x14ac:dyDescent="0.2">
      <c r="A4" s="3">
        <v>3</v>
      </c>
      <c r="B4" s="3" t="s">
        <v>152</v>
      </c>
      <c r="C4" s="3">
        <v>40</v>
      </c>
      <c r="D4" s="3"/>
      <c r="F4" s="5" t="s">
        <v>681</v>
      </c>
      <c r="G4">
        <v>72.39</v>
      </c>
      <c r="H4">
        <v>70</v>
      </c>
      <c r="I4" s="9"/>
    </row>
    <row r="5" spans="1:15" x14ac:dyDescent="0.2">
      <c r="A5" s="3">
        <v>4</v>
      </c>
      <c r="B5" s="3" t="s">
        <v>153</v>
      </c>
      <c r="C5" s="3">
        <v>40</v>
      </c>
      <c r="D5" s="3" t="s">
        <v>154</v>
      </c>
      <c r="F5" s="5" t="s">
        <v>682</v>
      </c>
      <c r="G5">
        <v>46.78</v>
      </c>
      <c r="H5">
        <v>45</v>
      </c>
      <c r="I5" s="9"/>
    </row>
    <row r="6" spans="1:15" x14ac:dyDescent="0.2">
      <c r="A6" s="3">
        <v>5</v>
      </c>
      <c r="B6" s="3" t="s">
        <v>155</v>
      </c>
      <c r="C6" s="3">
        <v>40</v>
      </c>
      <c r="D6" s="3"/>
      <c r="F6" s="5" t="s">
        <v>683</v>
      </c>
      <c r="G6">
        <v>39.76</v>
      </c>
      <c r="H6">
        <v>40</v>
      </c>
      <c r="I6" s="9"/>
    </row>
    <row r="7" spans="1:15" x14ac:dyDescent="0.2">
      <c r="A7" s="3">
        <v>6</v>
      </c>
      <c r="B7" s="3" t="s">
        <v>156</v>
      </c>
      <c r="C7" s="3">
        <v>40</v>
      </c>
      <c r="D7" s="3" t="s">
        <v>157</v>
      </c>
      <c r="F7" s="5" t="s">
        <v>684</v>
      </c>
      <c r="G7">
        <v>46.27</v>
      </c>
      <c r="H7">
        <v>45</v>
      </c>
      <c r="I7" s="9"/>
    </row>
    <row r="8" spans="1:15" x14ac:dyDescent="0.2">
      <c r="A8" s="3">
        <v>7</v>
      </c>
      <c r="B8" s="3" t="s">
        <v>158</v>
      </c>
      <c r="C8" s="3">
        <v>50</v>
      </c>
      <c r="D8" s="3" t="s">
        <v>159</v>
      </c>
      <c r="F8" s="5" t="s">
        <v>685</v>
      </c>
      <c r="G8">
        <v>35.299999999999997</v>
      </c>
      <c r="H8">
        <v>35</v>
      </c>
      <c r="I8" s="9"/>
    </row>
    <row r="9" spans="1:15" x14ac:dyDescent="0.2">
      <c r="A9" s="3">
        <v>8</v>
      </c>
      <c r="B9" s="3" t="s">
        <v>160</v>
      </c>
      <c r="C9" s="3">
        <v>50</v>
      </c>
      <c r="D9" s="3" t="s">
        <v>159</v>
      </c>
      <c r="F9" s="5" t="s">
        <v>686</v>
      </c>
      <c r="G9">
        <v>42.92</v>
      </c>
      <c r="H9">
        <v>45</v>
      </c>
      <c r="I9" s="9"/>
    </row>
    <row r="10" spans="1:15" x14ac:dyDescent="0.2">
      <c r="A10" s="3">
        <v>9</v>
      </c>
      <c r="B10" s="3" t="s">
        <v>161</v>
      </c>
      <c r="C10" s="3">
        <v>50</v>
      </c>
      <c r="D10" s="3"/>
      <c r="F10" s="5" t="s">
        <v>687</v>
      </c>
      <c r="G10">
        <v>37.44</v>
      </c>
      <c r="H10">
        <v>35</v>
      </c>
      <c r="I10" s="9"/>
    </row>
    <row r="11" spans="1:15" x14ac:dyDescent="0.2">
      <c r="A11" s="3">
        <v>10</v>
      </c>
      <c r="B11" s="3" t="s">
        <v>162</v>
      </c>
      <c r="C11" s="3">
        <v>50</v>
      </c>
      <c r="D11" s="3"/>
      <c r="F11" s="5" t="s">
        <v>688</v>
      </c>
      <c r="G11">
        <v>47.16</v>
      </c>
      <c r="H11">
        <v>45</v>
      </c>
      <c r="I11" s="9"/>
    </row>
    <row r="12" spans="1:15" x14ac:dyDescent="0.3">
      <c r="A12" s="3">
        <v>11</v>
      </c>
      <c r="B12" s="3" t="s">
        <v>163</v>
      </c>
      <c r="C12" s="3">
        <v>50</v>
      </c>
      <c r="D12" s="3"/>
      <c r="I12" s="10"/>
    </row>
    <row r="13" spans="1:15" x14ac:dyDescent="0.2">
      <c r="A13" s="3">
        <v>12</v>
      </c>
      <c r="B13" s="3" t="s">
        <v>164</v>
      </c>
      <c r="C13" s="3">
        <v>50</v>
      </c>
      <c r="D13" s="3" t="s">
        <v>159</v>
      </c>
      <c r="F13" s="5" t="s">
        <v>689</v>
      </c>
      <c r="G13">
        <v>62.97</v>
      </c>
      <c r="H13">
        <v>60</v>
      </c>
      <c r="I13" s="9"/>
    </row>
    <row r="14" spans="1:15" x14ac:dyDescent="0.2">
      <c r="A14" s="3">
        <v>13</v>
      </c>
      <c r="B14" s="3" t="s">
        <v>165</v>
      </c>
      <c r="C14" s="3">
        <v>50</v>
      </c>
      <c r="D14" s="3" t="s">
        <v>159</v>
      </c>
      <c r="F14" s="5" t="s">
        <v>690</v>
      </c>
      <c r="G14">
        <v>46.95</v>
      </c>
      <c r="H14">
        <v>45</v>
      </c>
      <c r="I14" s="9"/>
    </row>
    <row r="15" spans="1:15" x14ac:dyDescent="0.2">
      <c r="A15" s="3">
        <v>14</v>
      </c>
      <c r="B15" s="3" t="s">
        <v>166</v>
      </c>
      <c r="C15" s="3">
        <v>50</v>
      </c>
      <c r="D15" s="3" t="s">
        <v>159</v>
      </c>
      <c r="F15" s="5" t="s">
        <v>691</v>
      </c>
      <c r="G15">
        <v>34.909999999999997</v>
      </c>
      <c r="H15">
        <v>35</v>
      </c>
      <c r="I15" s="9"/>
    </row>
    <row r="16" spans="1:15" x14ac:dyDescent="0.2">
      <c r="A16" s="3">
        <v>15</v>
      </c>
      <c r="B16" s="3" t="s">
        <v>167</v>
      </c>
      <c r="C16" s="3">
        <v>50</v>
      </c>
      <c r="D16" s="3" t="s">
        <v>159</v>
      </c>
      <c r="F16" s="5" t="s">
        <v>692</v>
      </c>
      <c r="G16">
        <v>46.54</v>
      </c>
      <c r="H16">
        <v>45</v>
      </c>
      <c r="I16" s="9"/>
    </row>
    <row r="17" spans="1:11" x14ac:dyDescent="0.2">
      <c r="A17" s="3">
        <v>16</v>
      </c>
      <c r="B17" s="3" t="s">
        <v>168</v>
      </c>
      <c r="C17" s="3">
        <v>50</v>
      </c>
      <c r="D17" s="3" t="s">
        <v>159</v>
      </c>
      <c r="F17" s="5" t="s">
        <v>693</v>
      </c>
      <c r="G17">
        <v>39.64</v>
      </c>
      <c r="H17">
        <v>40</v>
      </c>
      <c r="I17" s="9"/>
    </row>
    <row r="18" spans="1:11" x14ac:dyDescent="0.2">
      <c r="A18" s="3">
        <v>17</v>
      </c>
      <c r="B18" s="3" t="s">
        <v>169</v>
      </c>
      <c r="C18" s="3">
        <v>50</v>
      </c>
      <c r="D18" s="3" t="s">
        <v>159</v>
      </c>
      <c r="F18" s="5" t="s">
        <v>694</v>
      </c>
      <c r="G18">
        <v>40.82</v>
      </c>
      <c r="H18">
        <v>40</v>
      </c>
      <c r="I18" s="9"/>
    </row>
    <row r="19" spans="1:11" x14ac:dyDescent="0.2">
      <c r="A19" s="3">
        <v>18</v>
      </c>
      <c r="B19" s="3" t="s">
        <v>170</v>
      </c>
      <c r="C19" s="3">
        <v>50</v>
      </c>
      <c r="D19" s="3" t="s">
        <v>159</v>
      </c>
      <c r="F19" s="5" t="s">
        <v>695</v>
      </c>
      <c r="G19">
        <v>49.55</v>
      </c>
      <c r="H19">
        <v>50</v>
      </c>
      <c r="I19" s="9"/>
    </row>
    <row r="20" spans="1:11" x14ac:dyDescent="0.2">
      <c r="A20" s="3">
        <v>19</v>
      </c>
      <c r="B20" s="3" t="s">
        <v>171</v>
      </c>
      <c r="C20" s="3">
        <v>50</v>
      </c>
      <c r="D20" s="3" t="s">
        <v>159</v>
      </c>
      <c r="F20" s="5" t="s">
        <v>696</v>
      </c>
      <c r="G20">
        <v>32.75</v>
      </c>
      <c r="H20">
        <v>35</v>
      </c>
      <c r="I20" s="9"/>
    </row>
    <row r="21" spans="1:11" x14ac:dyDescent="0.2">
      <c r="A21" s="3">
        <v>20</v>
      </c>
      <c r="B21" s="3" t="s">
        <v>172</v>
      </c>
      <c r="C21" s="3">
        <v>50</v>
      </c>
      <c r="D21" s="3" t="s">
        <v>173</v>
      </c>
      <c r="F21" s="5" t="s">
        <v>697</v>
      </c>
      <c r="G21">
        <v>60.51</v>
      </c>
      <c r="H21">
        <v>60</v>
      </c>
      <c r="I21" s="9"/>
    </row>
    <row r="22" spans="1:11" x14ac:dyDescent="0.2">
      <c r="A22" s="3">
        <v>21</v>
      </c>
      <c r="B22" s="3" t="s">
        <v>174</v>
      </c>
      <c r="C22" s="3">
        <v>55</v>
      </c>
      <c r="D22" s="3" t="s">
        <v>175</v>
      </c>
      <c r="F22" s="5" t="s">
        <v>698</v>
      </c>
      <c r="G22">
        <v>62.32</v>
      </c>
      <c r="H22">
        <v>60</v>
      </c>
      <c r="I22" s="9"/>
    </row>
    <row r="23" spans="1:11" x14ac:dyDescent="0.2">
      <c r="A23" s="3">
        <v>22</v>
      </c>
      <c r="B23" s="3" t="s">
        <v>176</v>
      </c>
      <c r="C23" s="3">
        <v>40</v>
      </c>
      <c r="D23" s="3" t="s">
        <v>177</v>
      </c>
      <c r="F23" s="5" t="s">
        <v>699</v>
      </c>
      <c r="G23">
        <v>61.51</v>
      </c>
      <c r="H23">
        <v>60</v>
      </c>
      <c r="I23" s="9"/>
    </row>
    <row r="24" spans="1:11" x14ac:dyDescent="0.2">
      <c r="A24" s="3">
        <v>23</v>
      </c>
      <c r="B24" s="3" t="s">
        <v>178</v>
      </c>
      <c r="C24" s="3">
        <v>20</v>
      </c>
      <c r="D24" s="3" t="s">
        <v>179</v>
      </c>
      <c r="F24" s="5" t="s">
        <v>700</v>
      </c>
      <c r="G24">
        <v>15.18</v>
      </c>
      <c r="H24">
        <v>15.2</v>
      </c>
      <c r="I24" s="5" t="s">
        <v>700</v>
      </c>
      <c r="J24">
        <v>27.67</v>
      </c>
      <c r="K24">
        <v>30</v>
      </c>
    </row>
    <row r="25" spans="1:11" x14ac:dyDescent="0.3">
      <c r="A25" s="3">
        <v>24</v>
      </c>
      <c r="B25" s="3" t="s">
        <v>180</v>
      </c>
      <c r="C25" s="3">
        <v>40</v>
      </c>
      <c r="D25" s="3" t="s">
        <v>181</v>
      </c>
    </row>
    <row r="26" spans="1:11" x14ac:dyDescent="0.2">
      <c r="A26" s="3">
        <v>25</v>
      </c>
      <c r="B26" s="3" t="s">
        <v>182</v>
      </c>
      <c r="C26" s="3">
        <v>20</v>
      </c>
      <c r="D26" s="3"/>
      <c r="F26" s="5" t="s">
        <v>701</v>
      </c>
      <c r="G26">
        <v>12.1</v>
      </c>
      <c r="H26">
        <v>12.1</v>
      </c>
      <c r="I26" s="5" t="s">
        <v>701</v>
      </c>
      <c r="J26">
        <v>30.79</v>
      </c>
      <c r="K26">
        <v>30</v>
      </c>
    </row>
    <row r="27" spans="1:11" x14ac:dyDescent="0.2">
      <c r="A27" s="3">
        <v>26</v>
      </c>
      <c r="B27" s="3" t="s">
        <v>183</v>
      </c>
      <c r="C27" s="3">
        <v>80</v>
      </c>
      <c r="D27" s="3" t="s">
        <v>184</v>
      </c>
      <c r="F27" s="5" t="s">
        <v>702</v>
      </c>
      <c r="G27">
        <v>89.95</v>
      </c>
      <c r="H27">
        <v>90</v>
      </c>
      <c r="I27" s="5" t="s">
        <v>702</v>
      </c>
      <c r="J27">
        <v>179.94</v>
      </c>
      <c r="K27">
        <v>180</v>
      </c>
    </row>
    <row r="28" spans="1:11" x14ac:dyDescent="0.2">
      <c r="A28" s="3">
        <v>27</v>
      </c>
      <c r="B28" s="3" t="s">
        <v>185</v>
      </c>
      <c r="C28" s="3">
        <v>500</v>
      </c>
      <c r="D28" s="3" t="s">
        <v>186</v>
      </c>
      <c r="F28" s="5" t="s">
        <v>703</v>
      </c>
      <c r="G28">
        <v>146.03</v>
      </c>
      <c r="H28">
        <v>150</v>
      </c>
      <c r="I28" s="5" t="s">
        <v>703</v>
      </c>
      <c r="J28">
        <v>372.69</v>
      </c>
      <c r="K28">
        <v>370</v>
      </c>
    </row>
    <row r="29" spans="1:11" x14ac:dyDescent="0.2">
      <c r="A29" s="3">
        <v>28</v>
      </c>
      <c r="B29" s="3" t="s">
        <v>187</v>
      </c>
      <c r="C29" s="3">
        <v>150</v>
      </c>
      <c r="D29" s="3" t="s">
        <v>188</v>
      </c>
      <c r="F29" s="5" t="s">
        <v>704</v>
      </c>
      <c r="G29">
        <v>170.18</v>
      </c>
      <c r="H29">
        <v>170</v>
      </c>
      <c r="I29" s="5" t="s">
        <v>704</v>
      </c>
      <c r="J29">
        <v>270</v>
      </c>
      <c r="K29">
        <v>270</v>
      </c>
    </row>
    <row r="30" spans="1:11" x14ac:dyDescent="0.2">
      <c r="A30" s="3">
        <v>29</v>
      </c>
      <c r="B30" s="3" t="s">
        <v>189</v>
      </c>
      <c r="C30" s="3">
        <v>150</v>
      </c>
      <c r="D30" s="3" t="s">
        <v>190</v>
      </c>
      <c r="F30" s="5" t="s">
        <v>705</v>
      </c>
      <c r="G30">
        <v>160.55000000000001</v>
      </c>
      <c r="H30">
        <v>160</v>
      </c>
      <c r="I30" s="5" t="s">
        <v>705</v>
      </c>
      <c r="J30">
        <v>161.47999999999999</v>
      </c>
      <c r="K30">
        <v>160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D20" sqref="D20"/>
    </sheetView>
  </sheetViews>
  <sheetFormatPr defaultRowHeight="16.5" x14ac:dyDescent="0.3"/>
  <cols>
    <col min="2" max="2" width="16.5" bestFit="1" customWidth="1"/>
    <col min="3" max="3" width="7.625" bestFit="1" customWidth="1"/>
    <col min="4" max="4" width="11.625" bestFit="1" customWidth="1"/>
  </cols>
  <sheetData>
    <row r="1" spans="1:12" x14ac:dyDescent="0.3">
      <c r="A1" s="2" t="s">
        <v>74</v>
      </c>
      <c r="B1" s="2" t="s">
        <v>75</v>
      </c>
      <c r="C1" s="2" t="s">
        <v>77</v>
      </c>
      <c r="D1" s="2" t="s">
        <v>76</v>
      </c>
      <c r="F1" s="4" t="s">
        <v>75</v>
      </c>
      <c r="G1" s="4" t="s">
        <v>452</v>
      </c>
      <c r="H1" s="4" t="s">
        <v>454</v>
      </c>
      <c r="I1" s="4" t="s">
        <v>459</v>
      </c>
      <c r="J1" s="4" t="s">
        <v>452</v>
      </c>
      <c r="K1" s="4" t="s">
        <v>454</v>
      </c>
      <c r="L1" s="4" t="s">
        <v>463</v>
      </c>
    </row>
    <row r="2" spans="1:12" x14ac:dyDescent="0.2">
      <c r="A2" s="3">
        <v>1</v>
      </c>
      <c r="B2" s="3" t="s">
        <v>191</v>
      </c>
      <c r="C2" s="3">
        <v>40</v>
      </c>
      <c r="D2" s="3"/>
      <c r="F2" s="5" t="s">
        <v>706</v>
      </c>
      <c r="G2">
        <v>38.72</v>
      </c>
      <c r="H2">
        <v>40</v>
      </c>
    </row>
    <row r="3" spans="1:12" x14ac:dyDescent="0.2">
      <c r="A3" s="3">
        <v>2</v>
      </c>
      <c r="B3" s="3" t="s">
        <v>192</v>
      </c>
      <c r="C3" s="3">
        <v>40</v>
      </c>
      <c r="D3" s="3" t="s">
        <v>193</v>
      </c>
      <c r="F3" s="5" t="s">
        <v>707</v>
      </c>
      <c r="G3">
        <v>38.130000000000003</v>
      </c>
      <c r="H3">
        <v>40</v>
      </c>
    </row>
    <row r="4" spans="1:12" x14ac:dyDescent="0.2">
      <c r="A4" s="3">
        <v>3</v>
      </c>
      <c r="B4" s="3" t="s">
        <v>194</v>
      </c>
      <c r="C4" s="3">
        <v>40</v>
      </c>
      <c r="D4" s="3"/>
      <c r="F4" s="5" t="s">
        <v>708</v>
      </c>
      <c r="G4">
        <v>38.020000000000003</v>
      </c>
      <c r="H4">
        <v>40</v>
      </c>
    </row>
    <row r="5" spans="1:12" x14ac:dyDescent="0.3">
      <c r="A5" s="3">
        <v>4</v>
      </c>
      <c r="B5" s="3" t="s">
        <v>195</v>
      </c>
      <c r="C5" s="3">
        <v>30</v>
      </c>
      <c r="D5" s="3"/>
    </row>
    <row r="6" spans="1:12" x14ac:dyDescent="0.2">
      <c r="A6" s="3">
        <v>5</v>
      </c>
      <c r="B6" s="3" t="s">
        <v>196</v>
      </c>
      <c r="C6" s="3">
        <v>40</v>
      </c>
      <c r="D6" s="3"/>
      <c r="F6" s="5" t="s">
        <v>709</v>
      </c>
      <c r="G6">
        <v>37.659999999999997</v>
      </c>
      <c r="H6">
        <v>40</v>
      </c>
    </row>
    <row r="7" spans="1:12" x14ac:dyDescent="0.2">
      <c r="A7" s="3">
        <v>6</v>
      </c>
      <c r="B7" s="3" t="s">
        <v>197</v>
      </c>
      <c r="C7" s="3">
        <v>40</v>
      </c>
      <c r="D7" s="3" t="s">
        <v>198</v>
      </c>
      <c r="F7" s="5" t="s">
        <v>710</v>
      </c>
      <c r="G7">
        <v>41.67</v>
      </c>
      <c r="H7">
        <v>40</v>
      </c>
    </row>
    <row r="8" spans="1:12" x14ac:dyDescent="0.2">
      <c r="A8" s="3">
        <v>7</v>
      </c>
      <c r="B8" s="3" t="s">
        <v>199</v>
      </c>
      <c r="C8" s="3">
        <v>40</v>
      </c>
      <c r="D8" s="3" t="s">
        <v>200</v>
      </c>
      <c r="F8" s="5" t="s">
        <v>711</v>
      </c>
      <c r="G8">
        <v>43.52</v>
      </c>
      <c r="H8">
        <v>45</v>
      </c>
    </row>
    <row r="9" spans="1:12" x14ac:dyDescent="0.2">
      <c r="A9" s="3">
        <v>8</v>
      </c>
      <c r="B9" s="3" t="s">
        <v>201</v>
      </c>
      <c r="C9" s="3">
        <v>40</v>
      </c>
      <c r="D9" s="3" t="s">
        <v>177</v>
      </c>
      <c r="F9" s="5" t="s">
        <v>712</v>
      </c>
      <c r="G9">
        <v>42.56</v>
      </c>
      <c r="H9">
        <v>45</v>
      </c>
    </row>
    <row r="10" spans="1:12" x14ac:dyDescent="0.2">
      <c r="A10" s="3">
        <v>9</v>
      </c>
      <c r="B10" s="3" t="s">
        <v>202</v>
      </c>
      <c r="C10" s="3">
        <v>40</v>
      </c>
      <c r="D10" s="3"/>
      <c r="F10" s="5" t="s">
        <v>713</v>
      </c>
      <c r="G10">
        <v>41.67</v>
      </c>
      <c r="H10">
        <v>40</v>
      </c>
    </row>
    <row r="11" spans="1:12" x14ac:dyDescent="0.2">
      <c r="A11" s="3">
        <v>10</v>
      </c>
      <c r="B11" s="3" t="s">
        <v>203</v>
      </c>
      <c r="C11" s="3">
        <v>40</v>
      </c>
      <c r="D11" s="3" t="s">
        <v>204</v>
      </c>
      <c r="F11" s="5" t="s">
        <v>714</v>
      </c>
      <c r="G11">
        <v>39.99</v>
      </c>
      <c r="H11">
        <v>40</v>
      </c>
    </row>
    <row r="12" spans="1:12" x14ac:dyDescent="0.2">
      <c r="A12" s="3">
        <v>11</v>
      </c>
      <c r="B12" s="3" t="s">
        <v>205</v>
      </c>
      <c r="C12" s="3">
        <v>40</v>
      </c>
      <c r="D12" s="3"/>
      <c r="F12" s="5" t="s">
        <v>715</v>
      </c>
      <c r="G12">
        <v>14.78</v>
      </c>
      <c r="H12">
        <v>14.8</v>
      </c>
    </row>
    <row r="13" spans="1:12" x14ac:dyDescent="0.2">
      <c r="A13" s="3">
        <v>12</v>
      </c>
      <c r="B13" s="3" t="s">
        <v>206</v>
      </c>
      <c r="C13" s="3">
        <v>40</v>
      </c>
      <c r="D13" s="3" t="s">
        <v>207</v>
      </c>
      <c r="F13" s="5" t="s">
        <v>716</v>
      </c>
      <c r="G13">
        <v>37.49</v>
      </c>
      <c r="H13">
        <v>35</v>
      </c>
    </row>
    <row r="14" spans="1:12" x14ac:dyDescent="0.2">
      <c r="A14" s="3">
        <v>13</v>
      </c>
      <c r="B14" s="3" t="s">
        <v>208</v>
      </c>
      <c r="C14" s="3">
        <v>50</v>
      </c>
      <c r="D14" s="3" t="s">
        <v>209</v>
      </c>
      <c r="F14" s="5" t="s">
        <v>717</v>
      </c>
      <c r="G14">
        <v>48.5</v>
      </c>
      <c r="H14">
        <v>50</v>
      </c>
    </row>
    <row r="15" spans="1:12" x14ac:dyDescent="0.2">
      <c r="A15" s="3">
        <v>14</v>
      </c>
      <c r="B15" s="3" t="s">
        <v>210</v>
      </c>
      <c r="C15" s="3">
        <v>50</v>
      </c>
      <c r="D15" s="3" t="s">
        <v>209</v>
      </c>
      <c r="F15" s="5" t="s">
        <v>718</v>
      </c>
      <c r="G15">
        <v>43.38</v>
      </c>
      <c r="H15">
        <v>45</v>
      </c>
    </row>
    <row r="16" spans="1:12" x14ac:dyDescent="0.2">
      <c r="A16" s="3">
        <v>15</v>
      </c>
      <c r="B16" s="3" t="s">
        <v>211</v>
      </c>
      <c r="C16" s="3">
        <v>50</v>
      </c>
      <c r="D16" s="3" t="s">
        <v>204</v>
      </c>
      <c r="F16" s="5" t="s">
        <v>719</v>
      </c>
      <c r="G16">
        <v>47.03</v>
      </c>
      <c r="H16">
        <v>45</v>
      </c>
    </row>
    <row r="17" spans="1:8" x14ac:dyDescent="0.2">
      <c r="A17" s="3">
        <v>16</v>
      </c>
      <c r="B17" s="3" t="s">
        <v>212</v>
      </c>
      <c r="C17" s="3">
        <v>30</v>
      </c>
      <c r="D17" s="3" t="s">
        <v>213</v>
      </c>
      <c r="F17" s="5" t="s">
        <v>720</v>
      </c>
      <c r="G17">
        <v>26.62</v>
      </c>
      <c r="H17">
        <v>25</v>
      </c>
    </row>
    <row r="18" spans="1:8" x14ac:dyDescent="0.2">
      <c r="A18" s="3">
        <v>17</v>
      </c>
      <c r="B18" s="3" t="s">
        <v>214</v>
      </c>
      <c r="C18" s="3">
        <v>50</v>
      </c>
      <c r="D18" s="3" t="s">
        <v>209</v>
      </c>
      <c r="F18" s="5" t="s">
        <v>721</v>
      </c>
      <c r="G18">
        <v>40.65</v>
      </c>
      <c r="H18">
        <v>40</v>
      </c>
    </row>
    <row r="19" spans="1:8" x14ac:dyDescent="0.2">
      <c r="A19" s="3">
        <v>18</v>
      </c>
      <c r="B19" s="3" t="s">
        <v>215</v>
      </c>
      <c r="C19" s="3">
        <v>30</v>
      </c>
      <c r="D19" s="3" t="s">
        <v>216</v>
      </c>
      <c r="F19" s="5" t="s">
        <v>722</v>
      </c>
      <c r="G19">
        <v>31.71</v>
      </c>
      <c r="H19">
        <v>30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abSelected="1" topLeftCell="A73" zoomScale="85" zoomScaleNormal="85" workbookViewId="0">
      <selection activeCell="K89" sqref="K89"/>
    </sheetView>
  </sheetViews>
  <sheetFormatPr defaultRowHeight="16.5" x14ac:dyDescent="0.3"/>
  <cols>
    <col min="2" max="2" width="19.75" bestFit="1" customWidth="1"/>
    <col min="4" max="4" width="20.625" bestFit="1" customWidth="1"/>
    <col min="5" max="5" width="9" customWidth="1"/>
    <col min="6" max="6" width="27.25" customWidth="1"/>
    <col min="7" max="7" width="8.375" customWidth="1"/>
    <col min="8" max="8" width="12" customWidth="1"/>
    <col min="9" max="9" width="14.875" customWidth="1"/>
    <col min="10" max="10" width="6.625" customWidth="1"/>
    <col min="11" max="11" width="6.75" customWidth="1"/>
    <col min="12" max="12" width="25.5" customWidth="1"/>
    <col min="13" max="13" width="25.375" style="1" customWidth="1"/>
    <col min="14" max="14" width="16.875" customWidth="1"/>
    <col min="15" max="19" width="9.125" customWidth="1"/>
    <col min="20" max="21" width="12.25" customWidth="1"/>
  </cols>
  <sheetData>
    <row r="1" spans="1:22" x14ac:dyDescent="0.3">
      <c r="F1" s="33" t="s">
        <v>908</v>
      </c>
      <c r="G1" s="34"/>
      <c r="H1" s="34"/>
      <c r="I1" s="34"/>
      <c r="J1" s="34"/>
      <c r="K1" s="34"/>
      <c r="L1" s="35"/>
      <c r="M1" s="26" t="s">
        <v>925</v>
      </c>
      <c r="N1" s="27"/>
      <c r="O1" s="27"/>
      <c r="P1" s="27"/>
      <c r="Q1" s="27"/>
      <c r="R1" s="27"/>
      <c r="S1" s="28"/>
      <c r="T1" s="26" t="s">
        <v>913</v>
      </c>
      <c r="U1" s="27"/>
      <c r="V1" s="28"/>
    </row>
    <row r="2" spans="1:22" x14ac:dyDescent="0.3">
      <c r="A2" s="2" t="s">
        <v>74</v>
      </c>
      <c r="B2" s="2" t="s">
        <v>75</v>
      </c>
      <c r="C2" s="2" t="s">
        <v>77</v>
      </c>
      <c r="D2" s="2" t="s">
        <v>76</v>
      </c>
      <c r="F2" s="19" t="s">
        <v>451</v>
      </c>
      <c r="G2" s="19" t="s">
        <v>452</v>
      </c>
      <c r="H2" s="19" t="s">
        <v>454</v>
      </c>
      <c r="I2" s="19" t="s">
        <v>459</v>
      </c>
      <c r="J2" s="19" t="s">
        <v>452</v>
      </c>
      <c r="K2" s="19" t="s">
        <v>454</v>
      </c>
      <c r="L2" s="19" t="s">
        <v>463</v>
      </c>
      <c r="M2" s="19" t="s">
        <v>914</v>
      </c>
      <c r="N2" s="13" t="s">
        <v>915</v>
      </c>
      <c r="O2" s="13" t="s">
        <v>924</v>
      </c>
      <c r="P2" s="13" t="s">
        <v>926</v>
      </c>
      <c r="Q2" s="13" t="s">
        <v>924</v>
      </c>
      <c r="R2" s="13"/>
      <c r="S2" s="13" t="s">
        <v>939</v>
      </c>
      <c r="T2" s="14" t="s">
        <v>916</v>
      </c>
      <c r="U2" s="14" t="s">
        <v>938</v>
      </c>
      <c r="V2" s="18"/>
    </row>
    <row r="3" spans="1:22" x14ac:dyDescent="0.3">
      <c r="A3" s="3">
        <v>1</v>
      </c>
      <c r="B3" s="3" t="s">
        <v>217</v>
      </c>
      <c r="C3" s="3">
        <v>70</v>
      </c>
      <c r="D3" s="3" t="s">
        <v>218</v>
      </c>
      <c r="F3" s="20" t="s">
        <v>453</v>
      </c>
      <c r="G3" s="21">
        <v>56.54</v>
      </c>
      <c r="H3" s="18">
        <v>60</v>
      </c>
      <c r="I3" s="18"/>
      <c r="J3" s="18"/>
      <c r="K3" s="18"/>
      <c r="L3" s="18"/>
      <c r="M3" s="2" t="s">
        <v>788</v>
      </c>
      <c r="N3" s="18">
        <v>60</v>
      </c>
      <c r="O3" s="18">
        <f>(C3-N3)</f>
        <v>10</v>
      </c>
      <c r="P3" s="18">
        <v>55</v>
      </c>
      <c r="Q3" s="18">
        <f>(C3 - P3)</f>
        <v>15</v>
      </c>
      <c r="R3" s="18">
        <f>(C3-P3) / C3</f>
        <v>0.21428571428571427</v>
      </c>
      <c r="S3" s="18">
        <f>ROUND(((C3-P3) / C3 ) * 100, 2)</f>
        <v>21.43</v>
      </c>
      <c r="T3" s="18">
        <v>50</v>
      </c>
      <c r="U3" s="18">
        <f>(C3-T3)</f>
        <v>20</v>
      </c>
      <c r="V3" s="18"/>
    </row>
    <row r="4" spans="1:22" x14ac:dyDescent="0.2">
      <c r="A4" s="3">
        <v>2</v>
      </c>
      <c r="B4" s="3" t="s">
        <v>219</v>
      </c>
      <c r="C4" s="3">
        <v>70</v>
      </c>
      <c r="D4" s="3" t="s">
        <v>220</v>
      </c>
      <c r="F4" s="20" t="s">
        <v>455</v>
      </c>
      <c r="G4" s="18">
        <v>90.88</v>
      </c>
      <c r="H4" s="18">
        <v>90</v>
      </c>
      <c r="I4" s="18"/>
      <c r="J4" s="18"/>
      <c r="K4" s="18"/>
      <c r="L4" s="18"/>
      <c r="M4" s="2" t="s">
        <v>789</v>
      </c>
      <c r="N4" s="18">
        <v>90</v>
      </c>
      <c r="O4" s="18">
        <f t="shared" ref="O4:O66" si="0">(C4-N4)</f>
        <v>-20</v>
      </c>
      <c r="P4" s="18">
        <v>90</v>
      </c>
      <c r="Q4" s="18">
        <f t="shared" ref="Q4:Q66" si="1">(C4 - P4)</f>
        <v>-20</v>
      </c>
      <c r="R4" s="18">
        <f t="shared" ref="R4:R66" si="2">(C4-P4) / C4</f>
        <v>-0.2857142857142857</v>
      </c>
      <c r="S4" s="18">
        <f t="shared" ref="S4:S67" si="3">ROUND(((C4-P4) / C4 ) * 100, 2)</f>
        <v>-28.57</v>
      </c>
      <c r="T4" s="18">
        <v>70</v>
      </c>
      <c r="U4" s="18">
        <f>(C4-T4)</f>
        <v>0</v>
      </c>
      <c r="V4" s="18"/>
    </row>
    <row r="5" spans="1:22" x14ac:dyDescent="0.2">
      <c r="A5" s="3">
        <v>3</v>
      </c>
      <c r="B5" s="3" t="s">
        <v>221</v>
      </c>
      <c r="C5" s="3">
        <v>70</v>
      </c>
      <c r="D5" s="3"/>
      <c r="F5" s="20" t="s">
        <v>456</v>
      </c>
      <c r="G5" s="18">
        <v>113.61</v>
      </c>
      <c r="H5" s="18">
        <v>110</v>
      </c>
      <c r="I5" s="18"/>
      <c r="J5" s="18"/>
      <c r="K5" s="18"/>
      <c r="L5" s="18"/>
      <c r="M5" s="2" t="s">
        <v>790</v>
      </c>
      <c r="N5" s="18">
        <v>100</v>
      </c>
      <c r="O5" s="18">
        <f t="shared" si="0"/>
        <v>-30</v>
      </c>
      <c r="P5" s="18">
        <v>110</v>
      </c>
      <c r="Q5" s="18">
        <f t="shared" si="1"/>
        <v>-40</v>
      </c>
      <c r="R5" s="18">
        <f t="shared" si="2"/>
        <v>-0.5714285714285714</v>
      </c>
      <c r="S5" s="18">
        <f t="shared" si="3"/>
        <v>-57.14</v>
      </c>
      <c r="T5" s="18">
        <v>85</v>
      </c>
      <c r="U5" s="18">
        <f>(C5-T5)</f>
        <v>-15</v>
      </c>
      <c r="V5" s="18"/>
    </row>
    <row r="6" spans="1:22" x14ac:dyDescent="0.2">
      <c r="A6" s="3">
        <v>4</v>
      </c>
      <c r="B6" s="3" t="s">
        <v>222</v>
      </c>
      <c r="C6" s="3">
        <v>70</v>
      </c>
      <c r="D6" s="3"/>
      <c r="F6" s="20" t="s">
        <v>457</v>
      </c>
      <c r="G6" s="18">
        <v>60.18</v>
      </c>
      <c r="H6" s="18">
        <v>60</v>
      </c>
      <c r="I6" s="20" t="s">
        <v>458</v>
      </c>
      <c r="J6" s="18">
        <v>71.31</v>
      </c>
      <c r="K6" s="18">
        <v>70</v>
      </c>
      <c r="L6" s="18"/>
      <c r="M6" s="2" t="s">
        <v>802</v>
      </c>
      <c r="N6" s="18">
        <v>60</v>
      </c>
      <c r="O6" s="18">
        <f t="shared" si="0"/>
        <v>10</v>
      </c>
      <c r="P6" s="18">
        <v>60</v>
      </c>
      <c r="Q6" s="18">
        <f t="shared" si="1"/>
        <v>10</v>
      </c>
      <c r="R6" s="18">
        <f t="shared" si="2"/>
        <v>0.14285714285714285</v>
      </c>
      <c r="S6" s="18">
        <f t="shared" si="3"/>
        <v>14.29</v>
      </c>
      <c r="T6" s="18">
        <v>45</v>
      </c>
      <c r="U6" s="18">
        <f>(C6-T6)</f>
        <v>25</v>
      </c>
      <c r="V6" s="18"/>
    </row>
    <row r="7" spans="1:22" x14ac:dyDescent="0.2">
      <c r="A7" s="3">
        <v>5</v>
      </c>
      <c r="B7" s="3" t="s">
        <v>223</v>
      </c>
      <c r="C7" s="3">
        <v>70</v>
      </c>
      <c r="D7" s="3" t="s">
        <v>224</v>
      </c>
      <c r="F7" s="20" t="s">
        <v>461</v>
      </c>
      <c r="G7" s="18">
        <v>79.17</v>
      </c>
      <c r="H7" s="18">
        <v>80</v>
      </c>
      <c r="I7" s="20" t="s">
        <v>460</v>
      </c>
      <c r="J7" s="18">
        <v>74.5</v>
      </c>
      <c r="K7" s="18">
        <v>70</v>
      </c>
      <c r="L7" s="18"/>
      <c r="M7" s="2" t="s">
        <v>803</v>
      </c>
      <c r="N7" s="18">
        <v>70</v>
      </c>
      <c r="O7" s="18">
        <f t="shared" si="0"/>
        <v>0</v>
      </c>
      <c r="P7" s="18">
        <v>70</v>
      </c>
      <c r="Q7" s="18">
        <f t="shared" si="1"/>
        <v>0</v>
      </c>
      <c r="R7" s="18">
        <f t="shared" si="2"/>
        <v>0</v>
      </c>
      <c r="S7" s="25">
        <f t="shared" si="3"/>
        <v>0</v>
      </c>
      <c r="T7" s="18">
        <v>80</v>
      </c>
      <c r="U7" s="18">
        <f>(C7-T7)</f>
        <v>-10</v>
      </c>
      <c r="V7" s="18"/>
    </row>
    <row r="8" spans="1:22" x14ac:dyDescent="0.2">
      <c r="A8" s="3">
        <v>6</v>
      </c>
      <c r="B8" s="3" t="s">
        <v>225</v>
      </c>
      <c r="C8" s="3">
        <v>70</v>
      </c>
      <c r="D8" s="3"/>
      <c r="F8" s="20" t="s">
        <v>462</v>
      </c>
      <c r="G8" s="18">
        <v>36.78</v>
      </c>
      <c r="H8" s="18">
        <v>35</v>
      </c>
      <c r="I8" s="18"/>
      <c r="J8" s="18"/>
      <c r="K8" s="18"/>
      <c r="L8" s="18" t="s">
        <v>464</v>
      </c>
      <c r="M8" s="2" t="s">
        <v>804</v>
      </c>
      <c r="N8" s="18">
        <v>40</v>
      </c>
      <c r="O8" s="18">
        <f t="shared" si="0"/>
        <v>30</v>
      </c>
      <c r="P8" s="18">
        <v>35</v>
      </c>
      <c r="Q8" s="18">
        <f t="shared" si="1"/>
        <v>35</v>
      </c>
      <c r="R8" s="18">
        <f t="shared" si="2"/>
        <v>0.5</v>
      </c>
      <c r="S8" s="18">
        <f t="shared" si="3"/>
        <v>50</v>
      </c>
      <c r="T8" s="18">
        <v>35</v>
      </c>
      <c r="U8" s="18">
        <f>(C8-T8)</f>
        <v>35</v>
      </c>
      <c r="V8" s="18"/>
    </row>
    <row r="9" spans="1:22" x14ac:dyDescent="0.2">
      <c r="A9" s="3">
        <v>7</v>
      </c>
      <c r="B9" s="3" t="s">
        <v>226</v>
      </c>
      <c r="C9" s="3">
        <v>70</v>
      </c>
      <c r="D9" s="3" t="s">
        <v>220</v>
      </c>
      <c r="F9" s="20" t="s">
        <v>465</v>
      </c>
      <c r="G9" s="18">
        <v>98.81</v>
      </c>
      <c r="H9" s="18">
        <v>100</v>
      </c>
      <c r="I9" s="18"/>
      <c r="J9" s="18"/>
      <c r="K9" s="18"/>
      <c r="L9" s="18"/>
      <c r="M9" s="2" t="s">
        <v>791</v>
      </c>
      <c r="N9" s="18">
        <v>100</v>
      </c>
      <c r="O9" s="18">
        <f t="shared" si="0"/>
        <v>-30</v>
      </c>
      <c r="P9" s="18">
        <v>100</v>
      </c>
      <c r="Q9" s="18">
        <f t="shared" si="1"/>
        <v>-30</v>
      </c>
      <c r="R9" s="18">
        <f t="shared" si="2"/>
        <v>-0.42857142857142855</v>
      </c>
      <c r="S9" s="18">
        <f t="shared" si="3"/>
        <v>-42.86</v>
      </c>
      <c r="T9" s="18">
        <v>90</v>
      </c>
      <c r="U9" s="18">
        <f>(C9-T9)</f>
        <v>-20</v>
      </c>
      <c r="V9" s="18"/>
    </row>
    <row r="10" spans="1:22" x14ac:dyDescent="0.2">
      <c r="A10" s="3">
        <v>8</v>
      </c>
      <c r="B10" s="3" t="s">
        <v>227</v>
      </c>
      <c r="C10" s="3">
        <v>40</v>
      </c>
      <c r="D10" s="3" t="s">
        <v>228</v>
      </c>
      <c r="F10" s="20" t="s">
        <v>466</v>
      </c>
      <c r="G10" s="18">
        <v>37.270000000000003</v>
      </c>
      <c r="H10" s="18">
        <v>35</v>
      </c>
      <c r="I10" s="18"/>
      <c r="J10" s="18"/>
      <c r="K10" s="18"/>
      <c r="L10" s="18"/>
      <c r="M10" s="2" t="s">
        <v>805</v>
      </c>
      <c r="N10" s="18">
        <v>40</v>
      </c>
      <c r="O10" s="18">
        <f t="shared" si="0"/>
        <v>0</v>
      </c>
      <c r="P10" s="18">
        <v>35</v>
      </c>
      <c r="Q10" s="18">
        <f t="shared" si="1"/>
        <v>5</v>
      </c>
      <c r="R10" s="18">
        <f t="shared" si="2"/>
        <v>0.125</v>
      </c>
      <c r="S10" s="18">
        <f t="shared" si="3"/>
        <v>12.5</v>
      </c>
      <c r="T10" s="18">
        <v>35</v>
      </c>
      <c r="U10" s="18">
        <f>(C10-T10)</f>
        <v>5</v>
      </c>
      <c r="V10" s="18"/>
    </row>
    <row r="11" spans="1:22" x14ac:dyDescent="0.2">
      <c r="A11" s="3">
        <v>9</v>
      </c>
      <c r="B11" s="3" t="s">
        <v>229</v>
      </c>
      <c r="C11" s="3">
        <v>70</v>
      </c>
      <c r="D11" s="3"/>
      <c r="F11" s="20" t="s">
        <v>467</v>
      </c>
      <c r="G11" s="18">
        <v>40.54</v>
      </c>
      <c r="H11" s="18">
        <v>40</v>
      </c>
      <c r="I11" s="18"/>
      <c r="J11" s="18"/>
      <c r="K11" s="18"/>
      <c r="L11" s="18" t="s">
        <v>468</v>
      </c>
      <c r="M11" s="2" t="s">
        <v>792</v>
      </c>
      <c r="N11" s="18">
        <v>40</v>
      </c>
      <c r="O11" s="18">
        <f t="shared" si="0"/>
        <v>30</v>
      </c>
      <c r="P11" s="18">
        <v>35</v>
      </c>
      <c r="Q11" s="18">
        <f t="shared" si="1"/>
        <v>35</v>
      </c>
      <c r="R11" s="18">
        <f t="shared" si="2"/>
        <v>0.5</v>
      </c>
      <c r="S11" s="18">
        <f t="shared" si="3"/>
        <v>50</v>
      </c>
      <c r="T11" s="18">
        <v>35</v>
      </c>
      <c r="U11" s="18">
        <f>(C11-T11)</f>
        <v>35</v>
      </c>
      <c r="V11" s="18"/>
    </row>
    <row r="12" spans="1:22" x14ac:dyDescent="0.2">
      <c r="A12" s="3">
        <v>10</v>
      </c>
      <c r="B12" s="3" t="s">
        <v>230</v>
      </c>
      <c r="C12" s="3">
        <v>70</v>
      </c>
      <c r="D12" s="3" t="s">
        <v>231</v>
      </c>
      <c r="F12" s="22" t="s">
        <v>469</v>
      </c>
      <c r="G12" s="18">
        <v>51.52</v>
      </c>
      <c r="H12" s="18">
        <v>50</v>
      </c>
      <c r="I12" s="18"/>
      <c r="J12" s="18"/>
      <c r="K12" s="18"/>
      <c r="L12" s="18"/>
      <c r="M12" s="2" t="s">
        <v>793</v>
      </c>
      <c r="N12" s="18">
        <v>50</v>
      </c>
      <c r="O12" s="18">
        <f t="shared" si="0"/>
        <v>20</v>
      </c>
      <c r="P12" s="18">
        <v>45</v>
      </c>
      <c r="Q12" s="18">
        <f t="shared" si="1"/>
        <v>25</v>
      </c>
      <c r="R12" s="18">
        <f t="shared" si="2"/>
        <v>0.35714285714285715</v>
      </c>
      <c r="S12" s="18">
        <f t="shared" si="3"/>
        <v>35.71</v>
      </c>
      <c r="T12" s="18">
        <v>35</v>
      </c>
      <c r="U12" s="18">
        <f>(C12-T12)</f>
        <v>35</v>
      </c>
      <c r="V12" s="18"/>
    </row>
    <row r="13" spans="1:22" x14ac:dyDescent="0.2">
      <c r="A13" s="3">
        <v>11</v>
      </c>
      <c r="B13" s="3" t="s">
        <v>232</v>
      </c>
      <c r="C13" s="3">
        <v>7</v>
      </c>
      <c r="D13" s="3"/>
      <c r="F13" s="22" t="s">
        <v>470</v>
      </c>
      <c r="G13" s="18">
        <v>6.37</v>
      </c>
      <c r="H13" s="18">
        <v>6.4</v>
      </c>
      <c r="I13" s="18"/>
      <c r="J13" s="18"/>
      <c r="K13" s="18"/>
      <c r="L13" s="18"/>
      <c r="M13" s="2" t="s">
        <v>927</v>
      </c>
      <c r="N13" s="18">
        <v>10</v>
      </c>
      <c r="O13" s="18">
        <f t="shared" si="0"/>
        <v>-3</v>
      </c>
      <c r="P13" s="18">
        <v>6</v>
      </c>
      <c r="Q13" s="18">
        <f t="shared" si="1"/>
        <v>1</v>
      </c>
      <c r="R13" s="18">
        <f t="shared" si="2"/>
        <v>0.14285714285714285</v>
      </c>
      <c r="S13" s="18">
        <f t="shared" si="3"/>
        <v>14.29</v>
      </c>
      <c r="T13" s="18">
        <v>5</v>
      </c>
      <c r="U13" s="18">
        <f>(C13-T13)</f>
        <v>2</v>
      </c>
      <c r="V13" s="18"/>
    </row>
    <row r="14" spans="1:22" x14ac:dyDescent="0.2">
      <c r="A14" s="3">
        <v>12</v>
      </c>
      <c r="B14" s="3" t="s">
        <v>233</v>
      </c>
      <c r="C14" s="3">
        <v>70</v>
      </c>
      <c r="D14" s="3"/>
      <c r="F14" s="20" t="s">
        <v>472</v>
      </c>
      <c r="G14" s="18">
        <v>178.48</v>
      </c>
      <c r="H14" s="18">
        <v>180</v>
      </c>
      <c r="I14" s="18"/>
      <c r="J14" s="18"/>
      <c r="K14" s="18"/>
      <c r="L14" s="18"/>
      <c r="M14" s="2" t="s">
        <v>806</v>
      </c>
      <c r="N14" s="18">
        <v>200</v>
      </c>
      <c r="O14" s="18">
        <f t="shared" si="0"/>
        <v>-130</v>
      </c>
      <c r="P14" s="18">
        <v>180</v>
      </c>
      <c r="Q14" s="18">
        <f t="shared" si="1"/>
        <v>-110</v>
      </c>
      <c r="R14" s="18">
        <f t="shared" si="2"/>
        <v>-1.5714285714285714</v>
      </c>
      <c r="S14" s="18">
        <f t="shared" si="3"/>
        <v>-157.13999999999999</v>
      </c>
      <c r="T14" s="18">
        <v>120</v>
      </c>
      <c r="U14" s="18">
        <f>(C14-T14)</f>
        <v>-50</v>
      </c>
      <c r="V14" s="18"/>
    </row>
    <row r="15" spans="1:22" x14ac:dyDescent="0.2">
      <c r="A15" s="3">
        <v>13</v>
      </c>
      <c r="B15" s="3" t="s">
        <v>234</v>
      </c>
      <c r="C15" s="3">
        <v>40</v>
      </c>
      <c r="D15" s="3" t="s">
        <v>235</v>
      </c>
      <c r="F15" s="20" t="s">
        <v>471</v>
      </c>
      <c r="G15" s="18">
        <v>33.56</v>
      </c>
      <c r="H15" s="18">
        <v>35</v>
      </c>
      <c r="I15" s="18"/>
      <c r="J15" s="18"/>
      <c r="K15" s="18"/>
      <c r="L15" s="18"/>
      <c r="M15" s="2" t="s">
        <v>794</v>
      </c>
      <c r="N15" s="18">
        <v>30</v>
      </c>
      <c r="O15" s="18">
        <f t="shared" si="0"/>
        <v>10</v>
      </c>
      <c r="P15" s="18">
        <v>35</v>
      </c>
      <c r="Q15" s="18">
        <f t="shared" si="1"/>
        <v>5</v>
      </c>
      <c r="R15" s="18">
        <f t="shared" si="2"/>
        <v>0.125</v>
      </c>
      <c r="S15" s="18">
        <f t="shared" si="3"/>
        <v>12.5</v>
      </c>
      <c r="T15" s="18">
        <v>20</v>
      </c>
      <c r="U15" s="18">
        <f>(C15-T15)</f>
        <v>20</v>
      </c>
      <c r="V15" s="18"/>
    </row>
    <row r="16" spans="1:22" x14ac:dyDescent="0.2">
      <c r="A16" s="3">
        <v>14</v>
      </c>
      <c r="B16" s="3" t="s">
        <v>236</v>
      </c>
      <c r="C16" s="3">
        <v>70</v>
      </c>
      <c r="D16" s="3"/>
      <c r="F16" s="20" t="s">
        <v>473</v>
      </c>
      <c r="G16" s="18">
        <v>62.36</v>
      </c>
      <c r="H16" s="18">
        <v>60</v>
      </c>
      <c r="I16" s="18"/>
      <c r="J16" s="18"/>
      <c r="K16" s="18"/>
      <c r="L16" s="18"/>
      <c r="M16" s="2" t="s">
        <v>928</v>
      </c>
      <c r="N16" s="18">
        <v>60</v>
      </c>
      <c r="O16" s="18">
        <f t="shared" si="0"/>
        <v>10</v>
      </c>
      <c r="P16" s="18">
        <v>60</v>
      </c>
      <c r="Q16" s="18">
        <f t="shared" si="1"/>
        <v>10</v>
      </c>
      <c r="R16" s="18">
        <f t="shared" si="2"/>
        <v>0.14285714285714285</v>
      </c>
      <c r="S16" s="18">
        <f t="shared" si="3"/>
        <v>14.29</v>
      </c>
      <c r="T16" s="18">
        <v>50</v>
      </c>
      <c r="U16" s="18">
        <f>(C16-T16)</f>
        <v>20</v>
      </c>
      <c r="V16" s="18"/>
    </row>
    <row r="17" spans="1:22" x14ac:dyDescent="0.2">
      <c r="A17" s="3">
        <v>15</v>
      </c>
      <c r="B17" s="3" t="s">
        <v>237</v>
      </c>
      <c r="C17" s="3">
        <v>70</v>
      </c>
      <c r="D17" s="3" t="s">
        <v>238</v>
      </c>
      <c r="F17" s="20" t="s">
        <v>474</v>
      </c>
      <c r="G17" s="18">
        <v>62.03</v>
      </c>
      <c r="H17" s="18">
        <v>60</v>
      </c>
      <c r="I17" s="18"/>
      <c r="J17" s="18"/>
      <c r="K17" s="18"/>
      <c r="L17" s="18"/>
      <c r="M17" s="2" t="s">
        <v>929</v>
      </c>
      <c r="N17" s="18">
        <v>60</v>
      </c>
      <c r="O17" s="18">
        <f t="shared" si="0"/>
        <v>10</v>
      </c>
      <c r="P17" s="18">
        <v>60</v>
      </c>
      <c r="Q17" s="18">
        <f t="shared" si="1"/>
        <v>10</v>
      </c>
      <c r="R17" s="18">
        <f t="shared" si="2"/>
        <v>0.14285714285714285</v>
      </c>
      <c r="S17" s="18">
        <f t="shared" si="3"/>
        <v>14.29</v>
      </c>
      <c r="T17" s="18">
        <v>45</v>
      </c>
      <c r="U17" s="18">
        <f>(C17-T17)</f>
        <v>25</v>
      </c>
      <c r="V17" s="18"/>
    </row>
    <row r="18" spans="1:22" x14ac:dyDescent="0.2">
      <c r="A18" s="3">
        <v>16</v>
      </c>
      <c r="B18" s="3" t="s">
        <v>239</v>
      </c>
      <c r="C18" s="3">
        <v>40</v>
      </c>
      <c r="D18" s="3"/>
      <c r="F18" s="20" t="s">
        <v>475</v>
      </c>
      <c r="G18" s="18">
        <v>63.16</v>
      </c>
      <c r="H18" s="18">
        <v>60</v>
      </c>
      <c r="I18" s="18"/>
      <c r="J18" s="18"/>
      <c r="K18" s="18"/>
      <c r="L18" s="18"/>
      <c r="M18" s="2" t="s">
        <v>795</v>
      </c>
      <c r="N18" s="18">
        <v>60</v>
      </c>
      <c r="O18" s="18">
        <f t="shared" si="0"/>
        <v>-20</v>
      </c>
      <c r="P18" s="18">
        <v>65</v>
      </c>
      <c r="Q18" s="18">
        <f t="shared" si="1"/>
        <v>-25</v>
      </c>
      <c r="R18" s="18">
        <f t="shared" si="2"/>
        <v>-0.625</v>
      </c>
      <c r="S18" s="18">
        <f t="shared" si="3"/>
        <v>-62.5</v>
      </c>
      <c r="T18" s="18">
        <v>45</v>
      </c>
      <c r="U18" s="18">
        <f>(C18-T18)</f>
        <v>-5</v>
      </c>
      <c r="V18" s="18"/>
    </row>
    <row r="19" spans="1:22" x14ac:dyDescent="0.2">
      <c r="A19" s="3">
        <v>17</v>
      </c>
      <c r="B19" s="3" t="s">
        <v>240</v>
      </c>
      <c r="C19" s="3">
        <v>40</v>
      </c>
      <c r="D19" s="3"/>
      <c r="F19" s="20" t="s">
        <v>476</v>
      </c>
      <c r="G19" s="18">
        <v>21.29</v>
      </c>
      <c r="H19" s="18">
        <v>20</v>
      </c>
      <c r="I19" s="18"/>
      <c r="J19" s="18"/>
      <c r="K19" s="18"/>
      <c r="L19" s="18"/>
      <c r="M19" s="2" t="s">
        <v>807</v>
      </c>
      <c r="N19" s="18">
        <v>20</v>
      </c>
      <c r="O19" s="18">
        <f t="shared" si="0"/>
        <v>20</v>
      </c>
      <c r="P19" s="18">
        <v>20</v>
      </c>
      <c r="Q19" s="18">
        <f t="shared" si="1"/>
        <v>20</v>
      </c>
      <c r="R19" s="18">
        <f t="shared" si="2"/>
        <v>0.5</v>
      </c>
      <c r="S19" s="18">
        <f t="shared" si="3"/>
        <v>50</v>
      </c>
      <c r="T19" s="18">
        <v>15</v>
      </c>
      <c r="U19" s="18">
        <f>(C19-T19)</f>
        <v>25</v>
      </c>
      <c r="V19" s="18"/>
    </row>
    <row r="20" spans="1:22" x14ac:dyDescent="0.2">
      <c r="A20" s="3">
        <v>18</v>
      </c>
      <c r="B20" s="3" t="s">
        <v>241</v>
      </c>
      <c r="C20" s="3">
        <v>40</v>
      </c>
      <c r="D20" s="3"/>
      <c r="F20" s="20" t="s">
        <v>477</v>
      </c>
      <c r="G20" s="18">
        <v>33.75</v>
      </c>
      <c r="H20" s="18">
        <v>35</v>
      </c>
      <c r="I20" s="18"/>
      <c r="J20" s="18"/>
      <c r="K20" s="18"/>
      <c r="L20" s="18"/>
      <c r="M20" s="2" t="s">
        <v>808</v>
      </c>
      <c r="N20" s="18">
        <v>30</v>
      </c>
      <c r="O20" s="18">
        <f t="shared" si="0"/>
        <v>10</v>
      </c>
      <c r="P20" s="18">
        <v>35</v>
      </c>
      <c r="Q20" s="18">
        <f t="shared" si="1"/>
        <v>5</v>
      </c>
      <c r="R20" s="18">
        <f t="shared" si="2"/>
        <v>0.125</v>
      </c>
      <c r="S20" s="18">
        <f t="shared" si="3"/>
        <v>12.5</v>
      </c>
      <c r="T20" s="18">
        <v>25</v>
      </c>
      <c r="U20" s="18">
        <f>(C20-T20)</f>
        <v>15</v>
      </c>
      <c r="V20" s="18"/>
    </row>
    <row r="21" spans="1:22" x14ac:dyDescent="0.2">
      <c r="A21" s="3">
        <v>19</v>
      </c>
      <c r="B21" s="3" t="s">
        <v>242</v>
      </c>
      <c r="C21" s="3">
        <v>70</v>
      </c>
      <c r="D21" s="3"/>
      <c r="F21" s="20" t="s">
        <v>478</v>
      </c>
      <c r="G21" s="18">
        <v>113.55</v>
      </c>
      <c r="H21" s="18">
        <v>110</v>
      </c>
      <c r="I21" s="18"/>
      <c r="J21" s="18"/>
      <c r="K21" s="18"/>
      <c r="L21" s="18"/>
      <c r="M21" s="2" t="s">
        <v>796</v>
      </c>
      <c r="N21" s="18">
        <v>100</v>
      </c>
      <c r="O21" s="18">
        <f t="shared" si="0"/>
        <v>-30</v>
      </c>
      <c r="P21" s="18">
        <v>110</v>
      </c>
      <c r="Q21" s="18">
        <f t="shared" si="1"/>
        <v>-40</v>
      </c>
      <c r="R21" s="18">
        <f t="shared" si="2"/>
        <v>-0.5714285714285714</v>
      </c>
      <c r="S21" s="18">
        <f t="shared" si="3"/>
        <v>-57.14</v>
      </c>
      <c r="T21" s="18">
        <v>95</v>
      </c>
      <c r="U21" s="18">
        <f>(C21-T21)</f>
        <v>-25</v>
      </c>
      <c r="V21" s="18"/>
    </row>
    <row r="22" spans="1:22" x14ac:dyDescent="0.2">
      <c r="A22" s="3">
        <v>20</v>
      </c>
      <c r="B22" s="3" t="s">
        <v>243</v>
      </c>
      <c r="C22" s="3">
        <v>70</v>
      </c>
      <c r="D22" s="3"/>
      <c r="F22" s="20" t="s">
        <v>479</v>
      </c>
      <c r="G22" s="18">
        <v>69.290000000000006</v>
      </c>
      <c r="H22" s="18">
        <v>70</v>
      </c>
      <c r="I22" s="18"/>
      <c r="J22" s="18"/>
      <c r="K22" s="18"/>
      <c r="L22" s="18"/>
      <c r="M22" s="2" t="s">
        <v>809</v>
      </c>
      <c r="N22" s="18">
        <v>50</v>
      </c>
      <c r="O22" s="18">
        <f t="shared" si="0"/>
        <v>20</v>
      </c>
      <c r="P22" s="18">
        <v>50</v>
      </c>
      <c r="Q22" s="18">
        <f t="shared" si="1"/>
        <v>20</v>
      </c>
      <c r="R22" s="18">
        <f t="shared" si="2"/>
        <v>0.2857142857142857</v>
      </c>
      <c r="S22" s="18">
        <f t="shared" si="3"/>
        <v>28.57</v>
      </c>
      <c r="T22" s="18">
        <v>50</v>
      </c>
      <c r="U22" s="18">
        <f>(C22-T22)</f>
        <v>20</v>
      </c>
      <c r="V22" s="18"/>
    </row>
    <row r="23" spans="1:22" x14ac:dyDescent="0.2">
      <c r="A23" s="3">
        <v>21</v>
      </c>
      <c r="B23" s="3" t="s">
        <v>244</v>
      </c>
      <c r="C23" s="3">
        <v>70</v>
      </c>
      <c r="D23" s="3"/>
      <c r="F23" s="20" t="s">
        <v>480</v>
      </c>
      <c r="G23" s="18">
        <v>55.5</v>
      </c>
      <c r="H23" s="18">
        <v>60</v>
      </c>
      <c r="I23" s="18"/>
      <c r="J23" s="18"/>
      <c r="K23" s="18"/>
      <c r="L23" s="18"/>
      <c r="M23" s="2" t="s">
        <v>810</v>
      </c>
      <c r="N23" s="18">
        <v>80</v>
      </c>
      <c r="O23" s="18">
        <f t="shared" si="0"/>
        <v>-10</v>
      </c>
      <c r="P23" s="18">
        <v>85</v>
      </c>
      <c r="Q23" s="18">
        <f t="shared" si="1"/>
        <v>-15</v>
      </c>
      <c r="R23" s="18">
        <f t="shared" si="2"/>
        <v>-0.21428571428571427</v>
      </c>
      <c r="S23" s="18">
        <f t="shared" si="3"/>
        <v>-21.43</v>
      </c>
      <c r="T23" s="18">
        <v>80</v>
      </c>
      <c r="U23" s="18">
        <f>(C23-T23)</f>
        <v>-10</v>
      </c>
      <c r="V23" s="18"/>
    </row>
    <row r="24" spans="1:22" x14ac:dyDescent="0.2">
      <c r="A24" s="3">
        <v>22</v>
      </c>
      <c r="B24" s="3" t="s">
        <v>245</v>
      </c>
      <c r="C24" s="3">
        <v>7</v>
      </c>
      <c r="D24" s="3"/>
      <c r="F24" s="20" t="s">
        <v>481</v>
      </c>
      <c r="G24" s="18">
        <v>14.82</v>
      </c>
      <c r="H24" s="18">
        <v>14.8</v>
      </c>
      <c r="I24" s="20"/>
      <c r="J24" s="18"/>
      <c r="K24" s="18"/>
      <c r="L24" s="18"/>
      <c r="M24" s="2" t="s">
        <v>797</v>
      </c>
      <c r="N24" s="18">
        <v>10</v>
      </c>
      <c r="O24" s="18">
        <f t="shared" si="0"/>
        <v>-3</v>
      </c>
      <c r="P24" s="18">
        <v>15</v>
      </c>
      <c r="Q24" s="18">
        <f t="shared" si="1"/>
        <v>-8</v>
      </c>
      <c r="R24" s="18">
        <f t="shared" si="2"/>
        <v>-1.1428571428571428</v>
      </c>
      <c r="S24" s="18">
        <f t="shared" si="3"/>
        <v>-114.29</v>
      </c>
      <c r="T24" s="18">
        <v>10</v>
      </c>
      <c r="U24" s="18">
        <f>(C24-T24)</f>
        <v>-3</v>
      </c>
      <c r="V24" s="18"/>
    </row>
    <row r="25" spans="1:22" x14ac:dyDescent="0.2">
      <c r="A25" s="3">
        <v>23</v>
      </c>
      <c r="B25" s="3" t="s">
        <v>246</v>
      </c>
      <c r="C25" s="3">
        <v>40</v>
      </c>
      <c r="D25" s="3" t="s">
        <v>247</v>
      </c>
      <c r="F25" s="20" t="s">
        <v>483</v>
      </c>
      <c r="G25" s="18">
        <v>32.770000000000003</v>
      </c>
      <c r="H25" s="18">
        <v>30</v>
      </c>
      <c r="I25" s="18"/>
      <c r="J25" s="18"/>
      <c r="K25" s="18"/>
      <c r="L25" s="18"/>
      <c r="M25" s="2" t="s">
        <v>811</v>
      </c>
      <c r="N25" s="18">
        <v>30</v>
      </c>
      <c r="O25" s="18">
        <f t="shared" si="0"/>
        <v>10</v>
      </c>
      <c r="P25" s="18">
        <v>35</v>
      </c>
      <c r="Q25" s="18">
        <f t="shared" si="1"/>
        <v>5</v>
      </c>
      <c r="R25" s="18">
        <f t="shared" si="2"/>
        <v>0.125</v>
      </c>
      <c r="S25" s="18">
        <f t="shared" si="3"/>
        <v>12.5</v>
      </c>
      <c r="T25" s="18">
        <v>20</v>
      </c>
      <c r="U25" s="18">
        <f>(C25-T25)</f>
        <v>20</v>
      </c>
      <c r="V25" s="18"/>
    </row>
    <row r="26" spans="1:22" x14ac:dyDescent="0.2">
      <c r="A26" s="3">
        <v>24</v>
      </c>
      <c r="B26" s="3" t="s">
        <v>248</v>
      </c>
      <c r="C26" s="3">
        <v>70</v>
      </c>
      <c r="D26" s="3"/>
      <c r="F26" s="20" t="s">
        <v>484</v>
      </c>
      <c r="G26" s="18">
        <v>98.87</v>
      </c>
      <c r="H26" s="18">
        <v>100</v>
      </c>
      <c r="I26" s="18"/>
      <c r="J26" s="18"/>
      <c r="K26" s="18"/>
      <c r="L26" s="18"/>
      <c r="M26" s="2" t="s">
        <v>812</v>
      </c>
      <c r="N26" s="18">
        <v>100</v>
      </c>
      <c r="O26" s="18">
        <f t="shared" si="0"/>
        <v>-30</v>
      </c>
      <c r="P26" s="18">
        <v>100</v>
      </c>
      <c r="Q26" s="18">
        <f t="shared" si="1"/>
        <v>-30</v>
      </c>
      <c r="R26" s="18">
        <f t="shared" si="2"/>
        <v>-0.42857142857142855</v>
      </c>
      <c r="S26" s="18">
        <f t="shared" si="3"/>
        <v>-42.86</v>
      </c>
      <c r="T26" s="18">
        <v>110</v>
      </c>
      <c r="U26" s="18">
        <f>(C26-T26)</f>
        <v>-40</v>
      </c>
      <c r="V26" s="18"/>
    </row>
    <row r="27" spans="1:22" x14ac:dyDescent="0.2">
      <c r="A27" s="3">
        <v>25</v>
      </c>
      <c r="B27" s="3" t="s">
        <v>249</v>
      </c>
      <c r="C27" s="3">
        <v>70</v>
      </c>
      <c r="D27" s="3" t="s">
        <v>250</v>
      </c>
      <c r="F27" s="20" t="s">
        <v>485</v>
      </c>
      <c r="G27" s="18">
        <v>62.46</v>
      </c>
      <c r="H27" s="18">
        <v>60</v>
      </c>
      <c r="I27" s="18"/>
      <c r="J27" s="18"/>
      <c r="K27" s="18"/>
      <c r="L27" s="18"/>
      <c r="M27" s="2" t="s">
        <v>813</v>
      </c>
      <c r="N27" s="18">
        <v>70</v>
      </c>
      <c r="O27" s="18">
        <f t="shared" si="0"/>
        <v>0</v>
      </c>
      <c r="P27" s="18">
        <v>70</v>
      </c>
      <c r="Q27" s="18">
        <f t="shared" si="1"/>
        <v>0</v>
      </c>
      <c r="R27" s="18">
        <f t="shared" si="2"/>
        <v>0</v>
      </c>
      <c r="S27" s="25">
        <f t="shared" si="3"/>
        <v>0</v>
      </c>
      <c r="T27" s="18">
        <v>55</v>
      </c>
      <c r="U27" s="18">
        <f>(C27-T27)</f>
        <v>15</v>
      </c>
      <c r="V27" s="18"/>
    </row>
    <row r="28" spans="1:22" x14ac:dyDescent="0.2">
      <c r="A28" s="3">
        <v>26</v>
      </c>
      <c r="B28" s="3" t="s">
        <v>251</v>
      </c>
      <c r="C28" s="3">
        <v>7</v>
      </c>
      <c r="D28" s="3" t="s">
        <v>252</v>
      </c>
      <c r="F28" s="20" t="s">
        <v>486</v>
      </c>
      <c r="G28" s="18">
        <v>6.31</v>
      </c>
      <c r="H28" s="18">
        <v>6.3</v>
      </c>
      <c r="I28" s="18"/>
      <c r="J28" s="18"/>
      <c r="K28" s="18"/>
      <c r="L28" s="18"/>
      <c r="M28" s="2" t="s">
        <v>814</v>
      </c>
      <c r="N28" s="18">
        <v>10</v>
      </c>
      <c r="O28" s="18">
        <f t="shared" si="0"/>
        <v>-3</v>
      </c>
      <c r="P28" s="18">
        <v>6</v>
      </c>
      <c r="Q28" s="18">
        <f t="shared" si="1"/>
        <v>1</v>
      </c>
      <c r="R28" s="18">
        <f t="shared" si="2"/>
        <v>0.14285714285714285</v>
      </c>
      <c r="S28" s="18">
        <f t="shared" si="3"/>
        <v>14.29</v>
      </c>
      <c r="T28" s="18">
        <v>5</v>
      </c>
      <c r="U28" s="18">
        <f>(C28-T28)</f>
        <v>2</v>
      </c>
      <c r="V28" s="18"/>
    </row>
    <row r="29" spans="1:22" x14ac:dyDescent="0.2">
      <c r="A29" s="3">
        <v>27</v>
      </c>
      <c r="B29" s="3" t="s">
        <v>253</v>
      </c>
      <c r="C29" s="3">
        <v>70</v>
      </c>
      <c r="D29" s="3"/>
      <c r="F29" s="20" t="s">
        <v>487</v>
      </c>
      <c r="G29" s="18">
        <v>60.12</v>
      </c>
      <c r="H29" s="18">
        <v>60</v>
      </c>
      <c r="I29" s="18"/>
      <c r="J29" s="18"/>
      <c r="K29" s="18"/>
      <c r="L29" s="18"/>
      <c r="M29" s="2" t="s">
        <v>815</v>
      </c>
      <c r="N29" s="18">
        <v>100</v>
      </c>
      <c r="O29" s="18">
        <f t="shared" si="0"/>
        <v>-30</v>
      </c>
      <c r="P29" s="18">
        <v>95</v>
      </c>
      <c r="Q29" s="18">
        <f t="shared" si="1"/>
        <v>-25</v>
      </c>
      <c r="R29" s="18">
        <f t="shared" si="2"/>
        <v>-0.35714285714285715</v>
      </c>
      <c r="S29" s="18">
        <f t="shared" si="3"/>
        <v>-35.71</v>
      </c>
      <c r="T29" s="18">
        <v>100</v>
      </c>
      <c r="U29" s="18">
        <f>(C29-T29)</f>
        <v>-30</v>
      </c>
      <c r="V29" s="18"/>
    </row>
    <row r="30" spans="1:22" x14ac:dyDescent="0.2">
      <c r="A30" s="3">
        <v>28</v>
      </c>
      <c r="B30" s="3" t="s">
        <v>254</v>
      </c>
      <c r="C30" s="3">
        <v>70</v>
      </c>
      <c r="D30" s="3" t="s">
        <v>220</v>
      </c>
      <c r="F30" s="20" t="s">
        <v>488</v>
      </c>
      <c r="G30" s="18">
        <v>79.8</v>
      </c>
      <c r="H30" s="18">
        <v>80</v>
      </c>
      <c r="I30" s="18"/>
      <c r="J30" s="18"/>
      <c r="K30" s="18"/>
      <c r="L30" s="18"/>
      <c r="M30" s="2" t="s">
        <v>816</v>
      </c>
      <c r="N30" s="18">
        <v>80</v>
      </c>
      <c r="O30" s="18">
        <f t="shared" si="0"/>
        <v>-10</v>
      </c>
      <c r="P30" s="18">
        <v>80</v>
      </c>
      <c r="Q30" s="18">
        <f t="shared" si="1"/>
        <v>-10</v>
      </c>
      <c r="R30" s="18">
        <f t="shared" si="2"/>
        <v>-0.14285714285714285</v>
      </c>
      <c r="S30" s="18">
        <f t="shared" si="3"/>
        <v>-14.29</v>
      </c>
      <c r="T30" s="18">
        <v>65</v>
      </c>
      <c r="U30" s="18">
        <f>(C30-T30)</f>
        <v>5</v>
      </c>
      <c r="V30" s="18"/>
    </row>
    <row r="31" spans="1:22" x14ac:dyDescent="0.2">
      <c r="A31" s="3">
        <v>29</v>
      </c>
      <c r="B31" s="3" t="s">
        <v>255</v>
      </c>
      <c r="C31" s="3">
        <v>70</v>
      </c>
      <c r="D31" s="3" t="s">
        <v>256</v>
      </c>
      <c r="F31" s="20" t="s">
        <v>489</v>
      </c>
      <c r="G31" s="18">
        <v>131.58000000000001</v>
      </c>
      <c r="H31" s="18">
        <v>130</v>
      </c>
      <c r="I31" s="18"/>
      <c r="J31" s="18"/>
      <c r="K31" s="18"/>
      <c r="L31" s="18"/>
      <c r="M31" s="2" t="s">
        <v>798</v>
      </c>
      <c r="N31" s="18">
        <v>100</v>
      </c>
      <c r="O31" s="18">
        <f t="shared" si="0"/>
        <v>-30</v>
      </c>
      <c r="P31" s="18">
        <v>130</v>
      </c>
      <c r="Q31" s="18">
        <f t="shared" si="1"/>
        <v>-60</v>
      </c>
      <c r="R31" s="18">
        <f t="shared" si="2"/>
        <v>-0.8571428571428571</v>
      </c>
      <c r="S31" s="18">
        <f t="shared" si="3"/>
        <v>-85.71</v>
      </c>
      <c r="T31" s="18">
        <v>110</v>
      </c>
      <c r="U31" s="18">
        <f>(C31-T31)</f>
        <v>-40</v>
      </c>
      <c r="V31" s="18"/>
    </row>
    <row r="32" spans="1:22" x14ac:dyDescent="0.2">
      <c r="A32" s="3">
        <v>30</v>
      </c>
      <c r="B32" s="3" t="s">
        <v>257</v>
      </c>
      <c r="C32" s="3">
        <v>70</v>
      </c>
      <c r="D32" s="3" t="s">
        <v>258</v>
      </c>
      <c r="F32" s="20" t="s">
        <v>490</v>
      </c>
      <c r="G32" s="18">
        <v>84.58</v>
      </c>
      <c r="H32" s="18">
        <v>80</v>
      </c>
      <c r="I32" s="18"/>
      <c r="J32" s="18"/>
      <c r="K32" s="18"/>
      <c r="L32" s="18"/>
      <c r="M32" s="2" t="s">
        <v>799</v>
      </c>
      <c r="N32" s="18">
        <v>80</v>
      </c>
      <c r="O32" s="18">
        <f t="shared" si="0"/>
        <v>-10</v>
      </c>
      <c r="P32" s="18">
        <v>85</v>
      </c>
      <c r="Q32" s="18">
        <f t="shared" si="1"/>
        <v>-15</v>
      </c>
      <c r="R32" s="18">
        <f t="shared" si="2"/>
        <v>-0.21428571428571427</v>
      </c>
      <c r="S32" s="18">
        <f t="shared" si="3"/>
        <v>-21.43</v>
      </c>
      <c r="T32" s="18">
        <v>85</v>
      </c>
      <c r="U32" s="18">
        <f>(C32-T32)</f>
        <v>-15</v>
      </c>
      <c r="V32" s="18"/>
    </row>
    <row r="33" spans="1:22" x14ac:dyDescent="0.2">
      <c r="A33" s="3">
        <v>31</v>
      </c>
      <c r="B33" s="3" t="s">
        <v>259</v>
      </c>
      <c r="C33" s="3">
        <v>70</v>
      </c>
      <c r="D33" s="3" t="s">
        <v>260</v>
      </c>
      <c r="F33" s="20" t="s">
        <v>491</v>
      </c>
      <c r="G33" s="18">
        <v>42.83</v>
      </c>
      <c r="H33" s="18">
        <v>40</v>
      </c>
      <c r="I33" s="18"/>
      <c r="J33" s="18"/>
      <c r="K33" s="18"/>
      <c r="L33" s="18"/>
      <c r="M33" s="2" t="s">
        <v>800</v>
      </c>
      <c r="N33" s="18">
        <v>40</v>
      </c>
      <c r="O33" s="18">
        <f t="shared" si="0"/>
        <v>30</v>
      </c>
      <c r="P33" s="18">
        <v>45</v>
      </c>
      <c r="Q33" s="18">
        <f t="shared" si="1"/>
        <v>25</v>
      </c>
      <c r="R33" s="18">
        <f t="shared" si="2"/>
        <v>0.35714285714285715</v>
      </c>
      <c r="S33" s="18">
        <f t="shared" si="3"/>
        <v>35.71</v>
      </c>
      <c r="T33" s="18">
        <v>30</v>
      </c>
      <c r="U33" s="18">
        <f>(C33-T33)</f>
        <v>40</v>
      </c>
      <c r="V33" s="18"/>
    </row>
    <row r="34" spans="1:22" x14ac:dyDescent="0.2">
      <c r="A34" s="3">
        <v>32</v>
      </c>
      <c r="B34" s="3" t="s">
        <v>261</v>
      </c>
      <c r="C34" s="3">
        <v>70</v>
      </c>
      <c r="D34" s="3"/>
      <c r="F34" s="20" t="s">
        <v>492</v>
      </c>
      <c r="G34" s="18">
        <v>63.85</v>
      </c>
      <c r="H34" s="18">
        <v>65</v>
      </c>
      <c r="I34" s="18"/>
      <c r="J34" s="18"/>
      <c r="K34" s="18"/>
      <c r="L34" s="18"/>
      <c r="M34" s="2" t="s">
        <v>817</v>
      </c>
      <c r="N34" s="18">
        <v>50</v>
      </c>
      <c r="O34" s="18">
        <f t="shared" si="0"/>
        <v>20</v>
      </c>
      <c r="P34" s="18">
        <v>55</v>
      </c>
      <c r="Q34" s="18">
        <f t="shared" si="1"/>
        <v>15</v>
      </c>
      <c r="R34" s="18">
        <f t="shared" si="2"/>
        <v>0.21428571428571427</v>
      </c>
      <c r="S34" s="18">
        <f t="shared" si="3"/>
        <v>21.43</v>
      </c>
      <c r="T34" s="18">
        <v>45</v>
      </c>
      <c r="U34" s="18">
        <f>(C34-T34)</f>
        <v>25</v>
      </c>
      <c r="V34" s="18"/>
    </row>
    <row r="35" spans="1:22" x14ac:dyDescent="0.2">
      <c r="A35" s="3">
        <v>33</v>
      </c>
      <c r="B35" s="3" t="s">
        <v>262</v>
      </c>
      <c r="C35" s="3">
        <v>70</v>
      </c>
      <c r="D35" s="3" t="s">
        <v>263</v>
      </c>
      <c r="F35" s="20" t="s">
        <v>493</v>
      </c>
      <c r="G35" s="18">
        <v>142.43</v>
      </c>
      <c r="H35" s="18">
        <v>140</v>
      </c>
      <c r="I35" s="18"/>
      <c r="J35" s="18"/>
      <c r="K35" s="18"/>
      <c r="L35" s="18"/>
      <c r="M35" s="2" t="s">
        <v>818</v>
      </c>
      <c r="N35" s="18">
        <v>100</v>
      </c>
      <c r="O35" s="18">
        <f t="shared" si="0"/>
        <v>-30</v>
      </c>
      <c r="P35" s="18">
        <v>110</v>
      </c>
      <c r="Q35" s="18">
        <f t="shared" si="1"/>
        <v>-40</v>
      </c>
      <c r="R35" s="18">
        <f t="shared" si="2"/>
        <v>-0.5714285714285714</v>
      </c>
      <c r="S35" s="18">
        <f t="shared" si="3"/>
        <v>-57.14</v>
      </c>
      <c r="T35" s="18">
        <v>80</v>
      </c>
      <c r="U35" s="18">
        <f>(C35-T35)</f>
        <v>-10</v>
      </c>
      <c r="V35" s="18"/>
    </row>
    <row r="36" spans="1:22" x14ac:dyDescent="0.3">
      <c r="A36" s="3">
        <v>34</v>
      </c>
      <c r="B36" s="3" t="s">
        <v>264</v>
      </c>
      <c r="C36" s="3">
        <v>70</v>
      </c>
      <c r="D36" s="3" t="s">
        <v>265</v>
      </c>
      <c r="F36" s="18"/>
      <c r="G36" s="18"/>
      <c r="H36" s="18"/>
      <c r="I36" s="18"/>
      <c r="J36" s="18"/>
      <c r="K36" s="18"/>
      <c r="L36" s="18"/>
      <c r="M36" s="2"/>
      <c r="N36" s="18"/>
      <c r="O36" s="18"/>
      <c r="P36" s="18"/>
      <c r="Q36" s="18"/>
      <c r="R36" s="18"/>
      <c r="S36" s="18">
        <f t="shared" si="3"/>
        <v>100</v>
      </c>
      <c r="T36" s="18"/>
      <c r="U36" s="18"/>
      <c r="V36" s="18"/>
    </row>
    <row r="37" spans="1:22" x14ac:dyDescent="0.2">
      <c r="A37" s="3">
        <v>35</v>
      </c>
      <c r="B37" s="3" t="s">
        <v>266</v>
      </c>
      <c r="C37" s="3">
        <v>70</v>
      </c>
      <c r="D37" s="3" t="s">
        <v>220</v>
      </c>
      <c r="F37" s="20" t="s">
        <v>494</v>
      </c>
      <c r="G37" s="18">
        <v>138.61000000000001</v>
      </c>
      <c r="H37" s="18">
        <v>140</v>
      </c>
      <c r="I37" s="18"/>
      <c r="J37" s="18"/>
      <c r="K37" s="18"/>
      <c r="L37" s="18"/>
      <c r="M37" s="2" t="s">
        <v>819</v>
      </c>
      <c r="N37" s="18">
        <v>100</v>
      </c>
      <c r="O37" s="18">
        <f t="shared" si="0"/>
        <v>-30</v>
      </c>
      <c r="P37" s="18">
        <v>120</v>
      </c>
      <c r="Q37" s="18">
        <f t="shared" si="1"/>
        <v>-50</v>
      </c>
      <c r="R37" s="18">
        <f t="shared" si="2"/>
        <v>-0.7142857142857143</v>
      </c>
      <c r="S37" s="18">
        <f t="shared" si="3"/>
        <v>-71.430000000000007</v>
      </c>
      <c r="T37" s="18">
        <v>130</v>
      </c>
      <c r="U37" s="18">
        <f>(C37-T37)</f>
        <v>-60</v>
      </c>
      <c r="V37" s="18"/>
    </row>
    <row r="38" spans="1:22" x14ac:dyDescent="0.2">
      <c r="A38" s="3">
        <v>36</v>
      </c>
      <c r="B38" s="3" t="s">
        <v>267</v>
      </c>
      <c r="C38" s="3">
        <v>70</v>
      </c>
      <c r="D38" s="3" t="s">
        <v>220</v>
      </c>
      <c r="F38" s="20" t="s">
        <v>495</v>
      </c>
      <c r="G38" s="18">
        <v>69.38</v>
      </c>
      <c r="H38" s="18">
        <v>70</v>
      </c>
      <c r="I38" s="18"/>
      <c r="J38" s="18"/>
      <c r="K38" s="18"/>
      <c r="L38" s="18"/>
      <c r="M38" s="2" t="s">
        <v>930</v>
      </c>
      <c r="N38" s="18">
        <v>70</v>
      </c>
      <c r="O38" s="18">
        <f t="shared" si="0"/>
        <v>0</v>
      </c>
      <c r="P38" s="18">
        <v>70</v>
      </c>
      <c r="Q38" s="18">
        <f t="shared" si="1"/>
        <v>0</v>
      </c>
      <c r="R38" s="18">
        <f t="shared" si="2"/>
        <v>0</v>
      </c>
      <c r="S38" s="25">
        <f t="shared" si="3"/>
        <v>0</v>
      </c>
      <c r="T38" s="18">
        <v>50</v>
      </c>
      <c r="U38" s="18">
        <f>(C38-T38)</f>
        <v>20</v>
      </c>
      <c r="V38" s="18"/>
    </row>
    <row r="39" spans="1:22" x14ac:dyDescent="0.3">
      <c r="A39" s="3">
        <v>37</v>
      </c>
      <c r="B39" s="3" t="s">
        <v>268</v>
      </c>
      <c r="C39" s="3">
        <v>40</v>
      </c>
      <c r="D39" s="3"/>
      <c r="F39" s="20" t="s">
        <v>496</v>
      </c>
      <c r="G39" s="18">
        <v>47.67</v>
      </c>
      <c r="H39" s="18">
        <v>50</v>
      </c>
      <c r="I39" s="18"/>
      <c r="J39" s="18"/>
      <c r="K39" s="18"/>
      <c r="L39" s="18"/>
      <c r="M39" s="23" t="s">
        <v>931</v>
      </c>
      <c r="N39" s="18">
        <v>50</v>
      </c>
      <c r="O39" s="18">
        <f t="shared" si="0"/>
        <v>-10</v>
      </c>
      <c r="P39" s="18">
        <v>45</v>
      </c>
      <c r="Q39" s="18">
        <f t="shared" si="1"/>
        <v>-5</v>
      </c>
      <c r="R39" s="18">
        <f t="shared" si="2"/>
        <v>-0.125</v>
      </c>
      <c r="S39" s="18">
        <f t="shared" si="3"/>
        <v>-12.5</v>
      </c>
      <c r="T39" s="18">
        <v>45</v>
      </c>
      <c r="U39" s="18">
        <f>(C39-T39)</f>
        <v>-5</v>
      </c>
      <c r="V39" s="18"/>
    </row>
    <row r="40" spans="1:22" x14ac:dyDescent="0.3">
      <c r="A40" s="3">
        <v>38</v>
      </c>
      <c r="B40" s="3" t="s">
        <v>269</v>
      </c>
      <c r="C40" s="3">
        <v>70</v>
      </c>
      <c r="D40" s="3" t="s">
        <v>220</v>
      </c>
      <c r="F40" s="20" t="s">
        <v>497</v>
      </c>
      <c r="G40" s="18">
        <v>84.49</v>
      </c>
      <c r="H40" s="18">
        <v>80</v>
      </c>
      <c r="I40" s="18"/>
      <c r="J40" s="18"/>
      <c r="K40" s="18"/>
      <c r="L40" s="18"/>
      <c r="M40" s="23" t="s">
        <v>932</v>
      </c>
      <c r="N40" s="18">
        <v>80</v>
      </c>
      <c r="O40" s="18">
        <f t="shared" si="0"/>
        <v>-10</v>
      </c>
      <c r="P40" s="18">
        <v>85</v>
      </c>
      <c r="Q40" s="18">
        <f t="shared" si="1"/>
        <v>-15</v>
      </c>
      <c r="R40" s="18">
        <f t="shared" si="2"/>
        <v>-0.21428571428571427</v>
      </c>
      <c r="S40" s="18">
        <f t="shared" si="3"/>
        <v>-21.43</v>
      </c>
      <c r="T40" s="18">
        <v>130</v>
      </c>
      <c r="U40" s="18">
        <f>(C40-T40)</f>
        <v>-60</v>
      </c>
      <c r="V40" s="18"/>
    </row>
    <row r="41" spans="1:22" x14ac:dyDescent="0.2">
      <c r="A41" s="3">
        <v>39</v>
      </c>
      <c r="B41" s="3" t="s">
        <v>270</v>
      </c>
      <c r="C41" s="3">
        <v>70</v>
      </c>
      <c r="D41" s="3" t="s">
        <v>271</v>
      </c>
      <c r="F41" s="20" t="s">
        <v>498</v>
      </c>
      <c r="G41" s="18">
        <v>57.19</v>
      </c>
      <c r="H41" s="18">
        <v>60</v>
      </c>
      <c r="I41" s="18"/>
      <c r="J41" s="18"/>
      <c r="K41" s="18"/>
      <c r="L41" s="18"/>
      <c r="M41" s="2" t="s">
        <v>820</v>
      </c>
      <c r="N41" s="18">
        <v>60</v>
      </c>
      <c r="O41" s="18">
        <f t="shared" si="0"/>
        <v>10</v>
      </c>
      <c r="P41" s="18">
        <v>55</v>
      </c>
      <c r="Q41" s="18">
        <f t="shared" si="1"/>
        <v>15</v>
      </c>
      <c r="R41" s="18">
        <f t="shared" si="2"/>
        <v>0.21428571428571427</v>
      </c>
      <c r="S41" s="18">
        <f t="shared" si="3"/>
        <v>21.43</v>
      </c>
      <c r="T41" s="18">
        <v>40</v>
      </c>
      <c r="U41" s="18">
        <f>(C41-T41)</f>
        <v>30</v>
      </c>
      <c r="V41" s="18"/>
    </row>
    <row r="42" spans="1:22" x14ac:dyDescent="0.2">
      <c r="A42" s="3">
        <v>40</v>
      </c>
      <c r="B42" s="3" t="s">
        <v>272</v>
      </c>
      <c r="C42" s="3">
        <v>70</v>
      </c>
      <c r="D42" s="3" t="s">
        <v>273</v>
      </c>
      <c r="F42" s="20" t="s">
        <v>499</v>
      </c>
      <c r="G42" s="18">
        <v>80.569999999999993</v>
      </c>
      <c r="H42" s="18">
        <v>80</v>
      </c>
      <c r="I42" s="18"/>
      <c r="J42" s="18"/>
      <c r="K42" s="18"/>
      <c r="L42" s="18"/>
      <c r="M42" s="2" t="s">
        <v>821</v>
      </c>
      <c r="N42" s="18">
        <v>80</v>
      </c>
      <c r="O42" s="18">
        <f t="shared" si="0"/>
        <v>-10</v>
      </c>
      <c r="P42" s="18">
        <v>80</v>
      </c>
      <c r="Q42" s="18">
        <f t="shared" si="1"/>
        <v>-10</v>
      </c>
      <c r="R42" s="18">
        <f t="shared" si="2"/>
        <v>-0.14285714285714285</v>
      </c>
      <c r="S42" s="18">
        <f t="shared" si="3"/>
        <v>-14.29</v>
      </c>
      <c r="T42" s="18">
        <v>60</v>
      </c>
      <c r="U42" s="18">
        <f>(C42-T42)</f>
        <v>10</v>
      </c>
      <c r="V42" s="18"/>
    </row>
    <row r="43" spans="1:22" x14ac:dyDescent="0.2">
      <c r="A43" s="3">
        <v>41</v>
      </c>
      <c r="B43" s="3" t="s">
        <v>274</v>
      </c>
      <c r="C43" s="3">
        <v>70</v>
      </c>
      <c r="D43" s="3"/>
      <c r="F43" s="20" t="s">
        <v>500</v>
      </c>
      <c r="G43" s="18">
        <v>52.04</v>
      </c>
      <c r="H43" s="18">
        <v>50</v>
      </c>
      <c r="I43" s="18"/>
      <c r="J43" s="18"/>
      <c r="K43" s="18"/>
      <c r="L43" s="18"/>
      <c r="M43" s="2" t="s">
        <v>822</v>
      </c>
      <c r="N43" s="18">
        <v>50</v>
      </c>
      <c r="O43" s="18">
        <f t="shared" si="0"/>
        <v>20</v>
      </c>
      <c r="P43" s="18">
        <v>50</v>
      </c>
      <c r="Q43" s="18">
        <f t="shared" si="1"/>
        <v>20</v>
      </c>
      <c r="R43" s="18">
        <f t="shared" si="2"/>
        <v>0.2857142857142857</v>
      </c>
      <c r="S43" s="18">
        <f t="shared" si="3"/>
        <v>28.57</v>
      </c>
      <c r="T43" s="18">
        <v>40</v>
      </c>
      <c r="U43" s="18">
        <f>(C43-T43)</f>
        <v>30</v>
      </c>
      <c r="V43" s="18"/>
    </row>
    <row r="44" spans="1:22" x14ac:dyDescent="0.2">
      <c r="A44" s="3">
        <v>42</v>
      </c>
      <c r="B44" s="3" t="s">
        <v>275</v>
      </c>
      <c r="C44" s="3">
        <v>70</v>
      </c>
      <c r="D44" s="3"/>
      <c r="F44" s="20" t="s">
        <v>501</v>
      </c>
      <c r="G44" s="18">
        <v>96.15</v>
      </c>
      <c r="H44" s="18">
        <v>100</v>
      </c>
      <c r="I44" s="18"/>
      <c r="J44" s="18"/>
      <c r="K44" s="18"/>
      <c r="L44" s="18"/>
      <c r="M44" s="2" t="s">
        <v>823</v>
      </c>
      <c r="N44" s="18">
        <v>100</v>
      </c>
      <c r="O44" s="18">
        <f t="shared" si="0"/>
        <v>-30</v>
      </c>
      <c r="P44" s="18">
        <v>95</v>
      </c>
      <c r="Q44" s="18">
        <f t="shared" si="1"/>
        <v>-25</v>
      </c>
      <c r="R44" s="18">
        <f t="shared" si="2"/>
        <v>-0.35714285714285715</v>
      </c>
      <c r="S44" s="18">
        <f t="shared" si="3"/>
        <v>-35.71</v>
      </c>
      <c r="T44" s="18">
        <v>65</v>
      </c>
      <c r="U44" s="18">
        <f>(C44-T44)</f>
        <v>5</v>
      </c>
      <c r="V44" s="18"/>
    </row>
    <row r="45" spans="1:22" x14ac:dyDescent="0.2">
      <c r="A45" s="3">
        <v>43</v>
      </c>
      <c r="B45" s="3" t="s">
        <v>276</v>
      </c>
      <c r="C45" s="3">
        <v>70</v>
      </c>
      <c r="D45" s="3"/>
      <c r="F45" s="20" t="s">
        <v>502</v>
      </c>
      <c r="G45" s="18">
        <v>65.33</v>
      </c>
      <c r="H45" s="18">
        <v>70</v>
      </c>
      <c r="I45" s="18"/>
      <c r="J45" s="18"/>
      <c r="K45" s="18"/>
      <c r="L45" s="18"/>
      <c r="M45" s="2" t="s">
        <v>824</v>
      </c>
      <c r="N45" s="18">
        <v>70</v>
      </c>
      <c r="O45" s="18">
        <f t="shared" si="0"/>
        <v>0</v>
      </c>
      <c r="P45" s="18">
        <v>65</v>
      </c>
      <c r="Q45" s="18">
        <f t="shared" si="1"/>
        <v>5</v>
      </c>
      <c r="R45" s="18">
        <f t="shared" si="2"/>
        <v>7.1428571428571425E-2</v>
      </c>
      <c r="S45" s="25">
        <f t="shared" si="3"/>
        <v>7.14</v>
      </c>
      <c r="T45" s="18">
        <v>45</v>
      </c>
      <c r="U45" s="18">
        <f>(C45-T45)</f>
        <v>25</v>
      </c>
      <c r="V45" s="18"/>
    </row>
    <row r="46" spans="1:22" x14ac:dyDescent="0.2">
      <c r="A46" s="3">
        <v>44</v>
      </c>
      <c r="B46" s="3" t="s">
        <v>277</v>
      </c>
      <c r="C46" s="3">
        <v>40</v>
      </c>
      <c r="D46" s="3"/>
      <c r="F46" s="20" t="s">
        <v>503</v>
      </c>
      <c r="G46" s="18">
        <v>32.229999999999997</v>
      </c>
      <c r="H46" s="18">
        <v>30</v>
      </c>
      <c r="I46" s="18"/>
      <c r="J46" s="18"/>
      <c r="K46" s="18"/>
      <c r="L46" s="18"/>
      <c r="M46" s="2" t="s">
        <v>825</v>
      </c>
      <c r="N46" s="18">
        <v>30</v>
      </c>
      <c r="O46" s="18">
        <f t="shared" si="0"/>
        <v>10</v>
      </c>
      <c r="P46" s="18">
        <v>30</v>
      </c>
      <c r="Q46" s="18">
        <f t="shared" si="1"/>
        <v>10</v>
      </c>
      <c r="R46" s="18">
        <f t="shared" si="2"/>
        <v>0.25</v>
      </c>
      <c r="S46" s="18">
        <f t="shared" si="3"/>
        <v>25</v>
      </c>
      <c r="T46" s="18">
        <v>20</v>
      </c>
      <c r="U46" s="18">
        <f>(C46-T46)</f>
        <v>20</v>
      </c>
      <c r="V46" s="18"/>
    </row>
    <row r="47" spans="1:22" x14ac:dyDescent="0.2">
      <c r="A47" s="3">
        <v>45</v>
      </c>
      <c r="B47" s="3" t="s">
        <v>278</v>
      </c>
      <c r="C47" s="3">
        <v>70</v>
      </c>
      <c r="D47" s="3"/>
      <c r="F47" s="20" t="s">
        <v>504</v>
      </c>
      <c r="G47" s="18">
        <v>123.2</v>
      </c>
      <c r="H47" s="18">
        <v>120</v>
      </c>
      <c r="I47" s="18"/>
      <c r="J47" s="18"/>
      <c r="K47" s="18"/>
      <c r="L47" s="18"/>
      <c r="M47" s="2" t="s">
        <v>826</v>
      </c>
      <c r="N47" s="18">
        <v>100</v>
      </c>
      <c r="O47" s="18">
        <f t="shared" si="0"/>
        <v>-30</v>
      </c>
      <c r="P47" s="18">
        <v>120</v>
      </c>
      <c r="Q47" s="18">
        <f t="shared" si="1"/>
        <v>-50</v>
      </c>
      <c r="R47" s="18">
        <f t="shared" si="2"/>
        <v>-0.7142857142857143</v>
      </c>
      <c r="S47" s="18">
        <f t="shared" si="3"/>
        <v>-71.430000000000007</v>
      </c>
      <c r="T47" s="18">
        <v>150</v>
      </c>
      <c r="U47" s="18">
        <f>(C47-T47)</f>
        <v>-80</v>
      </c>
      <c r="V47" s="18"/>
    </row>
    <row r="48" spans="1:22" x14ac:dyDescent="0.2">
      <c r="A48" s="3">
        <v>46</v>
      </c>
      <c r="B48" s="3" t="s">
        <v>279</v>
      </c>
      <c r="C48" s="3">
        <v>70</v>
      </c>
      <c r="D48" s="3" t="s">
        <v>280</v>
      </c>
      <c r="F48" s="20" t="s">
        <v>505</v>
      </c>
      <c r="G48" s="18">
        <v>117.62</v>
      </c>
      <c r="H48" s="18">
        <v>120</v>
      </c>
      <c r="I48" s="22" t="s">
        <v>506</v>
      </c>
      <c r="J48" s="18">
        <v>161.13</v>
      </c>
      <c r="K48" s="18">
        <v>160</v>
      </c>
      <c r="L48" s="18"/>
      <c r="M48" s="2" t="s">
        <v>827</v>
      </c>
      <c r="N48" s="18">
        <v>100</v>
      </c>
      <c r="O48" s="18">
        <f t="shared" si="0"/>
        <v>-30</v>
      </c>
      <c r="P48" s="18">
        <v>120</v>
      </c>
      <c r="Q48" s="18">
        <f t="shared" si="1"/>
        <v>-50</v>
      </c>
      <c r="R48" s="18">
        <f t="shared" si="2"/>
        <v>-0.7142857142857143</v>
      </c>
      <c r="S48" s="18">
        <f t="shared" si="3"/>
        <v>-71.430000000000007</v>
      </c>
      <c r="T48" s="18">
        <v>100</v>
      </c>
      <c r="U48" s="18">
        <f>(C48-T48)</f>
        <v>-30</v>
      </c>
      <c r="V48" s="18"/>
    </row>
    <row r="49" spans="1:22" x14ac:dyDescent="0.2">
      <c r="A49" s="3">
        <v>47</v>
      </c>
      <c r="B49" s="3" t="s">
        <v>281</v>
      </c>
      <c r="C49" s="3">
        <v>40</v>
      </c>
      <c r="D49" s="3"/>
      <c r="F49" s="20" t="s">
        <v>507</v>
      </c>
      <c r="G49" s="18">
        <v>37.840000000000003</v>
      </c>
      <c r="H49" s="18">
        <v>40</v>
      </c>
      <c r="I49" s="18"/>
      <c r="J49" s="18"/>
      <c r="K49" s="18"/>
      <c r="L49" s="18"/>
      <c r="M49" s="2" t="s">
        <v>828</v>
      </c>
      <c r="N49" s="18">
        <v>30</v>
      </c>
      <c r="O49" s="18">
        <f t="shared" si="0"/>
        <v>10</v>
      </c>
      <c r="P49" s="18">
        <v>30</v>
      </c>
      <c r="Q49" s="18">
        <f t="shared" si="1"/>
        <v>10</v>
      </c>
      <c r="R49" s="18">
        <f t="shared" si="2"/>
        <v>0.25</v>
      </c>
      <c r="S49" s="18">
        <f t="shared" si="3"/>
        <v>25</v>
      </c>
      <c r="T49" s="18">
        <v>20</v>
      </c>
      <c r="U49" s="18">
        <f>(C49-T49)</f>
        <v>20</v>
      </c>
      <c r="V49" s="18"/>
    </row>
    <row r="50" spans="1:22" x14ac:dyDescent="0.2">
      <c r="A50" s="3">
        <v>48</v>
      </c>
      <c r="B50" s="3" t="s">
        <v>282</v>
      </c>
      <c r="C50" s="3">
        <v>70</v>
      </c>
      <c r="D50" s="3"/>
      <c r="F50" s="20" t="s">
        <v>508</v>
      </c>
      <c r="G50" s="18">
        <v>49.57</v>
      </c>
      <c r="H50" s="18">
        <v>50</v>
      </c>
      <c r="I50" s="18"/>
      <c r="J50" s="18"/>
      <c r="K50" s="18"/>
      <c r="L50" s="18"/>
      <c r="M50" s="2" t="s">
        <v>829</v>
      </c>
      <c r="N50" s="18">
        <v>50</v>
      </c>
      <c r="O50" s="18">
        <f t="shared" si="0"/>
        <v>20</v>
      </c>
      <c r="P50" s="18">
        <v>50</v>
      </c>
      <c r="Q50" s="18">
        <f t="shared" si="1"/>
        <v>20</v>
      </c>
      <c r="R50" s="18">
        <f t="shared" si="2"/>
        <v>0.2857142857142857</v>
      </c>
      <c r="S50" s="18">
        <f t="shared" si="3"/>
        <v>28.57</v>
      </c>
      <c r="T50" s="18">
        <v>45</v>
      </c>
      <c r="U50" s="18">
        <f>(C50-T50)</f>
        <v>25</v>
      </c>
      <c r="V50" s="18"/>
    </row>
    <row r="51" spans="1:22" x14ac:dyDescent="0.2">
      <c r="A51" s="3">
        <v>49</v>
      </c>
      <c r="B51" s="3" t="s">
        <v>283</v>
      </c>
      <c r="C51" s="3">
        <v>70</v>
      </c>
      <c r="D51" s="3"/>
      <c r="F51" s="20" t="s">
        <v>509</v>
      </c>
      <c r="G51" s="18">
        <v>44.38</v>
      </c>
      <c r="H51" s="18">
        <v>45</v>
      </c>
      <c r="I51" s="18"/>
      <c r="J51" s="18"/>
      <c r="K51" s="18"/>
      <c r="L51" s="18"/>
      <c r="M51" s="2" t="s">
        <v>830</v>
      </c>
      <c r="N51" s="18">
        <v>40</v>
      </c>
      <c r="O51" s="18">
        <f t="shared" si="0"/>
        <v>30</v>
      </c>
      <c r="P51" s="18">
        <v>45</v>
      </c>
      <c r="Q51" s="18">
        <f t="shared" si="1"/>
        <v>25</v>
      </c>
      <c r="R51" s="18">
        <f t="shared" si="2"/>
        <v>0.35714285714285715</v>
      </c>
      <c r="S51" s="18">
        <f t="shared" si="3"/>
        <v>35.71</v>
      </c>
      <c r="T51" s="18">
        <v>45</v>
      </c>
      <c r="U51" s="18">
        <f>(C51-T51)</f>
        <v>25</v>
      </c>
      <c r="V51" s="18"/>
    </row>
    <row r="52" spans="1:22" x14ac:dyDescent="0.2">
      <c r="A52" s="3">
        <v>50</v>
      </c>
      <c r="B52" s="3" t="s">
        <v>284</v>
      </c>
      <c r="C52" s="3">
        <v>70</v>
      </c>
      <c r="D52" s="3"/>
      <c r="F52" s="20" t="s">
        <v>510</v>
      </c>
      <c r="G52" s="18">
        <v>57.3</v>
      </c>
      <c r="H52" s="18">
        <v>60</v>
      </c>
      <c r="I52" s="18"/>
      <c r="J52" s="18"/>
      <c r="K52" s="18"/>
      <c r="L52" s="18"/>
      <c r="M52" s="2" t="s">
        <v>831</v>
      </c>
      <c r="N52" s="18">
        <v>70</v>
      </c>
      <c r="O52" s="18">
        <f t="shared" si="0"/>
        <v>0</v>
      </c>
      <c r="P52" s="18">
        <v>70</v>
      </c>
      <c r="Q52" s="18">
        <f t="shared" si="1"/>
        <v>0</v>
      </c>
      <c r="R52" s="18">
        <f t="shared" si="2"/>
        <v>0</v>
      </c>
      <c r="S52" s="25">
        <f t="shared" si="3"/>
        <v>0</v>
      </c>
      <c r="T52" s="18">
        <v>80</v>
      </c>
      <c r="U52" s="18">
        <f>(C52-T52)</f>
        <v>-10</v>
      </c>
      <c r="V52" s="18"/>
    </row>
    <row r="53" spans="1:22" x14ac:dyDescent="0.2">
      <c r="A53" s="3">
        <v>51</v>
      </c>
      <c r="B53" s="3" t="s">
        <v>285</v>
      </c>
      <c r="C53" s="3">
        <v>70</v>
      </c>
      <c r="D53" s="3"/>
      <c r="F53" s="20" t="s">
        <v>511</v>
      </c>
      <c r="G53" s="18">
        <v>121.59</v>
      </c>
      <c r="H53" s="18">
        <v>120</v>
      </c>
      <c r="I53" s="18"/>
      <c r="J53" s="18"/>
      <c r="K53" s="18"/>
      <c r="L53" s="18"/>
      <c r="M53" s="2" t="s">
        <v>832</v>
      </c>
      <c r="N53" s="18">
        <v>100</v>
      </c>
      <c r="O53" s="18">
        <f t="shared" si="0"/>
        <v>-30</v>
      </c>
      <c r="P53" s="18">
        <v>120</v>
      </c>
      <c r="Q53" s="18">
        <f t="shared" si="1"/>
        <v>-50</v>
      </c>
      <c r="R53" s="18">
        <f t="shared" si="2"/>
        <v>-0.7142857142857143</v>
      </c>
      <c r="S53" s="18">
        <f t="shared" si="3"/>
        <v>-71.430000000000007</v>
      </c>
      <c r="T53" s="18">
        <v>110</v>
      </c>
      <c r="U53" s="18">
        <f>(C53-T53)</f>
        <v>-40</v>
      </c>
      <c r="V53" s="18"/>
    </row>
    <row r="54" spans="1:22" x14ac:dyDescent="0.2">
      <c r="A54" s="3">
        <v>52</v>
      </c>
      <c r="B54" s="3" t="s">
        <v>286</v>
      </c>
      <c r="C54" s="3">
        <v>70</v>
      </c>
      <c r="D54" s="3"/>
      <c r="F54" s="20" t="s">
        <v>512</v>
      </c>
      <c r="G54" s="18">
        <v>88.33</v>
      </c>
      <c r="H54" s="18">
        <v>90</v>
      </c>
      <c r="I54" s="18"/>
      <c r="J54" s="18"/>
      <c r="K54" s="18"/>
      <c r="L54" s="18"/>
      <c r="M54" s="2" t="s">
        <v>833</v>
      </c>
      <c r="N54" s="18">
        <v>40</v>
      </c>
      <c r="O54" s="18">
        <f t="shared" si="0"/>
        <v>30</v>
      </c>
      <c r="P54" s="18">
        <v>45</v>
      </c>
      <c r="Q54" s="18">
        <f t="shared" si="1"/>
        <v>25</v>
      </c>
      <c r="R54" s="18">
        <f t="shared" si="2"/>
        <v>0.35714285714285715</v>
      </c>
      <c r="S54" s="18">
        <f t="shared" si="3"/>
        <v>35.71</v>
      </c>
      <c r="T54" s="18">
        <v>40</v>
      </c>
      <c r="U54" s="18">
        <f>(C54-T54)</f>
        <v>30</v>
      </c>
      <c r="V54" s="18"/>
    </row>
    <row r="55" spans="1:22" x14ac:dyDescent="0.2">
      <c r="A55" s="3">
        <v>53</v>
      </c>
      <c r="B55" s="3" t="s">
        <v>287</v>
      </c>
      <c r="C55" s="3">
        <v>70</v>
      </c>
      <c r="D55" s="3"/>
      <c r="F55" s="20" t="s">
        <v>513</v>
      </c>
      <c r="G55" s="18">
        <v>163.79</v>
      </c>
      <c r="H55" s="18">
        <v>160</v>
      </c>
      <c r="I55" s="18"/>
      <c r="J55" s="18"/>
      <c r="K55" s="18"/>
      <c r="L55" s="18"/>
      <c r="M55" s="2" t="s">
        <v>834</v>
      </c>
      <c r="N55" s="18">
        <v>200</v>
      </c>
      <c r="O55" s="18">
        <f t="shared" si="0"/>
        <v>-130</v>
      </c>
      <c r="P55" s="18">
        <v>160</v>
      </c>
      <c r="Q55" s="18">
        <f t="shared" si="1"/>
        <v>-90</v>
      </c>
      <c r="R55" s="18">
        <f t="shared" si="2"/>
        <v>-1.2857142857142858</v>
      </c>
      <c r="S55" s="18">
        <f t="shared" si="3"/>
        <v>-128.57</v>
      </c>
      <c r="T55" s="18">
        <v>180</v>
      </c>
      <c r="U55" s="18">
        <f>(C55-T55)</f>
        <v>-110</v>
      </c>
      <c r="V55" s="18"/>
    </row>
    <row r="56" spans="1:22" x14ac:dyDescent="0.2">
      <c r="A56" s="3">
        <v>54</v>
      </c>
      <c r="B56" s="3" t="s">
        <v>288</v>
      </c>
      <c r="C56" s="3">
        <v>7</v>
      </c>
      <c r="D56" s="3"/>
      <c r="F56" s="20" t="s">
        <v>514</v>
      </c>
      <c r="G56" s="18">
        <v>6.44</v>
      </c>
      <c r="H56" s="18">
        <v>6.4</v>
      </c>
      <c r="I56" s="18"/>
      <c r="J56" s="18"/>
      <c r="K56" s="18"/>
      <c r="L56" s="18"/>
      <c r="M56" s="2" t="s">
        <v>835</v>
      </c>
      <c r="N56" s="18">
        <v>30</v>
      </c>
      <c r="O56" s="18">
        <f t="shared" si="0"/>
        <v>-23</v>
      </c>
      <c r="P56" s="18">
        <v>30</v>
      </c>
      <c r="Q56" s="18">
        <f t="shared" si="1"/>
        <v>-23</v>
      </c>
      <c r="R56" s="18">
        <f t="shared" si="2"/>
        <v>-3.2857142857142856</v>
      </c>
      <c r="S56" s="18">
        <f t="shared" si="3"/>
        <v>-328.57</v>
      </c>
      <c r="T56" s="18">
        <v>25</v>
      </c>
      <c r="U56" s="18">
        <f>(C56-T56)</f>
        <v>-18</v>
      </c>
      <c r="V56" s="18"/>
    </row>
    <row r="57" spans="1:22" x14ac:dyDescent="0.2">
      <c r="A57" s="3">
        <v>55</v>
      </c>
      <c r="B57" s="3" t="s">
        <v>289</v>
      </c>
      <c r="C57" s="3">
        <v>70</v>
      </c>
      <c r="D57" s="3"/>
      <c r="F57" s="20" t="s">
        <v>515</v>
      </c>
      <c r="G57" s="18">
        <v>68.36</v>
      </c>
      <c r="H57" s="18">
        <v>70</v>
      </c>
      <c r="I57" s="18"/>
      <c r="J57" s="18"/>
      <c r="K57" s="18"/>
      <c r="L57" s="18"/>
      <c r="M57" s="2" t="s">
        <v>836</v>
      </c>
      <c r="N57" s="18">
        <v>70</v>
      </c>
      <c r="O57" s="18">
        <f t="shared" si="0"/>
        <v>0</v>
      </c>
      <c r="P57" s="18">
        <v>70</v>
      </c>
      <c r="Q57" s="18">
        <f t="shared" si="1"/>
        <v>0</v>
      </c>
      <c r="R57" s="18">
        <f t="shared" si="2"/>
        <v>0</v>
      </c>
      <c r="S57" s="25">
        <f t="shared" si="3"/>
        <v>0</v>
      </c>
      <c r="T57" s="18">
        <v>60</v>
      </c>
      <c r="U57" s="18">
        <f>(C57-T57)</f>
        <v>10</v>
      </c>
      <c r="V57" s="18"/>
    </row>
    <row r="58" spans="1:22" x14ac:dyDescent="0.3">
      <c r="A58" s="3">
        <v>56</v>
      </c>
      <c r="B58" s="3" t="s">
        <v>290</v>
      </c>
      <c r="C58" s="3">
        <v>70</v>
      </c>
      <c r="D58" s="3" t="s">
        <v>291</v>
      </c>
      <c r="F58" s="18"/>
      <c r="G58" s="18"/>
      <c r="H58" s="18"/>
      <c r="I58" s="18"/>
      <c r="J58" s="18"/>
      <c r="K58" s="18"/>
      <c r="L58" s="18"/>
      <c r="M58" s="2" t="s">
        <v>837</v>
      </c>
      <c r="N58" s="18">
        <v>60</v>
      </c>
      <c r="O58" s="18">
        <f t="shared" si="0"/>
        <v>10</v>
      </c>
      <c r="P58" s="18">
        <v>50</v>
      </c>
      <c r="Q58" s="18">
        <f t="shared" si="1"/>
        <v>20</v>
      </c>
      <c r="R58" s="18">
        <f t="shared" si="2"/>
        <v>0.2857142857142857</v>
      </c>
      <c r="S58" s="18">
        <f t="shared" si="3"/>
        <v>28.57</v>
      </c>
      <c r="T58" s="18">
        <v>65</v>
      </c>
      <c r="U58" s="18">
        <f>(C58-T58)</f>
        <v>5</v>
      </c>
      <c r="V58" s="18"/>
    </row>
    <row r="59" spans="1:22" x14ac:dyDescent="0.2">
      <c r="A59" s="3">
        <v>57</v>
      </c>
      <c r="B59" s="3" t="s">
        <v>292</v>
      </c>
      <c r="C59" s="3">
        <v>70</v>
      </c>
      <c r="D59" s="3"/>
      <c r="F59" s="20" t="s">
        <v>516</v>
      </c>
      <c r="G59" s="18">
        <v>75.680000000000007</v>
      </c>
      <c r="H59" s="18">
        <v>80</v>
      </c>
      <c r="I59" s="18"/>
      <c r="J59" s="18"/>
      <c r="K59" s="18"/>
      <c r="L59" s="18"/>
      <c r="M59" s="2" t="s">
        <v>838</v>
      </c>
      <c r="N59" s="18">
        <v>80</v>
      </c>
      <c r="O59" s="18">
        <f t="shared" si="0"/>
        <v>-10</v>
      </c>
      <c r="P59" s="18">
        <v>75</v>
      </c>
      <c r="Q59" s="18">
        <f t="shared" si="1"/>
        <v>-5</v>
      </c>
      <c r="R59" s="18">
        <f t="shared" si="2"/>
        <v>-7.1428571428571425E-2</v>
      </c>
      <c r="S59" s="25">
        <f t="shared" si="3"/>
        <v>-7.14</v>
      </c>
      <c r="T59" s="18">
        <v>65</v>
      </c>
      <c r="U59" s="18">
        <f>(C59-T59)</f>
        <v>5</v>
      </c>
      <c r="V59" s="18"/>
    </row>
    <row r="60" spans="1:22" x14ac:dyDescent="0.2">
      <c r="A60" s="3">
        <v>58</v>
      </c>
      <c r="B60" s="3" t="s">
        <v>293</v>
      </c>
      <c r="C60" s="3">
        <v>70</v>
      </c>
      <c r="D60" s="3" t="s">
        <v>294</v>
      </c>
      <c r="F60" s="20" t="s">
        <v>517</v>
      </c>
      <c r="G60" s="18">
        <v>69.849999999999994</v>
      </c>
      <c r="H60" s="18">
        <v>70</v>
      </c>
      <c r="I60" s="18"/>
      <c r="J60" s="18"/>
      <c r="K60" s="18"/>
      <c r="L60" s="18"/>
      <c r="M60" s="2" t="s">
        <v>839</v>
      </c>
      <c r="N60" s="18">
        <v>60</v>
      </c>
      <c r="O60" s="18">
        <f t="shared" si="0"/>
        <v>10</v>
      </c>
      <c r="P60" s="18">
        <v>60</v>
      </c>
      <c r="Q60" s="18">
        <f t="shared" si="1"/>
        <v>10</v>
      </c>
      <c r="R60" s="18">
        <f t="shared" si="2"/>
        <v>0.14285714285714285</v>
      </c>
      <c r="S60" s="18">
        <f t="shared" si="3"/>
        <v>14.29</v>
      </c>
      <c r="T60" s="18">
        <v>80</v>
      </c>
      <c r="U60" s="18">
        <f>(C60-T60)</f>
        <v>-10</v>
      </c>
      <c r="V60" s="18"/>
    </row>
    <row r="61" spans="1:22" x14ac:dyDescent="0.2">
      <c r="A61" s="3">
        <v>59</v>
      </c>
      <c r="B61" s="3" t="s">
        <v>295</v>
      </c>
      <c r="C61" s="3">
        <v>70</v>
      </c>
      <c r="D61" s="3" t="s">
        <v>296</v>
      </c>
      <c r="F61" s="20" t="s">
        <v>518</v>
      </c>
      <c r="G61" s="18">
        <v>124.88</v>
      </c>
      <c r="H61" s="18">
        <v>120</v>
      </c>
      <c r="I61" s="18"/>
      <c r="J61" s="18"/>
      <c r="K61" s="18"/>
      <c r="L61" s="18"/>
      <c r="M61" s="2" t="s">
        <v>840</v>
      </c>
      <c r="N61" s="18">
        <v>100</v>
      </c>
      <c r="O61" s="18">
        <f t="shared" si="0"/>
        <v>-30</v>
      </c>
      <c r="P61" s="18">
        <v>120</v>
      </c>
      <c r="Q61" s="18">
        <f t="shared" si="1"/>
        <v>-50</v>
      </c>
      <c r="R61" s="18">
        <f t="shared" si="2"/>
        <v>-0.7142857142857143</v>
      </c>
      <c r="S61" s="18">
        <f t="shared" si="3"/>
        <v>-71.430000000000007</v>
      </c>
      <c r="T61" s="18">
        <v>100</v>
      </c>
      <c r="U61" s="18">
        <f>(C61-T61)</f>
        <v>-30</v>
      </c>
      <c r="V61" s="18"/>
    </row>
    <row r="62" spans="1:22" x14ac:dyDescent="0.3">
      <c r="A62" s="3">
        <v>60</v>
      </c>
      <c r="B62" s="3" t="s">
        <v>297</v>
      </c>
      <c r="C62" s="3">
        <v>70</v>
      </c>
      <c r="D62" s="3"/>
      <c r="F62" s="18"/>
      <c r="G62" s="18"/>
      <c r="H62" s="18"/>
      <c r="I62" s="18"/>
      <c r="J62" s="18"/>
      <c r="K62" s="18"/>
      <c r="L62" s="18"/>
      <c r="M62" s="2" t="s">
        <v>933</v>
      </c>
      <c r="N62" s="18">
        <v>70</v>
      </c>
      <c r="O62" s="18">
        <f t="shared" si="0"/>
        <v>0</v>
      </c>
      <c r="P62" s="18">
        <v>70</v>
      </c>
      <c r="Q62" s="18">
        <f t="shared" si="1"/>
        <v>0</v>
      </c>
      <c r="R62" s="18">
        <f t="shared" si="2"/>
        <v>0</v>
      </c>
      <c r="S62" s="25">
        <f t="shared" si="3"/>
        <v>0</v>
      </c>
      <c r="T62" s="18">
        <v>45</v>
      </c>
      <c r="U62" s="18">
        <f>(C62-T62)</f>
        <v>25</v>
      </c>
      <c r="V62" s="18"/>
    </row>
    <row r="63" spans="1:22" x14ac:dyDescent="0.3">
      <c r="A63" s="3">
        <v>61</v>
      </c>
      <c r="B63" s="3" t="s">
        <v>298</v>
      </c>
      <c r="C63" s="3">
        <v>70</v>
      </c>
      <c r="D63" s="3"/>
      <c r="F63" s="18"/>
      <c r="G63" s="18"/>
      <c r="H63" s="18"/>
      <c r="I63" s="18"/>
      <c r="J63" s="18"/>
      <c r="K63" s="18"/>
      <c r="L63" s="18"/>
      <c r="M63" s="2" t="s">
        <v>917</v>
      </c>
      <c r="N63" s="18">
        <v>70</v>
      </c>
      <c r="O63" s="18">
        <f t="shared" si="0"/>
        <v>0</v>
      </c>
      <c r="P63" s="18">
        <v>65</v>
      </c>
      <c r="Q63" s="18">
        <f t="shared" si="1"/>
        <v>5</v>
      </c>
      <c r="R63" s="18">
        <f t="shared" si="2"/>
        <v>7.1428571428571425E-2</v>
      </c>
      <c r="S63" s="25">
        <f t="shared" si="3"/>
        <v>7.14</v>
      </c>
      <c r="T63" s="18">
        <v>45</v>
      </c>
      <c r="U63" s="18">
        <f>(C63-T63)</f>
        <v>25</v>
      </c>
      <c r="V63" s="18"/>
    </row>
    <row r="64" spans="1:22" x14ac:dyDescent="0.2">
      <c r="A64" s="3">
        <v>62</v>
      </c>
      <c r="B64" s="3" t="s">
        <v>299</v>
      </c>
      <c r="C64" s="3">
        <v>70</v>
      </c>
      <c r="D64" s="3" t="s">
        <v>300</v>
      </c>
      <c r="F64" s="20" t="s">
        <v>519</v>
      </c>
      <c r="G64" s="18">
        <v>69.31</v>
      </c>
      <c r="H64" s="18">
        <v>70</v>
      </c>
      <c r="I64" s="18"/>
      <c r="J64" s="18"/>
      <c r="K64" s="18"/>
      <c r="L64" s="18"/>
      <c r="M64" s="2" t="s">
        <v>934</v>
      </c>
      <c r="N64" s="18">
        <v>60</v>
      </c>
      <c r="O64" s="18">
        <f t="shared" si="0"/>
        <v>10</v>
      </c>
      <c r="P64" s="18">
        <v>60</v>
      </c>
      <c r="Q64" s="18">
        <f t="shared" si="1"/>
        <v>10</v>
      </c>
      <c r="R64" s="18">
        <f t="shared" si="2"/>
        <v>0.14285714285714285</v>
      </c>
      <c r="S64" s="18">
        <f t="shared" si="3"/>
        <v>14.29</v>
      </c>
      <c r="T64" s="18">
        <v>45</v>
      </c>
      <c r="U64" s="18">
        <f>(C64-T64)</f>
        <v>25</v>
      </c>
      <c r="V64" s="18"/>
    </row>
    <row r="65" spans="1:22" x14ac:dyDescent="0.2">
      <c r="A65" s="3">
        <v>63</v>
      </c>
      <c r="B65" s="3" t="s">
        <v>301</v>
      </c>
      <c r="C65" s="3">
        <v>70</v>
      </c>
      <c r="D65" s="3"/>
      <c r="F65" s="20" t="s">
        <v>482</v>
      </c>
      <c r="G65" s="18">
        <v>53.96</v>
      </c>
      <c r="H65" s="18">
        <v>50</v>
      </c>
      <c r="I65" s="18"/>
      <c r="J65" s="18"/>
      <c r="K65" s="18"/>
      <c r="L65" s="18"/>
      <c r="M65" s="2" t="s">
        <v>841</v>
      </c>
      <c r="N65" s="18">
        <v>50</v>
      </c>
      <c r="O65" s="18">
        <f t="shared" si="0"/>
        <v>20</v>
      </c>
      <c r="P65" s="18">
        <v>55</v>
      </c>
      <c r="Q65" s="18">
        <f t="shared" si="1"/>
        <v>15</v>
      </c>
      <c r="R65" s="18">
        <f t="shared" si="2"/>
        <v>0.21428571428571427</v>
      </c>
      <c r="S65" s="18">
        <f t="shared" si="3"/>
        <v>21.43</v>
      </c>
      <c r="T65" s="18">
        <v>40</v>
      </c>
      <c r="U65" s="18">
        <f>(C65-T65)</f>
        <v>30</v>
      </c>
      <c r="V65" s="18"/>
    </row>
    <row r="66" spans="1:22" x14ac:dyDescent="0.2">
      <c r="A66" s="3">
        <v>64</v>
      </c>
      <c r="B66" s="3" t="s">
        <v>302</v>
      </c>
      <c r="C66" s="3">
        <v>70</v>
      </c>
      <c r="D66" s="3" t="s">
        <v>303</v>
      </c>
      <c r="F66" s="20" t="s">
        <v>520</v>
      </c>
      <c r="G66" s="18">
        <v>79.97</v>
      </c>
      <c r="H66" s="18">
        <v>80</v>
      </c>
      <c r="I66" s="18"/>
      <c r="J66" s="18"/>
      <c r="K66" s="18"/>
      <c r="L66" s="18"/>
      <c r="M66" s="2" t="s">
        <v>842</v>
      </c>
      <c r="N66" s="18">
        <v>80</v>
      </c>
      <c r="O66" s="18">
        <f t="shared" si="0"/>
        <v>-10</v>
      </c>
      <c r="P66" s="18">
        <v>80</v>
      </c>
      <c r="Q66" s="18">
        <f t="shared" si="1"/>
        <v>-10</v>
      </c>
      <c r="R66" s="18">
        <f t="shared" si="2"/>
        <v>-0.14285714285714285</v>
      </c>
      <c r="S66" s="18">
        <f t="shared" si="3"/>
        <v>-14.29</v>
      </c>
      <c r="T66" s="18">
        <v>55</v>
      </c>
      <c r="U66" s="18">
        <f>(C66-T66)</f>
        <v>15</v>
      </c>
      <c r="V66" s="18"/>
    </row>
    <row r="67" spans="1:22" x14ac:dyDescent="0.3">
      <c r="A67" s="3">
        <v>65</v>
      </c>
      <c r="B67" s="3" t="s">
        <v>304</v>
      </c>
      <c r="C67" s="3">
        <v>70</v>
      </c>
      <c r="D67" s="3"/>
      <c r="F67" s="18"/>
      <c r="G67" s="18"/>
      <c r="H67" s="18"/>
      <c r="I67" s="18"/>
      <c r="J67" s="18"/>
      <c r="K67" s="18"/>
      <c r="L67" s="18"/>
      <c r="M67" s="2"/>
      <c r="N67" s="18"/>
      <c r="O67" s="18"/>
      <c r="P67" s="18"/>
      <c r="Q67" s="18"/>
      <c r="R67" s="18"/>
      <c r="S67" s="18">
        <f t="shared" si="3"/>
        <v>100</v>
      </c>
      <c r="T67" s="18"/>
      <c r="U67" s="18">
        <f>(C67-T67)</f>
        <v>70</v>
      </c>
      <c r="V67" s="18"/>
    </row>
    <row r="68" spans="1:22" x14ac:dyDescent="0.3">
      <c r="A68" s="3">
        <v>66</v>
      </c>
      <c r="B68" s="3" t="s">
        <v>305</v>
      </c>
      <c r="C68" s="3">
        <v>2</v>
      </c>
      <c r="D68" s="3" t="s">
        <v>108</v>
      </c>
      <c r="F68" s="20" t="s">
        <v>524</v>
      </c>
      <c r="G68" s="18">
        <v>5.83</v>
      </c>
      <c r="H68" s="18">
        <v>5.8</v>
      </c>
      <c r="I68" s="18"/>
      <c r="J68" s="18"/>
      <c r="K68" s="18"/>
      <c r="L68" s="18"/>
      <c r="M68" s="23" t="s">
        <v>918</v>
      </c>
      <c r="N68" s="18">
        <v>90</v>
      </c>
      <c r="O68" s="18">
        <f t="shared" ref="O68:O87" si="4">(C68-N68)</f>
        <v>-88</v>
      </c>
      <c r="P68" s="18">
        <v>95</v>
      </c>
      <c r="Q68" s="18">
        <f t="shared" ref="Q68:Q87" si="5">(C68 - P68)</f>
        <v>-93</v>
      </c>
      <c r="R68" s="18">
        <f t="shared" ref="R68:R87" si="6">(C68-P68) / C68</f>
        <v>-46.5</v>
      </c>
      <c r="S68" s="18">
        <f t="shared" ref="S68:S87" si="7">ROUND(((C68-P68) / C68 ) * 100, 2)</f>
        <v>-4650</v>
      </c>
      <c r="T68" s="18">
        <v>150</v>
      </c>
      <c r="U68" s="18">
        <f t="shared" ref="U68:U87" si="8">(C68-T68)</f>
        <v>-148</v>
      </c>
      <c r="V68" s="18"/>
    </row>
    <row r="69" spans="1:22" x14ac:dyDescent="0.3">
      <c r="A69" s="3">
        <v>67</v>
      </c>
      <c r="B69" s="3" t="s">
        <v>306</v>
      </c>
      <c r="C69" s="3">
        <v>20</v>
      </c>
      <c r="D69" s="3"/>
      <c r="F69" s="20" t="s">
        <v>521</v>
      </c>
      <c r="G69" s="18">
        <v>40.130000000000003</v>
      </c>
      <c r="H69" s="18">
        <v>40</v>
      </c>
      <c r="I69" s="18"/>
      <c r="J69" s="18"/>
      <c r="K69" s="18"/>
      <c r="L69" s="18"/>
      <c r="M69" s="23" t="s">
        <v>919</v>
      </c>
      <c r="N69" s="18">
        <v>40</v>
      </c>
      <c r="O69" s="18">
        <f t="shared" si="4"/>
        <v>-20</v>
      </c>
      <c r="P69" s="18">
        <v>40</v>
      </c>
      <c r="Q69" s="18">
        <f t="shared" si="5"/>
        <v>-20</v>
      </c>
      <c r="R69" s="18">
        <f t="shared" si="6"/>
        <v>-1</v>
      </c>
      <c r="S69" s="18">
        <f t="shared" si="7"/>
        <v>-100</v>
      </c>
      <c r="T69" s="18">
        <v>35</v>
      </c>
      <c r="U69" s="18">
        <f t="shared" si="8"/>
        <v>-15</v>
      </c>
      <c r="V69" s="18"/>
    </row>
    <row r="70" spans="1:22" x14ac:dyDescent="0.3">
      <c r="A70" s="3">
        <v>68</v>
      </c>
      <c r="B70" s="3" t="s">
        <v>307</v>
      </c>
      <c r="C70" s="3">
        <v>70</v>
      </c>
      <c r="D70" s="3"/>
      <c r="F70" s="20" t="s">
        <v>522</v>
      </c>
      <c r="G70" s="18">
        <v>77.97</v>
      </c>
      <c r="H70" s="18">
        <v>80</v>
      </c>
      <c r="I70" s="18"/>
      <c r="J70" s="18"/>
      <c r="K70" s="18"/>
      <c r="L70" s="18"/>
      <c r="M70" s="23" t="s">
        <v>920</v>
      </c>
      <c r="N70" s="18">
        <v>60</v>
      </c>
      <c r="O70" s="18">
        <f t="shared" si="4"/>
        <v>10</v>
      </c>
      <c r="P70" s="18">
        <v>80</v>
      </c>
      <c r="Q70" s="18">
        <f t="shared" si="5"/>
        <v>-10</v>
      </c>
      <c r="R70" s="18">
        <f t="shared" si="6"/>
        <v>-0.14285714285714285</v>
      </c>
      <c r="S70" s="18">
        <f t="shared" si="7"/>
        <v>-14.29</v>
      </c>
      <c r="T70" s="18">
        <v>65</v>
      </c>
      <c r="U70" s="18">
        <f t="shared" si="8"/>
        <v>5</v>
      </c>
      <c r="V70" s="18"/>
    </row>
    <row r="71" spans="1:22" x14ac:dyDescent="0.3">
      <c r="A71" s="3">
        <v>69</v>
      </c>
      <c r="B71" s="3" t="s">
        <v>308</v>
      </c>
      <c r="C71" s="3">
        <v>70</v>
      </c>
      <c r="D71" s="3"/>
      <c r="F71" s="20" t="s">
        <v>523</v>
      </c>
      <c r="G71" s="18">
        <v>21.98</v>
      </c>
      <c r="H71" s="18">
        <v>20</v>
      </c>
      <c r="I71" s="18"/>
      <c r="J71" s="18"/>
      <c r="K71" s="18"/>
      <c r="L71" s="18"/>
      <c r="M71" s="23" t="s">
        <v>921</v>
      </c>
      <c r="N71" s="18">
        <v>20</v>
      </c>
      <c r="O71" s="18">
        <f t="shared" si="4"/>
        <v>50</v>
      </c>
      <c r="P71" s="18">
        <v>20</v>
      </c>
      <c r="Q71" s="18">
        <f t="shared" si="5"/>
        <v>50</v>
      </c>
      <c r="R71" s="18">
        <f t="shared" si="6"/>
        <v>0.7142857142857143</v>
      </c>
      <c r="S71" s="18">
        <f t="shared" si="7"/>
        <v>71.430000000000007</v>
      </c>
      <c r="T71" s="18">
        <v>15</v>
      </c>
      <c r="U71" s="18">
        <f t="shared" si="8"/>
        <v>55</v>
      </c>
      <c r="V71" s="18"/>
    </row>
    <row r="72" spans="1:22" x14ac:dyDescent="0.3">
      <c r="A72" s="3">
        <v>70</v>
      </c>
      <c r="B72" s="3" t="s">
        <v>309</v>
      </c>
      <c r="C72" s="3">
        <v>70</v>
      </c>
      <c r="D72" s="3"/>
      <c r="F72" s="20" t="s">
        <v>525</v>
      </c>
      <c r="G72" s="18">
        <v>84.41</v>
      </c>
      <c r="H72" s="18">
        <v>80</v>
      </c>
      <c r="I72" s="18"/>
      <c r="J72" s="18"/>
      <c r="K72" s="18"/>
      <c r="L72" s="18"/>
      <c r="M72" s="23" t="s">
        <v>922</v>
      </c>
      <c r="N72" s="18">
        <v>80</v>
      </c>
      <c r="O72" s="18">
        <f t="shared" si="4"/>
        <v>-10</v>
      </c>
      <c r="P72" s="18">
        <v>85</v>
      </c>
      <c r="Q72" s="18">
        <f t="shared" si="5"/>
        <v>-15</v>
      </c>
      <c r="R72" s="18">
        <f t="shared" si="6"/>
        <v>-0.21428571428571427</v>
      </c>
      <c r="S72" s="18">
        <f t="shared" si="7"/>
        <v>-21.43</v>
      </c>
      <c r="T72" s="18">
        <v>75</v>
      </c>
      <c r="U72" s="18">
        <f t="shared" si="8"/>
        <v>-5</v>
      </c>
      <c r="V72" s="18"/>
    </row>
    <row r="73" spans="1:22" x14ac:dyDescent="0.3">
      <c r="A73" s="3">
        <v>71</v>
      </c>
      <c r="B73" s="3" t="s">
        <v>310</v>
      </c>
      <c r="C73" s="3">
        <v>70</v>
      </c>
      <c r="D73" s="3"/>
      <c r="F73" s="20" t="s">
        <v>526</v>
      </c>
      <c r="G73" s="18">
        <v>96.94</v>
      </c>
      <c r="H73" s="18">
        <v>100</v>
      </c>
      <c r="I73" s="18"/>
      <c r="J73" s="18"/>
      <c r="K73" s="18"/>
      <c r="L73" s="18"/>
      <c r="M73" s="23" t="s">
        <v>923</v>
      </c>
      <c r="N73" s="18">
        <v>100</v>
      </c>
      <c r="O73" s="18">
        <f t="shared" si="4"/>
        <v>-30</v>
      </c>
      <c r="P73" s="18">
        <v>95</v>
      </c>
      <c r="Q73" s="18">
        <f t="shared" si="5"/>
        <v>-25</v>
      </c>
      <c r="R73" s="18">
        <f t="shared" si="6"/>
        <v>-0.35714285714285715</v>
      </c>
      <c r="S73" s="18">
        <f t="shared" si="7"/>
        <v>-35.71</v>
      </c>
      <c r="T73" s="18">
        <v>100</v>
      </c>
      <c r="U73" s="18">
        <f t="shared" si="8"/>
        <v>-30</v>
      </c>
      <c r="V73" s="18"/>
    </row>
    <row r="74" spans="1:22" x14ac:dyDescent="0.2">
      <c r="A74" s="3">
        <v>72</v>
      </c>
      <c r="B74" s="3" t="s">
        <v>311</v>
      </c>
      <c r="C74" s="3">
        <v>50</v>
      </c>
      <c r="D74" s="3" t="s">
        <v>312</v>
      </c>
      <c r="F74" s="20" t="s">
        <v>527</v>
      </c>
      <c r="G74" s="18">
        <v>57.43</v>
      </c>
      <c r="H74" s="18">
        <v>60</v>
      </c>
      <c r="I74" s="18"/>
      <c r="J74" s="18"/>
      <c r="K74" s="18"/>
      <c r="L74" s="18"/>
      <c r="M74" s="2" t="s">
        <v>843</v>
      </c>
      <c r="N74" s="18">
        <v>60</v>
      </c>
      <c r="O74" s="18">
        <f t="shared" si="4"/>
        <v>-10</v>
      </c>
      <c r="P74" s="18">
        <v>55</v>
      </c>
      <c r="Q74" s="18">
        <f t="shared" si="5"/>
        <v>-5</v>
      </c>
      <c r="R74" s="18">
        <f t="shared" si="6"/>
        <v>-0.1</v>
      </c>
      <c r="S74" s="25">
        <f t="shared" si="7"/>
        <v>-10</v>
      </c>
      <c r="T74" s="18">
        <v>50</v>
      </c>
      <c r="U74" s="18">
        <f t="shared" si="8"/>
        <v>0</v>
      </c>
      <c r="V74" s="18"/>
    </row>
    <row r="75" spans="1:22" x14ac:dyDescent="0.2">
      <c r="A75" s="3">
        <v>73</v>
      </c>
      <c r="B75" s="3" t="s">
        <v>313</v>
      </c>
      <c r="C75" s="3">
        <v>50</v>
      </c>
      <c r="D75" s="3"/>
      <c r="F75" s="20" t="s">
        <v>528</v>
      </c>
      <c r="G75" s="18">
        <v>44.6</v>
      </c>
      <c r="H75" s="18">
        <v>45</v>
      </c>
      <c r="I75" s="18"/>
      <c r="J75" s="18"/>
      <c r="K75" s="18"/>
      <c r="L75" s="18"/>
      <c r="M75" s="2" t="s">
        <v>844</v>
      </c>
      <c r="N75" s="18">
        <v>50</v>
      </c>
      <c r="O75" s="18">
        <f t="shared" si="4"/>
        <v>0</v>
      </c>
      <c r="P75" s="18">
        <v>50</v>
      </c>
      <c r="Q75" s="18">
        <f t="shared" si="5"/>
        <v>0</v>
      </c>
      <c r="R75" s="18">
        <f t="shared" si="6"/>
        <v>0</v>
      </c>
      <c r="S75" s="25">
        <f t="shared" si="7"/>
        <v>0</v>
      </c>
      <c r="T75" s="18">
        <v>40</v>
      </c>
      <c r="U75" s="18">
        <f t="shared" si="8"/>
        <v>10</v>
      </c>
      <c r="V75" s="18"/>
    </row>
    <row r="76" spans="1:22" x14ac:dyDescent="0.2">
      <c r="A76" s="3">
        <v>74</v>
      </c>
      <c r="B76" s="3" t="s">
        <v>314</v>
      </c>
      <c r="C76" s="3">
        <v>50</v>
      </c>
      <c r="D76" s="3" t="s">
        <v>315</v>
      </c>
      <c r="F76" s="20" t="s">
        <v>529</v>
      </c>
      <c r="G76" s="18">
        <v>49.19</v>
      </c>
      <c r="H76" s="18">
        <v>50</v>
      </c>
      <c r="I76" s="18"/>
      <c r="J76" s="18"/>
      <c r="K76" s="18"/>
      <c r="L76" s="18"/>
      <c r="M76" s="2" t="s">
        <v>845</v>
      </c>
      <c r="N76" s="18">
        <v>50</v>
      </c>
      <c r="O76" s="18">
        <f t="shared" si="4"/>
        <v>0</v>
      </c>
      <c r="P76" s="18">
        <v>50</v>
      </c>
      <c r="Q76" s="18">
        <f t="shared" si="5"/>
        <v>0</v>
      </c>
      <c r="R76" s="18">
        <f t="shared" si="6"/>
        <v>0</v>
      </c>
      <c r="S76" s="25">
        <f t="shared" si="7"/>
        <v>0</v>
      </c>
      <c r="T76" s="18">
        <v>35</v>
      </c>
      <c r="U76" s="18">
        <f t="shared" si="8"/>
        <v>15</v>
      </c>
      <c r="V76" s="18"/>
    </row>
    <row r="77" spans="1:22" x14ac:dyDescent="0.2">
      <c r="A77" s="3">
        <v>75</v>
      </c>
      <c r="B77" s="3" t="s">
        <v>316</v>
      </c>
      <c r="C77" s="3">
        <v>50</v>
      </c>
      <c r="D77" s="3" t="s">
        <v>317</v>
      </c>
      <c r="F77" s="20" t="s">
        <v>530</v>
      </c>
      <c r="G77" s="18">
        <v>68.83</v>
      </c>
      <c r="H77" s="18">
        <v>70</v>
      </c>
      <c r="I77" s="18"/>
      <c r="J77" s="18"/>
      <c r="K77" s="18"/>
      <c r="L77" s="18"/>
      <c r="M77" s="2" t="s">
        <v>846</v>
      </c>
      <c r="N77" s="18">
        <v>70</v>
      </c>
      <c r="O77" s="18">
        <f t="shared" si="4"/>
        <v>-20</v>
      </c>
      <c r="P77" s="18">
        <v>70</v>
      </c>
      <c r="Q77" s="18">
        <f t="shared" si="5"/>
        <v>-20</v>
      </c>
      <c r="R77" s="18">
        <f t="shared" si="6"/>
        <v>-0.4</v>
      </c>
      <c r="S77" s="18">
        <f t="shared" si="7"/>
        <v>-40</v>
      </c>
      <c r="T77" s="18">
        <v>80</v>
      </c>
      <c r="U77" s="18">
        <f t="shared" si="8"/>
        <v>-30</v>
      </c>
      <c r="V77" s="18"/>
    </row>
    <row r="78" spans="1:22" x14ac:dyDescent="0.3">
      <c r="A78" s="3">
        <v>76</v>
      </c>
      <c r="B78" s="3" t="s">
        <v>318</v>
      </c>
      <c r="C78" s="3">
        <v>50</v>
      </c>
      <c r="D78" s="3"/>
      <c r="F78" s="20" t="s">
        <v>531</v>
      </c>
      <c r="G78" s="18">
        <v>45.41</v>
      </c>
      <c r="H78" s="18">
        <v>45</v>
      </c>
      <c r="I78" s="18"/>
      <c r="J78" s="18"/>
      <c r="K78" s="18"/>
      <c r="L78" s="18"/>
      <c r="M78" s="23" t="s">
        <v>935</v>
      </c>
      <c r="N78" s="18">
        <v>50</v>
      </c>
      <c r="O78" s="18">
        <f t="shared" si="4"/>
        <v>0</v>
      </c>
      <c r="P78" s="18">
        <v>50</v>
      </c>
      <c r="Q78" s="18">
        <f t="shared" si="5"/>
        <v>0</v>
      </c>
      <c r="R78" s="18">
        <f t="shared" si="6"/>
        <v>0</v>
      </c>
      <c r="S78" s="25">
        <f t="shared" si="7"/>
        <v>0</v>
      </c>
      <c r="T78" s="18">
        <v>45</v>
      </c>
      <c r="U78" s="18">
        <f t="shared" si="8"/>
        <v>5</v>
      </c>
      <c r="V78" s="18"/>
    </row>
    <row r="79" spans="1:22" x14ac:dyDescent="0.3">
      <c r="A79" s="3">
        <v>77</v>
      </c>
      <c r="B79" s="3" t="s">
        <v>319</v>
      </c>
      <c r="C79" s="3">
        <v>7</v>
      </c>
      <c r="D79" s="3"/>
      <c r="F79" s="24" t="s">
        <v>532</v>
      </c>
      <c r="G79" s="18">
        <v>5.92</v>
      </c>
      <c r="H79" s="18">
        <v>5.9</v>
      </c>
      <c r="I79" s="18"/>
      <c r="J79" s="18"/>
      <c r="K79" s="18"/>
      <c r="L79" s="18"/>
      <c r="M79" s="23" t="s">
        <v>936</v>
      </c>
      <c r="N79" s="18">
        <v>10</v>
      </c>
      <c r="O79" s="18">
        <f t="shared" si="4"/>
        <v>-3</v>
      </c>
      <c r="P79" s="18">
        <v>6</v>
      </c>
      <c r="Q79" s="18">
        <f t="shared" si="5"/>
        <v>1</v>
      </c>
      <c r="R79" s="18">
        <f t="shared" si="6"/>
        <v>0.14285714285714285</v>
      </c>
      <c r="S79" s="18">
        <f t="shared" si="7"/>
        <v>14.29</v>
      </c>
      <c r="T79" s="18">
        <v>25</v>
      </c>
      <c r="U79" s="18">
        <f t="shared" si="8"/>
        <v>-18</v>
      </c>
      <c r="V79" s="18"/>
    </row>
    <row r="80" spans="1:22" x14ac:dyDescent="0.2">
      <c r="A80" s="3">
        <v>78</v>
      </c>
      <c r="B80" s="3" t="s">
        <v>320</v>
      </c>
      <c r="C80" s="3">
        <v>50</v>
      </c>
      <c r="D80" s="3" t="s">
        <v>69</v>
      </c>
      <c r="F80" s="20" t="s">
        <v>533</v>
      </c>
      <c r="G80" s="18">
        <v>61.54</v>
      </c>
      <c r="H80" s="18">
        <v>60</v>
      </c>
      <c r="I80" s="18"/>
      <c r="J80" s="18"/>
      <c r="K80" s="18"/>
      <c r="L80" s="18"/>
      <c r="M80" s="2" t="s">
        <v>847</v>
      </c>
      <c r="N80" s="18">
        <v>40</v>
      </c>
      <c r="O80" s="18">
        <f t="shared" si="4"/>
        <v>10</v>
      </c>
      <c r="P80" s="18"/>
      <c r="Q80" s="18">
        <f t="shared" si="5"/>
        <v>50</v>
      </c>
      <c r="R80" s="18">
        <f t="shared" si="6"/>
        <v>1</v>
      </c>
      <c r="S80" s="18">
        <f t="shared" si="7"/>
        <v>100</v>
      </c>
      <c r="T80" s="18">
        <v>35</v>
      </c>
      <c r="U80" s="18">
        <f t="shared" si="8"/>
        <v>15</v>
      </c>
      <c r="V80" s="18"/>
    </row>
    <row r="81" spans="1:22" x14ac:dyDescent="0.2">
      <c r="A81" s="3">
        <v>79</v>
      </c>
      <c r="B81" s="3" t="s">
        <v>321</v>
      </c>
      <c r="C81" s="3">
        <v>50</v>
      </c>
      <c r="D81" s="3"/>
      <c r="F81" s="20" t="s">
        <v>534</v>
      </c>
      <c r="G81" s="18">
        <v>48.12</v>
      </c>
      <c r="H81" s="18">
        <v>50</v>
      </c>
      <c r="I81" s="18"/>
      <c r="J81" s="18"/>
      <c r="K81" s="18"/>
      <c r="L81" s="18"/>
      <c r="M81" s="2" t="s">
        <v>848</v>
      </c>
      <c r="N81" s="18">
        <v>50</v>
      </c>
      <c r="O81" s="18">
        <f t="shared" si="4"/>
        <v>0</v>
      </c>
      <c r="P81" s="18">
        <v>50</v>
      </c>
      <c r="Q81" s="18">
        <f t="shared" si="5"/>
        <v>0</v>
      </c>
      <c r="R81" s="18">
        <f t="shared" si="6"/>
        <v>0</v>
      </c>
      <c r="S81" s="25">
        <f t="shared" si="7"/>
        <v>0</v>
      </c>
      <c r="T81" s="18">
        <v>40</v>
      </c>
      <c r="U81" s="18">
        <f t="shared" si="8"/>
        <v>10</v>
      </c>
      <c r="V81" s="18"/>
    </row>
    <row r="82" spans="1:22" x14ac:dyDescent="0.2">
      <c r="A82" s="3">
        <v>80</v>
      </c>
      <c r="B82" s="3" t="s">
        <v>322</v>
      </c>
      <c r="C82" s="3">
        <v>50</v>
      </c>
      <c r="D82" s="3" t="s">
        <v>323</v>
      </c>
      <c r="F82" s="20" t="s">
        <v>535</v>
      </c>
      <c r="G82" s="18">
        <v>55.76</v>
      </c>
      <c r="H82" s="18">
        <v>60</v>
      </c>
      <c r="I82" s="18"/>
      <c r="J82" s="18"/>
      <c r="K82" s="18"/>
      <c r="L82" s="18"/>
      <c r="M82" s="2" t="s">
        <v>849</v>
      </c>
      <c r="N82" s="18">
        <v>60</v>
      </c>
      <c r="O82" s="18">
        <f t="shared" si="4"/>
        <v>-10</v>
      </c>
      <c r="P82" s="18">
        <v>55</v>
      </c>
      <c r="Q82" s="18">
        <f t="shared" si="5"/>
        <v>-5</v>
      </c>
      <c r="R82" s="18">
        <f t="shared" si="6"/>
        <v>-0.1</v>
      </c>
      <c r="S82" s="25">
        <f t="shared" si="7"/>
        <v>-10</v>
      </c>
      <c r="T82" s="18">
        <v>40</v>
      </c>
      <c r="U82" s="18">
        <f t="shared" si="8"/>
        <v>10</v>
      </c>
      <c r="V82" s="18"/>
    </row>
    <row r="83" spans="1:22" x14ac:dyDescent="0.2">
      <c r="A83" s="3">
        <v>81</v>
      </c>
      <c r="B83" s="3" t="s">
        <v>324</v>
      </c>
      <c r="C83" s="3">
        <v>70</v>
      </c>
      <c r="D83" s="3"/>
      <c r="F83" s="20" t="s">
        <v>536</v>
      </c>
      <c r="G83" s="18">
        <v>312.27999999999997</v>
      </c>
      <c r="H83" s="18">
        <v>310</v>
      </c>
      <c r="I83" s="18"/>
      <c r="J83" s="18"/>
      <c r="K83" s="18"/>
      <c r="L83" s="18"/>
      <c r="M83" s="2" t="s">
        <v>850</v>
      </c>
      <c r="N83" s="18">
        <v>300</v>
      </c>
      <c r="O83" s="18">
        <f t="shared" si="4"/>
        <v>-230</v>
      </c>
      <c r="P83" s="18">
        <v>310</v>
      </c>
      <c r="Q83" s="18">
        <f t="shared" si="5"/>
        <v>-240</v>
      </c>
      <c r="R83" s="18">
        <f t="shared" si="6"/>
        <v>-3.4285714285714284</v>
      </c>
      <c r="S83" s="18">
        <f t="shared" si="7"/>
        <v>-342.86</v>
      </c>
      <c r="T83" s="18">
        <v>240</v>
      </c>
      <c r="U83" s="18">
        <f t="shared" si="8"/>
        <v>-170</v>
      </c>
      <c r="V83" s="18"/>
    </row>
    <row r="84" spans="1:22" x14ac:dyDescent="0.2">
      <c r="A84" s="3">
        <v>82</v>
      </c>
      <c r="B84" s="3" t="s">
        <v>325</v>
      </c>
      <c r="C84" s="3">
        <v>70</v>
      </c>
      <c r="D84" s="3"/>
      <c r="F84" s="20" t="s">
        <v>537</v>
      </c>
      <c r="G84" s="18">
        <v>238.07</v>
      </c>
      <c r="H84" s="18">
        <v>240</v>
      </c>
      <c r="I84" s="18"/>
      <c r="J84" s="18"/>
      <c r="K84" s="18"/>
      <c r="L84" s="18"/>
      <c r="M84" s="2" t="s">
        <v>851</v>
      </c>
      <c r="N84" s="18">
        <v>200</v>
      </c>
      <c r="O84" s="18">
        <f t="shared" si="4"/>
        <v>-130</v>
      </c>
      <c r="P84" s="18">
        <v>240</v>
      </c>
      <c r="Q84" s="18">
        <f t="shared" si="5"/>
        <v>-170</v>
      </c>
      <c r="R84" s="18">
        <f t="shared" si="6"/>
        <v>-2.4285714285714284</v>
      </c>
      <c r="S84" s="18">
        <f t="shared" si="7"/>
        <v>-242.86</v>
      </c>
      <c r="T84" s="18">
        <v>170</v>
      </c>
      <c r="U84" s="18">
        <f t="shared" si="8"/>
        <v>-100</v>
      </c>
      <c r="V84" s="18"/>
    </row>
    <row r="85" spans="1:22" x14ac:dyDescent="0.2">
      <c r="A85" s="3">
        <v>83</v>
      </c>
      <c r="B85" s="3" t="s">
        <v>326</v>
      </c>
      <c r="C85" s="3">
        <v>50</v>
      </c>
      <c r="D85" s="3" t="s">
        <v>327</v>
      </c>
      <c r="F85" s="20" t="s">
        <v>538</v>
      </c>
      <c r="G85" s="18">
        <v>86.03</v>
      </c>
      <c r="H85" s="18">
        <v>90</v>
      </c>
      <c r="I85" s="18"/>
      <c r="J85" s="18"/>
      <c r="K85" s="18"/>
      <c r="L85" s="18"/>
      <c r="M85" s="2" t="s">
        <v>852</v>
      </c>
      <c r="N85" s="18">
        <v>90</v>
      </c>
      <c r="O85" s="18">
        <f t="shared" si="4"/>
        <v>-40</v>
      </c>
      <c r="P85" s="18">
        <v>85</v>
      </c>
      <c r="Q85" s="18">
        <f t="shared" si="5"/>
        <v>-35</v>
      </c>
      <c r="R85" s="18">
        <f t="shared" si="6"/>
        <v>-0.7</v>
      </c>
      <c r="S85" s="18">
        <f t="shared" si="7"/>
        <v>-70</v>
      </c>
      <c r="T85" s="18">
        <v>70</v>
      </c>
      <c r="U85" s="18">
        <f t="shared" si="8"/>
        <v>-20</v>
      </c>
      <c r="V85" s="18"/>
    </row>
    <row r="86" spans="1:22" x14ac:dyDescent="0.2">
      <c r="A86" s="3">
        <v>84</v>
      </c>
      <c r="B86" s="3" t="s">
        <v>328</v>
      </c>
      <c r="C86" s="3">
        <v>50</v>
      </c>
      <c r="D86" s="3" t="s">
        <v>329</v>
      </c>
      <c r="F86" s="20" t="s">
        <v>539</v>
      </c>
      <c r="G86" s="18">
        <v>50.4</v>
      </c>
      <c r="H86" s="18">
        <v>50</v>
      </c>
      <c r="I86" s="18"/>
      <c r="J86" s="18"/>
      <c r="K86" s="18"/>
      <c r="L86" s="18"/>
      <c r="M86" s="2" t="s">
        <v>853</v>
      </c>
      <c r="N86" s="18">
        <v>50</v>
      </c>
      <c r="O86" s="18">
        <f t="shared" si="4"/>
        <v>0</v>
      </c>
      <c r="P86" s="18">
        <v>50</v>
      </c>
      <c r="Q86" s="18">
        <f t="shared" si="5"/>
        <v>0</v>
      </c>
      <c r="R86" s="18">
        <f t="shared" si="6"/>
        <v>0</v>
      </c>
      <c r="S86" s="25">
        <f t="shared" si="7"/>
        <v>0</v>
      </c>
      <c r="T86" s="18">
        <v>40</v>
      </c>
      <c r="U86" s="18">
        <f t="shared" si="8"/>
        <v>10</v>
      </c>
      <c r="V86" s="18"/>
    </row>
    <row r="87" spans="1:22" x14ac:dyDescent="0.2">
      <c r="A87" s="3">
        <v>85</v>
      </c>
      <c r="B87" s="3" t="s">
        <v>330</v>
      </c>
      <c r="C87" s="3">
        <v>50</v>
      </c>
      <c r="D87" s="3" t="s">
        <v>9</v>
      </c>
      <c r="F87" s="20" t="s">
        <v>540</v>
      </c>
      <c r="G87" s="18">
        <v>48.71</v>
      </c>
      <c r="H87" s="18">
        <v>50</v>
      </c>
      <c r="I87" s="18"/>
      <c r="J87" s="18"/>
      <c r="K87" s="18"/>
      <c r="L87" s="18"/>
      <c r="M87" s="2" t="s">
        <v>937</v>
      </c>
      <c r="N87" s="18">
        <v>50</v>
      </c>
      <c r="O87" s="18">
        <f t="shared" si="4"/>
        <v>0</v>
      </c>
      <c r="P87" s="18">
        <v>50</v>
      </c>
      <c r="Q87" s="18">
        <f t="shared" si="5"/>
        <v>0</v>
      </c>
      <c r="R87" s="18">
        <f t="shared" si="6"/>
        <v>0</v>
      </c>
      <c r="S87" s="25">
        <f t="shared" si="7"/>
        <v>0</v>
      </c>
      <c r="T87" s="18">
        <v>30</v>
      </c>
      <c r="U87" s="18">
        <f t="shared" si="8"/>
        <v>20</v>
      </c>
      <c r="V87" s="18"/>
    </row>
    <row r="88" spans="1:22" x14ac:dyDescent="0.3">
      <c r="B88" s="17">
        <f>COUNTA(B3:B87)</f>
        <v>85</v>
      </c>
      <c r="F88" s="17">
        <f>COUNTA(F3:F87)</f>
        <v>80</v>
      </c>
      <c r="M88" s="16">
        <f>COUNTA(M3:M87)</f>
        <v>83</v>
      </c>
    </row>
  </sheetData>
  <mergeCells count="3">
    <mergeCell ref="F1:L1"/>
    <mergeCell ref="T1:V1"/>
    <mergeCell ref="M1:S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opLeftCell="B1" zoomScale="85" zoomScaleNormal="85" workbookViewId="0">
      <selection activeCell="M8" sqref="M8"/>
    </sheetView>
  </sheetViews>
  <sheetFormatPr defaultRowHeight="16.5" x14ac:dyDescent="0.3"/>
  <cols>
    <col min="1" max="1" width="9" style="1"/>
    <col min="2" max="2" width="20.625" style="1" bestFit="1" customWidth="1"/>
    <col min="3" max="3" width="7.625" style="1" bestFit="1" customWidth="1"/>
    <col min="4" max="4" width="13.5" style="1" bestFit="1" customWidth="1"/>
    <col min="5" max="5" width="13.5" style="1" customWidth="1"/>
    <col min="6" max="6" width="29.625" customWidth="1"/>
    <col min="7" max="7" width="12" customWidth="1"/>
    <col min="8" max="8" width="13.375" customWidth="1"/>
    <col min="9" max="9" width="10.875" customWidth="1"/>
    <col min="10" max="10" width="11" customWidth="1"/>
    <col min="11" max="11" width="13.25" customWidth="1"/>
    <col min="12" max="12" width="10.375" customWidth="1"/>
    <col min="13" max="13" width="30" customWidth="1"/>
    <col min="14" max="14" width="10.5" customWidth="1"/>
    <col min="15" max="15" width="11" customWidth="1"/>
    <col min="16" max="16" width="10.625" customWidth="1"/>
    <col min="17" max="18" width="8.625" customWidth="1"/>
    <col min="19" max="19" width="14" customWidth="1"/>
  </cols>
  <sheetData>
    <row r="1" spans="1:20" x14ac:dyDescent="0.3">
      <c r="F1" s="18"/>
      <c r="G1" s="33" t="s">
        <v>908</v>
      </c>
      <c r="H1" s="34"/>
      <c r="I1" s="34"/>
      <c r="J1" s="34"/>
      <c r="K1" s="34"/>
      <c r="L1" s="35"/>
      <c r="M1" s="30" t="s">
        <v>907</v>
      </c>
      <c r="N1" s="31"/>
      <c r="O1" s="31"/>
      <c r="P1" s="31"/>
      <c r="Q1" s="31"/>
      <c r="R1" s="32"/>
      <c r="S1" s="15" t="s">
        <v>801</v>
      </c>
      <c r="T1" s="15"/>
    </row>
    <row r="2" spans="1:20" x14ac:dyDescent="0.3">
      <c r="A2" s="2" t="s">
        <v>74</v>
      </c>
      <c r="B2" s="2" t="s">
        <v>75</v>
      </c>
      <c r="C2" s="2" t="s">
        <v>77</v>
      </c>
      <c r="D2" s="2" t="s">
        <v>76</v>
      </c>
      <c r="E2" s="7"/>
      <c r="F2" s="19" t="s">
        <v>451</v>
      </c>
      <c r="G2" s="19" t="s">
        <v>452</v>
      </c>
      <c r="H2" s="19" t="s">
        <v>454</v>
      </c>
      <c r="I2" s="19" t="s">
        <v>459</v>
      </c>
      <c r="J2" s="19" t="s">
        <v>452</v>
      </c>
      <c r="K2" s="19" t="s">
        <v>454</v>
      </c>
      <c r="L2" s="19" t="s">
        <v>463</v>
      </c>
      <c r="M2" s="19" t="s">
        <v>75</v>
      </c>
      <c r="N2" s="13" t="s">
        <v>786</v>
      </c>
      <c r="O2" s="13" t="s">
        <v>854</v>
      </c>
      <c r="P2" s="13" t="s">
        <v>906</v>
      </c>
      <c r="Q2" s="13" t="s">
        <v>906</v>
      </c>
      <c r="R2" s="13"/>
      <c r="S2" s="14" t="s">
        <v>787</v>
      </c>
      <c r="T2" s="13" t="s">
        <v>912</v>
      </c>
    </row>
    <row r="3" spans="1:20" x14ac:dyDescent="0.3">
      <c r="A3" s="3">
        <v>1</v>
      </c>
      <c r="B3" s="3" t="s">
        <v>331</v>
      </c>
      <c r="C3" s="3">
        <v>50</v>
      </c>
      <c r="D3" s="3" t="s">
        <v>280</v>
      </c>
      <c r="E3" s="8"/>
      <c r="F3" s="20" t="s">
        <v>541</v>
      </c>
      <c r="G3" s="18">
        <v>91.33</v>
      </c>
      <c r="H3" s="18">
        <v>90</v>
      </c>
      <c r="I3" s="18"/>
      <c r="J3" s="18"/>
      <c r="K3" s="18"/>
      <c r="L3" s="18"/>
      <c r="M3" s="29" t="s">
        <v>855</v>
      </c>
      <c r="N3" s="18">
        <v>90</v>
      </c>
      <c r="O3" s="18">
        <v>90</v>
      </c>
      <c r="P3" s="18">
        <f>C3-N3</f>
        <v>-40</v>
      </c>
      <c r="Q3" s="18">
        <f>C3-O3</f>
        <v>-40</v>
      </c>
      <c r="R3" s="18">
        <f xml:space="preserve"> (C3 - O3 ) / C3</f>
        <v>-0.8</v>
      </c>
      <c r="S3" s="18">
        <v>90</v>
      </c>
      <c r="T3" s="18">
        <f>C3 - S3</f>
        <v>-40</v>
      </c>
    </row>
    <row r="4" spans="1:20" x14ac:dyDescent="0.2">
      <c r="A4" s="3">
        <v>2</v>
      </c>
      <c r="B4" s="3" t="s">
        <v>332</v>
      </c>
      <c r="C4" s="3">
        <v>80</v>
      </c>
      <c r="D4" s="3" t="s">
        <v>333</v>
      </c>
      <c r="E4" s="8"/>
      <c r="F4" s="20" t="s">
        <v>542</v>
      </c>
      <c r="G4" s="18">
        <v>70.19</v>
      </c>
      <c r="H4" s="18">
        <v>70</v>
      </c>
      <c r="I4" s="18"/>
      <c r="J4" s="18"/>
      <c r="K4" s="18"/>
      <c r="L4" s="18"/>
      <c r="M4" s="18" t="s">
        <v>856</v>
      </c>
      <c r="N4" s="18">
        <v>70</v>
      </c>
      <c r="O4" s="18">
        <v>70</v>
      </c>
      <c r="P4" s="18">
        <f t="shared" ref="P4:P61" si="0">C4-N4</f>
        <v>10</v>
      </c>
      <c r="Q4" s="25">
        <f t="shared" ref="Q4:Q61" si="1">C4-O4</f>
        <v>10</v>
      </c>
      <c r="R4" s="18">
        <f t="shared" ref="R4:R11" si="2" xml:space="preserve"> 100 - ((O4 / C4 )* 100 )</f>
        <v>12.5</v>
      </c>
      <c r="S4" s="18">
        <v>70</v>
      </c>
      <c r="T4" s="25">
        <f>C4 - S4</f>
        <v>10</v>
      </c>
    </row>
    <row r="5" spans="1:20" x14ac:dyDescent="0.3">
      <c r="A5" s="3">
        <v>3</v>
      </c>
      <c r="B5" s="3" t="s">
        <v>334</v>
      </c>
      <c r="C5" s="3">
        <v>80</v>
      </c>
      <c r="D5" s="3" t="s">
        <v>333</v>
      </c>
      <c r="E5" s="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>
        <f t="shared" si="2"/>
        <v>100</v>
      </c>
      <c r="S5" s="18"/>
      <c r="T5" s="18"/>
    </row>
    <row r="6" spans="1:20" x14ac:dyDescent="0.2">
      <c r="A6" s="3">
        <v>4</v>
      </c>
      <c r="B6" s="3" t="s">
        <v>335</v>
      </c>
      <c r="C6" s="3">
        <v>15</v>
      </c>
      <c r="D6" s="3" t="s">
        <v>336</v>
      </c>
      <c r="E6" s="8"/>
      <c r="F6" s="20" t="s">
        <v>543</v>
      </c>
      <c r="G6" s="18">
        <v>21.3</v>
      </c>
      <c r="H6" s="18">
        <v>20</v>
      </c>
      <c r="I6" s="18"/>
      <c r="J6" s="18"/>
      <c r="K6" s="18"/>
      <c r="L6" s="18"/>
      <c r="M6" s="18" t="s">
        <v>857</v>
      </c>
      <c r="N6" s="18">
        <v>20</v>
      </c>
      <c r="O6" s="18">
        <v>20</v>
      </c>
      <c r="P6" s="18">
        <f t="shared" si="0"/>
        <v>-5</v>
      </c>
      <c r="Q6" s="25">
        <f t="shared" si="1"/>
        <v>-5</v>
      </c>
      <c r="R6" s="18">
        <f t="shared" si="2"/>
        <v>-33.333333333333314</v>
      </c>
      <c r="S6" s="18">
        <v>20</v>
      </c>
      <c r="T6" s="25">
        <f>C6 - S6</f>
        <v>-5</v>
      </c>
    </row>
    <row r="7" spans="1:20" x14ac:dyDescent="0.2">
      <c r="A7" s="3">
        <v>5</v>
      </c>
      <c r="B7" s="3" t="s">
        <v>337</v>
      </c>
      <c r="C7" s="3">
        <v>120</v>
      </c>
      <c r="D7" s="3"/>
      <c r="E7" s="8"/>
      <c r="F7" s="20" t="s">
        <v>544</v>
      </c>
      <c r="G7" s="18">
        <v>130.69999999999999</v>
      </c>
      <c r="H7" s="18">
        <v>130</v>
      </c>
      <c r="I7" s="18"/>
      <c r="J7" s="18"/>
      <c r="K7" s="18"/>
      <c r="L7" s="18"/>
      <c r="M7" s="18" t="s">
        <v>909</v>
      </c>
      <c r="N7" s="18">
        <v>100</v>
      </c>
      <c r="O7" s="18">
        <v>120</v>
      </c>
      <c r="P7" s="18">
        <f t="shared" si="0"/>
        <v>20</v>
      </c>
      <c r="Q7" s="25">
        <f t="shared" si="1"/>
        <v>0</v>
      </c>
      <c r="R7" s="18">
        <f t="shared" si="2"/>
        <v>0</v>
      </c>
      <c r="S7" s="18">
        <v>130</v>
      </c>
      <c r="T7" s="25">
        <f>C7 - S7</f>
        <v>-10</v>
      </c>
    </row>
    <row r="8" spans="1:20" x14ac:dyDescent="0.2">
      <c r="A8" s="3">
        <v>6</v>
      </c>
      <c r="B8" s="3" t="s">
        <v>338</v>
      </c>
      <c r="C8" s="3">
        <v>60</v>
      </c>
      <c r="D8" s="3" t="s">
        <v>339</v>
      </c>
      <c r="E8" s="8"/>
      <c r="F8" s="20" t="s">
        <v>545</v>
      </c>
      <c r="G8" s="18">
        <v>65.790000000000006</v>
      </c>
      <c r="H8" s="18">
        <v>70</v>
      </c>
      <c r="I8" s="18"/>
      <c r="J8" s="18"/>
      <c r="K8" s="18"/>
      <c r="L8" s="18"/>
      <c r="M8" s="18" t="s">
        <v>858</v>
      </c>
      <c r="N8" s="18">
        <v>70</v>
      </c>
      <c r="O8" s="18">
        <v>65</v>
      </c>
      <c r="P8" s="18">
        <f t="shared" si="0"/>
        <v>-10</v>
      </c>
      <c r="Q8" s="25">
        <f t="shared" si="1"/>
        <v>-5</v>
      </c>
      <c r="R8" s="18">
        <f t="shared" si="2"/>
        <v>-8.3333333333333286</v>
      </c>
      <c r="S8" s="18">
        <v>0.65</v>
      </c>
      <c r="T8" s="18">
        <f>C8 - S8</f>
        <v>59.35</v>
      </c>
    </row>
    <row r="9" spans="1:20" x14ac:dyDescent="0.2">
      <c r="A9" s="3">
        <v>7</v>
      </c>
      <c r="B9" s="3" t="s">
        <v>340</v>
      </c>
      <c r="C9" s="3">
        <v>100</v>
      </c>
      <c r="D9" s="3" t="s">
        <v>341</v>
      </c>
      <c r="E9" s="8"/>
      <c r="F9" s="20" t="s">
        <v>546</v>
      </c>
      <c r="G9" s="18">
        <v>110</v>
      </c>
      <c r="H9" s="18">
        <v>110</v>
      </c>
      <c r="I9" s="18"/>
      <c r="J9" s="18"/>
      <c r="K9" s="18"/>
      <c r="L9" s="18"/>
      <c r="M9" s="18" t="s">
        <v>859</v>
      </c>
      <c r="N9" s="18">
        <v>100</v>
      </c>
      <c r="O9" s="18">
        <v>110</v>
      </c>
      <c r="P9" s="18">
        <f t="shared" si="0"/>
        <v>0</v>
      </c>
      <c r="Q9" s="25">
        <f t="shared" si="1"/>
        <v>-10</v>
      </c>
      <c r="R9" s="18">
        <f t="shared" si="2"/>
        <v>-10.000000000000014</v>
      </c>
      <c r="S9" s="18">
        <v>110</v>
      </c>
      <c r="T9" s="25">
        <f>C9 - S9</f>
        <v>-10</v>
      </c>
    </row>
    <row r="10" spans="1:20" x14ac:dyDescent="0.2">
      <c r="A10" s="3">
        <v>8</v>
      </c>
      <c r="B10" s="3" t="s">
        <v>342</v>
      </c>
      <c r="C10" s="3">
        <v>100</v>
      </c>
      <c r="D10" s="3"/>
      <c r="E10" s="8"/>
      <c r="F10" s="20" t="s">
        <v>547</v>
      </c>
      <c r="G10" s="18">
        <v>98.98</v>
      </c>
      <c r="H10" s="18">
        <v>100</v>
      </c>
      <c r="I10" s="18"/>
      <c r="J10" s="18"/>
      <c r="K10" s="18"/>
      <c r="L10" s="18"/>
      <c r="M10" s="18" t="s">
        <v>860</v>
      </c>
      <c r="N10" s="18">
        <v>100</v>
      </c>
      <c r="O10" s="18">
        <v>100</v>
      </c>
      <c r="P10" s="18">
        <f t="shared" si="0"/>
        <v>0</v>
      </c>
      <c r="Q10" s="25">
        <f t="shared" si="1"/>
        <v>0</v>
      </c>
      <c r="R10" s="18">
        <f t="shared" si="2"/>
        <v>0</v>
      </c>
      <c r="S10" s="18">
        <v>95</v>
      </c>
      <c r="T10" s="25">
        <f>C10 - S10</f>
        <v>5</v>
      </c>
    </row>
    <row r="11" spans="1:20" x14ac:dyDescent="0.2">
      <c r="A11" s="3">
        <v>9</v>
      </c>
      <c r="B11" s="3" t="s">
        <v>343</v>
      </c>
      <c r="C11" s="3">
        <v>150</v>
      </c>
      <c r="D11" s="3" t="s">
        <v>39</v>
      </c>
      <c r="E11" s="8"/>
      <c r="F11" s="20" t="s">
        <v>548</v>
      </c>
      <c r="G11" s="18">
        <v>157.32</v>
      </c>
      <c r="H11" s="18">
        <v>160</v>
      </c>
      <c r="I11" s="18"/>
      <c r="J11" s="18"/>
      <c r="K11" s="18"/>
      <c r="L11" s="18"/>
      <c r="M11" s="18" t="s">
        <v>861</v>
      </c>
      <c r="N11" s="18">
        <v>200</v>
      </c>
      <c r="O11" s="18">
        <v>160</v>
      </c>
      <c r="P11" s="18">
        <f t="shared" si="0"/>
        <v>-50</v>
      </c>
      <c r="Q11" s="25">
        <f t="shared" si="1"/>
        <v>-10</v>
      </c>
      <c r="R11" s="18">
        <f t="shared" si="2"/>
        <v>-6.6666666666666714</v>
      </c>
      <c r="S11" s="18">
        <v>150</v>
      </c>
      <c r="T11" s="25">
        <f>C11 - S11</f>
        <v>0</v>
      </c>
    </row>
    <row r="12" spans="1:20" x14ac:dyDescent="0.2">
      <c r="A12" s="3">
        <v>10</v>
      </c>
      <c r="B12" s="3" t="s">
        <v>344</v>
      </c>
      <c r="C12" s="3">
        <v>100</v>
      </c>
      <c r="D12" s="3"/>
      <c r="E12" s="8"/>
      <c r="F12" s="20" t="s">
        <v>549</v>
      </c>
      <c r="G12" s="18">
        <v>93.28</v>
      </c>
      <c r="H12" s="18">
        <v>90</v>
      </c>
      <c r="I12" s="18"/>
      <c r="J12" s="18"/>
      <c r="K12" s="18"/>
      <c r="L12" s="18"/>
      <c r="M12" s="18" t="s">
        <v>862</v>
      </c>
      <c r="N12" s="18">
        <v>90</v>
      </c>
      <c r="O12" s="18">
        <v>95</v>
      </c>
      <c r="P12" s="18">
        <f t="shared" si="0"/>
        <v>10</v>
      </c>
      <c r="Q12" s="25">
        <f t="shared" si="1"/>
        <v>5</v>
      </c>
      <c r="R12" s="25"/>
      <c r="S12" s="18">
        <v>90</v>
      </c>
      <c r="T12" s="25">
        <f>C12 - S12</f>
        <v>10</v>
      </c>
    </row>
    <row r="13" spans="1:20" x14ac:dyDescent="0.2">
      <c r="A13" s="3">
        <v>11</v>
      </c>
      <c r="B13" s="3" t="s">
        <v>345</v>
      </c>
      <c r="C13" s="3">
        <v>70</v>
      </c>
      <c r="D13" s="3"/>
      <c r="E13" s="8"/>
      <c r="F13" s="20" t="s">
        <v>550</v>
      </c>
      <c r="G13" s="18">
        <v>75.849999999999994</v>
      </c>
      <c r="H13" s="18">
        <v>80</v>
      </c>
      <c r="I13" s="18"/>
      <c r="J13" s="18"/>
      <c r="K13" s="18"/>
      <c r="L13" s="18"/>
      <c r="M13" s="18" t="s">
        <v>863</v>
      </c>
      <c r="N13" s="18">
        <v>50</v>
      </c>
      <c r="O13" s="18">
        <v>45</v>
      </c>
      <c r="P13" s="18">
        <f t="shared" si="0"/>
        <v>20</v>
      </c>
      <c r="Q13" s="18">
        <f t="shared" si="1"/>
        <v>25</v>
      </c>
      <c r="R13" s="18"/>
      <c r="S13" s="18">
        <v>75</v>
      </c>
      <c r="T13" s="25">
        <f>C13 - S13</f>
        <v>-5</v>
      </c>
    </row>
    <row r="14" spans="1:20" x14ac:dyDescent="0.2">
      <c r="A14" s="3">
        <v>12</v>
      </c>
      <c r="B14" s="3" t="s">
        <v>346</v>
      </c>
      <c r="C14" s="3">
        <v>50</v>
      </c>
      <c r="D14" s="3"/>
      <c r="E14" s="8"/>
      <c r="F14" s="20" t="s">
        <v>551</v>
      </c>
      <c r="G14" s="18">
        <v>44.75</v>
      </c>
      <c r="H14" s="18">
        <v>45</v>
      </c>
      <c r="I14" s="18"/>
      <c r="J14" s="18"/>
      <c r="K14" s="18"/>
      <c r="L14" s="18"/>
      <c r="M14" s="18" t="s">
        <v>864</v>
      </c>
      <c r="N14" s="18">
        <v>40</v>
      </c>
      <c r="O14" s="18">
        <v>45</v>
      </c>
      <c r="P14" s="18">
        <f t="shared" si="0"/>
        <v>10</v>
      </c>
      <c r="Q14" s="25">
        <f t="shared" si="1"/>
        <v>5</v>
      </c>
      <c r="R14" s="25"/>
      <c r="S14" s="18">
        <v>45</v>
      </c>
      <c r="T14" s="25">
        <f>C14 - S14</f>
        <v>5</v>
      </c>
    </row>
    <row r="15" spans="1:20" x14ac:dyDescent="0.2">
      <c r="A15" s="3">
        <v>13</v>
      </c>
      <c r="B15" s="3" t="s">
        <v>347</v>
      </c>
      <c r="C15" s="3">
        <v>15</v>
      </c>
      <c r="D15" s="3" t="s">
        <v>177</v>
      </c>
      <c r="E15" s="8"/>
      <c r="F15" s="20" t="s">
        <v>552</v>
      </c>
      <c r="G15" s="18">
        <v>16.53</v>
      </c>
      <c r="H15" s="18">
        <v>16.5</v>
      </c>
      <c r="I15" s="18"/>
      <c r="J15" s="18"/>
      <c r="K15" s="18"/>
      <c r="L15" s="18"/>
      <c r="M15" s="18" t="s">
        <v>865</v>
      </c>
      <c r="N15" s="18">
        <v>20</v>
      </c>
      <c r="O15" s="18">
        <v>15</v>
      </c>
      <c r="P15" s="18">
        <f t="shared" si="0"/>
        <v>-5</v>
      </c>
      <c r="Q15" s="25">
        <f t="shared" si="1"/>
        <v>0</v>
      </c>
      <c r="R15" s="25"/>
      <c r="S15" s="18">
        <v>15</v>
      </c>
      <c r="T15" s="25">
        <f>C15 - S15</f>
        <v>0</v>
      </c>
    </row>
    <row r="16" spans="1:20" x14ac:dyDescent="0.2">
      <c r="A16" s="3">
        <v>14</v>
      </c>
      <c r="B16" s="3" t="s">
        <v>348</v>
      </c>
      <c r="C16" s="3">
        <v>40</v>
      </c>
      <c r="D16" s="3"/>
      <c r="E16" s="8"/>
      <c r="F16" s="20" t="s">
        <v>553</v>
      </c>
      <c r="G16" s="18">
        <v>43.5</v>
      </c>
      <c r="H16" s="18">
        <v>45</v>
      </c>
      <c r="I16" s="18"/>
      <c r="J16" s="18"/>
      <c r="K16" s="18"/>
      <c r="L16" s="18"/>
      <c r="M16" s="18" t="s">
        <v>866</v>
      </c>
      <c r="N16" s="18">
        <v>40</v>
      </c>
      <c r="O16" s="18">
        <v>45</v>
      </c>
      <c r="P16" s="18">
        <f t="shared" si="0"/>
        <v>0</v>
      </c>
      <c r="Q16" s="25">
        <f t="shared" si="1"/>
        <v>-5</v>
      </c>
      <c r="R16" s="25"/>
      <c r="S16" s="18">
        <v>45</v>
      </c>
      <c r="T16" s="25">
        <f>C16 - S16</f>
        <v>-5</v>
      </c>
    </row>
    <row r="17" spans="1:20" x14ac:dyDescent="0.2">
      <c r="A17" s="3">
        <v>15</v>
      </c>
      <c r="B17" s="3" t="s">
        <v>349</v>
      </c>
      <c r="C17" s="3">
        <v>150</v>
      </c>
      <c r="D17" s="3" t="s">
        <v>350</v>
      </c>
      <c r="E17" s="8"/>
      <c r="F17" s="20" t="s">
        <v>554</v>
      </c>
      <c r="G17" s="18">
        <v>139.44</v>
      </c>
      <c r="H17" s="18">
        <v>140</v>
      </c>
      <c r="I17" s="18"/>
      <c r="J17" s="18"/>
      <c r="K17" s="18"/>
      <c r="L17" s="18"/>
      <c r="M17" s="18" t="s">
        <v>867</v>
      </c>
      <c r="N17" s="18">
        <v>100</v>
      </c>
      <c r="O17" s="18">
        <v>140</v>
      </c>
      <c r="P17" s="18">
        <f t="shared" si="0"/>
        <v>50</v>
      </c>
      <c r="Q17" s="25">
        <f t="shared" si="1"/>
        <v>10</v>
      </c>
      <c r="R17" s="25"/>
      <c r="S17" s="18">
        <v>130</v>
      </c>
      <c r="T17" s="18">
        <f>C17 - S17</f>
        <v>20</v>
      </c>
    </row>
    <row r="18" spans="1:20" x14ac:dyDescent="0.2">
      <c r="A18" s="3">
        <v>16</v>
      </c>
      <c r="B18" s="3" t="s">
        <v>351</v>
      </c>
      <c r="C18" s="3">
        <v>150</v>
      </c>
      <c r="D18" s="3"/>
      <c r="E18" s="8"/>
      <c r="F18" s="20" t="s">
        <v>555</v>
      </c>
      <c r="G18" s="18">
        <v>91.14</v>
      </c>
      <c r="H18" s="18">
        <v>90</v>
      </c>
      <c r="I18" s="18"/>
      <c r="J18" s="18"/>
      <c r="K18" s="18"/>
      <c r="L18" s="18"/>
      <c r="M18" s="18" t="s">
        <v>868</v>
      </c>
      <c r="N18" s="18">
        <v>90</v>
      </c>
      <c r="O18" s="18">
        <v>90</v>
      </c>
      <c r="P18" s="18">
        <f t="shared" si="0"/>
        <v>60</v>
      </c>
      <c r="Q18" s="18">
        <f t="shared" si="1"/>
        <v>60</v>
      </c>
      <c r="R18" s="18"/>
      <c r="S18" s="18">
        <v>90</v>
      </c>
      <c r="T18" s="18">
        <f>C18 - S18</f>
        <v>60</v>
      </c>
    </row>
    <row r="19" spans="1:20" x14ac:dyDescent="0.2">
      <c r="A19" s="3">
        <v>17</v>
      </c>
      <c r="B19" s="3" t="s">
        <v>352</v>
      </c>
      <c r="C19" s="3">
        <v>70</v>
      </c>
      <c r="D19" s="3"/>
      <c r="E19" s="8"/>
      <c r="F19" s="20" t="s">
        <v>556</v>
      </c>
      <c r="G19" s="18">
        <v>75.5</v>
      </c>
      <c r="H19" s="18">
        <v>80</v>
      </c>
      <c r="I19" s="18"/>
      <c r="J19" s="18"/>
      <c r="K19" s="18"/>
      <c r="L19" s="18"/>
      <c r="M19" s="18" t="s">
        <v>869</v>
      </c>
      <c r="N19" s="18">
        <v>80</v>
      </c>
      <c r="O19" s="18">
        <v>75</v>
      </c>
      <c r="P19" s="18">
        <f t="shared" si="0"/>
        <v>-10</v>
      </c>
      <c r="Q19" s="25">
        <f t="shared" si="1"/>
        <v>-5</v>
      </c>
      <c r="R19" s="25"/>
      <c r="S19" s="18">
        <v>75</v>
      </c>
      <c r="T19" s="18">
        <f>C19 - S19</f>
        <v>-5</v>
      </c>
    </row>
    <row r="20" spans="1:20" x14ac:dyDescent="0.2">
      <c r="A20" s="3">
        <v>18</v>
      </c>
      <c r="B20" s="3" t="s">
        <v>353</v>
      </c>
      <c r="C20" s="3">
        <v>70</v>
      </c>
      <c r="D20" s="3"/>
      <c r="E20" s="8"/>
      <c r="F20" s="20" t="s">
        <v>557</v>
      </c>
      <c r="G20" s="18">
        <v>77.48</v>
      </c>
      <c r="H20" s="18">
        <v>80</v>
      </c>
      <c r="I20" s="18"/>
      <c r="J20" s="18"/>
      <c r="K20" s="18"/>
      <c r="L20" s="18"/>
      <c r="M20" s="18" t="s">
        <v>870</v>
      </c>
      <c r="N20" s="18">
        <v>80</v>
      </c>
      <c r="O20" s="18">
        <v>75</v>
      </c>
      <c r="P20" s="18">
        <f t="shared" si="0"/>
        <v>-10</v>
      </c>
      <c r="Q20" s="25">
        <f t="shared" si="1"/>
        <v>-5</v>
      </c>
      <c r="R20" s="25"/>
      <c r="S20" s="18">
        <v>75</v>
      </c>
      <c r="T20" s="18">
        <f>C20 - S20</f>
        <v>-5</v>
      </c>
    </row>
    <row r="21" spans="1:20" x14ac:dyDescent="0.2">
      <c r="A21" s="3">
        <v>19</v>
      </c>
      <c r="B21" s="3" t="s">
        <v>354</v>
      </c>
      <c r="C21" s="3">
        <v>150</v>
      </c>
      <c r="D21" s="3"/>
      <c r="E21" s="8"/>
      <c r="F21" s="20" t="s">
        <v>558</v>
      </c>
      <c r="G21" s="18">
        <v>157.74</v>
      </c>
      <c r="H21" s="18">
        <v>160</v>
      </c>
      <c r="I21" s="18"/>
      <c r="J21" s="18"/>
      <c r="K21" s="18"/>
      <c r="L21" s="18"/>
      <c r="M21" s="18" t="s">
        <v>871</v>
      </c>
      <c r="N21" s="18">
        <v>200</v>
      </c>
      <c r="O21" s="18">
        <v>160</v>
      </c>
      <c r="P21" s="18">
        <f t="shared" si="0"/>
        <v>-50</v>
      </c>
      <c r="Q21" s="25">
        <f t="shared" si="1"/>
        <v>-10</v>
      </c>
      <c r="R21" s="25"/>
      <c r="S21" s="18">
        <v>150</v>
      </c>
      <c r="T21" s="18">
        <f>C21 - S21</f>
        <v>0</v>
      </c>
    </row>
    <row r="22" spans="1:20" x14ac:dyDescent="0.2">
      <c r="A22" s="3">
        <v>20</v>
      </c>
      <c r="B22" s="3" t="s">
        <v>355</v>
      </c>
      <c r="C22" s="3">
        <v>80</v>
      </c>
      <c r="D22" s="3"/>
      <c r="E22" s="8"/>
      <c r="F22" s="20" t="s">
        <v>560</v>
      </c>
      <c r="G22" s="18">
        <v>87.11</v>
      </c>
      <c r="H22" s="18">
        <v>90</v>
      </c>
      <c r="I22" s="18"/>
      <c r="J22" s="18"/>
      <c r="K22" s="18"/>
      <c r="L22" s="18"/>
      <c r="M22" s="18" t="s">
        <v>872</v>
      </c>
      <c r="N22" s="18">
        <v>90</v>
      </c>
      <c r="O22" s="18">
        <v>85</v>
      </c>
      <c r="P22" s="18">
        <f t="shared" si="0"/>
        <v>-10</v>
      </c>
      <c r="Q22" s="25">
        <f t="shared" si="1"/>
        <v>-5</v>
      </c>
      <c r="R22" s="25"/>
      <c r="S22" s="18">
        <v>1585</v>
      </c>
      <c r="T22" s="18">
        <f>C22 - S22</f>
        <v>-1505</v>
      </c>
    </row>
    <row r="23" spans="1:20" x14ac:dyDescent="0.2">
      <c r="A23" s="3">
        <v>21</v>
      </c>
      <c r="B23" s="3" t="s">
        <v>356</v>
      </c>
      <c r="C23" s="3">
        <v>15</v>
      </c>
      <c r="D23" s="3"/>
      <c r="E23" s="8"/>
      <c r="F23" s="20" t="s">
        <v>559</v>
      </c>
      <c r="G23" s="18">
        <v>14.93</v>
      </c>
      <c r="H23" s="18">
        <v>14.9</v>
      </c>
      <c r="I23" s="18"/>
      <c r="J23" s="18"/>
      <c r="K23" s="18"/>
      <c r="L23" s="18"/>
      <c r="M23" s="18" t="s">
        <v>873</v>
      </c>
      <c r="N23" s="18">
        <v>10</v>
      </c>
      <c r="O23" s="18">
        <v>15</v>
      </c>
      <c r="P23" s="18">
        <f t="shared" si="0"/>
        <v>5</v>
      </c>
      <c r="Q23" s="25">
        <f t="shared" si="1"/>
        <v>0</v>
      </c>
      <c r="R23" s="25"/>
      <c r="S23" s="18">
        <v>15</v>
      </c>
      <c r="T23" s="18">
        <f>C23 - S23</f>
        <v>0</v>
      </c>
    </row>
    <row r="24" spans="1:20" x14ac:dyDescent="0.2">
      <c r="A24" s="3">
        <v>22</v>
      </c>
      <c r="B24" s="3" t="s">
        <v>357</v>
      </c>
      <c r="C24" s="3">
        <v>120</v>
      </c>
      <c r="D24" s="3"/>
      <c r="E24" s="8"/>
      <c r="F24" s="20" t="s">
        <v>561</v>
      </c>
      <c r="G24" s="18">
        <v>127.87</v>
      </c>
      <c r="H24" s="18">
        <v>130</v>
      </c>
      <c r="I24" s="18"/>
      <c r="J24" s="18"/>
      <c r="K24" s="18"/>
      <c r="L24" s="18"/>
      <c r="M24" s="18" t="s">
        <v>874</v>
      </c>
      <c r="N24" s="18">
        <v>100</v>
      </c>
      <c r="O24" s="18">
        <v>130</v>
      </c>
      <c r="P24" s="18">
        <f t="shared" si="0"/>
        <v>20</v>
      </c>
      <c r="Q24" s="25">
        <f t="shared" si="1"/>
        <v>-10</v>
      </c>
      <c r="R24" s="25"/>
      <c r="S24" s="18">
        <v>120</v>
      </c>
      <c r="T24" s="18">
        <f>C24 - S24</f>
        <v>0</v>
      </c>
    </row>
    <row r="25" spans="1:20" x14ac:dyDescent="0.2">
      <c r="A25" s="3">
        <v>23</v>
      </c>
      <c r="B25" s="3" t="s">
        <v>358</v>
      </c>
      <c r="C25" s="3">
        <v>50</v>
      </c>
      <c r="D25" s="3" t="s">
        <v>39</v>
      </c>
      <c r="E25" s="8"/>
      <c r="F25" s="20" t="s">
        <v>562</v>
      </c>
      <c r="G25" s="18">
        <v>56.14</v>
      </c>
      <c r="H25" s="18">
        <v>60</v>
      </c>
      <c r="I25" s="18"/>
      <c r="J25" s="18"/>
      <c r="K25" s="18"/>
      <c r="L25" s="18"/>
      <c r="M25" s="18" t="s">
        <v>875</v>
      </c>
      <c r="N25" s="18">
        <v>60</v>
      </c>
      <c r="O25" s="18">
        <v>55</v>
      </c>
      <c r="P25" s="18">
        <f t="shared" si="0"/>
        <v>-10</v>
      </c>
      <c r="Q25" s="25">
        <f t="shared" si="1"/>
        <v>-5</v>
      </c>
      <c r="R25" s="25"/>
      <c r="S25" s="18">
        <v>55</v>
      </c>
      <c r="T25" s="18">
        <f>C25 - S25</f>
        <v>-5</v>
      </c>
    </row>
    <row r="26" spans="1:20" x14ac:dyDescent="0.2">
      <c r="A26" s="3">
        <v>24</v>
      </c>
      <c r="B26" s="3" t="s">
        <v>359</v>
      </c>
      <c r="C26" s="3">
        <v>10</v>
      </c>
      <c r="D26" s="3"/>
      <c r="E26" s="8"/>
      <c r="F26" s="20" t="s">
        <v>563</v>
      </c>
      <c r="G26" s="18">
        <v>15.25</v>
      </c>
      <c r="H26" s="18">
        <v>15.3</v>
      </c>
      <c r="I26" s="18"/>
      <c r="J26" s="18"/>
      <c r="K26" s="18"/>
      <c r="L26" s="18"/>
      <c r="M26" s="18" t="s">
        <v>876</v>
      </c>
      <c r="N26" s="18">
        <v>20</v>
      </c>
      <c r="O26" s="18">
        <v>15</v>
      </c>
      <c r="P26" s="18">
        <f t="shared" si="0"/>
        <v>-10</v>
      </c>
      <c r="Q26" s="25">
        <f t="shared" si="1"/>
        <v>-5</v>
      </c>
      <c r="R26" s="25"/>
      <c r="S26" s="18">
        <v>15</v>
      </c>
      <c r="T26" s="18">
        <f>C26 - S26</f>
        <v>-5</v>
      </c>
    </row>
    <row r="27" spans="1:20" x14ac:dyDescent="0.2">
      <c r="A27" s="3">
        <v>25</v>
      </c>
      <c r="B27" s="3" t="s">
        <v>360</v>
      </c>
      <c r="C27" s="3">
        <v>110</v>
      </c>
      <c r="D27" s="3" t="s">
        <v>361</v>
      </c>
      <c r="E27" s="8"/>
      <c r="F27" s="20" t="s">
        <v>564</v>
      </c>
      <c r="G27" s="18">
        <v>97.55</v>
      </c>
      <c r="H27" s="18">
        <v>100</v>
      </c>
      <c r="I27" s="18"/>
      <c r="J27" s="18"/>
      <c r="K27" s="18"/>
      <c r="L27" s="18"/>
      <c r="M27" s="18" t="s">
        <v>877</v>
      </c>
      <c r="N27" s="18">
        <v>100</v>
      </c>
      <c r="O27" s="18">
        <v>100</v>
      </c>
      <c r="P27" s="18">
        <f t="shared" si="0"/>
        <v>10</v>
      </c>
      <c r="Q27" s="25">
        <f t="shared" si="1"/>
        <v>10</v>
      </c>
      <c r="R27" s="25"/>
      <c r="S27" s="18">
        <v>100</v>
      </c>
      <c r="T27" s="18">
        <f>C27 - S27</f>
        <v>10</v>
      </c>
    </row>
    <row r="28" spans="1:20" x14ac:dyDescent="0.2">
      <c r="A28" s="3">
        <v>26</v>
      </c>
      <c r="B28" s="3" t="s">
        <v>362</v>
      </c>
      <c r="C28" s="3">
        <v>150</v>
      </c>
      <c r="D28" s="3" t="s">
        <v>363</v>
      </c>
      <c r="E28" s="8"/>
      <c r="F28" s="20" t="s">
        <v>565</v>
      </c>
      <c r="G28" s="18">
        <v>94.64</v>
      </c>
      <c r="H28" s="18">
        <v>90</v>
      </c>
      <c r="I28" s="18"/>
      <c r="J28" s="18"/>
      <c r="K28" s="18"/>
      <c r="L28" s="18"/>
      <c r="M28" s="18" t="s">
        <v>878</v>
      </c>
      <c r="N28" s="18">
        <v>90</v>
      </c>
      <c r="O28" s="18">
        <v>95</v>
      </c>
      <c r="P28" s="18">
        <f t="shared" si="0"/>
        <v>60</v>
      </c>
      <c r="Q28" s="18">
        <f t="shared" si="1"/>
        <v>55</v>
      </c>
      <c r="R28" s="18"/>
      <c r="S28" s="18">
        <v>90</v>
      </c>
      <c r="T28" s="18">
        <f>C28 - S28</f>
        <v>60</v>
      </c>
    </row>
    <row r="29" spans="1:20" x14ac:dyDescent="0.2">
      <c r="A29" s="3">
        <v>27</v>
      </c>
      <c r="B29" s="3" t="s">
        <v>364</v>
      </c>
      <c r="C29" s="3">
        <v>150</v>
      </c>
      <c r="D29" s="3" t="s">
        <v>315</v>
      </c>
      <c r="E29" s="8"/>
      <c r="F29" s="20" t="s">
        <v>566</v>
      </c>
      <c r="G29" s="18">
        <v>157.16999999999999</v>
      </c>
      <c r="H29" s="18">
        <v>160</v>
      </c>
      <c r="I29" s="18"/>
      <c r="J29" s="18"/>
      <c r="K29" s="18"/>
      <c r="L29" s="18"/>
      <c r="M29" s="18" t="s">
        <v>879</v>
      </c>
      <c r="N29" s="18">
        <v>200</v>
      </c>
      <c r="O29" s="18">
        <v>160</v>
      </c>
      <c r="P29" s="18">
        <f t="shared" si="0"/>
        <v>-50</v>
      </c>
      <c r="Q29" s="25">
        <f t="shared" si="1"/>
        <v>-10</v>
      </c>
      <c r="R29" s="25"/>
      <c r="S29" s="18">
        <v>150</v>
      </c>
      <c r="T29" s="18">
        <f>C29 - S29</f>
        <v>0</v>
      </c>
    </row>
    <row r="30" spans="1:20" x14ac:dyDescent="0.2">
      <c r="A30" s="3">
        <v>28</v>
      </c>
      <c r="B30" s="3" t="s">
        <v>365</v>
      </c>
      <c r="C30" s="3">
        <v>150</v>
      </c>
      <c r="D30" s="3" t="s">
        <v>39</v>
      </c>
      <c r="E30" s="8"/>
      <c r="F30" s="20" t="s">
        <v>567</v>
      </c>
      <c r="G30" s="18">
        <v>95.73</v>
      </c>
      <c r="H30" s="18">
        <v>100</v>
      </c>
      <c r="I30" s="18"/>
      <c r="J30" s="18"/>
      <c r="K30" s="18"/>
      <c r="L30" s="18"/>
      <c r="M30" s="18" t="s">
        <v>880</v>
      </c>
      <c r="N30" s="18">
        <v>100</v>
      </c>
      <c r="O30" s="18">
        <v>95</v>
      </c>
      <c r="P30" s="18">
        <f t="shared" si="0"/>
        <v>50</v>
      </c>
      <c r="Q30" s="18">
        <f t="shared" si="1"/>
        <v>55</v>
      </c>
      <c r="R30" s="18"/>
      <c r="S30" s="18">
        <v>90</v>
      </c>
      <c r="T30" s="18">
        <f>C30 - S30</f>
        <v>60</v>
      </c>
    </row>
    <row r="31" spans="1:20" x14ac:dyDescent="0.2">
      <c r="A31" s="3">
        <v>29</v>
      </c>
      <c r="B31" s="3" t="s">
        <v>366</v>
      </c>
      <c r="C31" s="3">
        <v>60</v>
      </c>
      <c r="D31" s="3" t="s">
        <v>367</v>
      </c>
      <c r="E31" s="8"/>
      <c r="F31" s="20" t="s">
        <v>568</v>
      </c>
      <c r="G31" s="18">
        <v>79.849999999999994</v>
      </c>
      <c r="H31" s="18">
        <v>80</v>
      </c>
      <c r="I31" s="18"/>
      <c r="J31" s="18"/>
      <c r="K31" s="18"/>
      <c r="L31" s="18"/>
      <c r="M31" s="18" t="s">
        <v>881</v>
      </c>
      <c r="N31" s="18">
        <v>60</v>
      </c>
      <c r="O31" s="18">
        <v>65</v>
      </c>
      <c r="P31" s="18">
        <f t="shared" si="0"/>
        <v>0</v>
      </c>
      <c r="Q31" s="25">
        <f t="shared" si="1"/>
        <v>-5</v>
      </c>
      <c r="R31" s="25"/>
      <c r="S31" s="18">
        <v>60</v>
      </c>
      <c r="T31" s="18">
        <f>C31 - S31</f>
        <v>0</v>
      </c>
    </row>
    <row r="32" spans="1:20" x14ac:dyDescent="0.2">
      <c r="A32" s="3">
        <v>30</v>
      </c>
      <c r="B32" s="3" t="s">
        <v>368</v>
      </c>
      <c r="C32" s="3">
        <v>60</v>
      </c>
      <c r="D32" s="3" t="s">
        <v>367</v>
      </c>
      <c r="E32" s="8"/>
      <c r="F32" s="20" t="s">
        <v>569</v>
      </c>
      <c r="G32" s="18">
        <v>61.43</v>
      </c>
      <c r="H32" s="18">
        <v>60</v>
      </c>
      <c r="I32" s="18"/>
      <c r="J32" s="18"/>
      <c r="K32" s="18"/>
      <c r="L32" s="18"/>
      <c r="M32" s="18" t="s">
        <v>882</v>
      </c>
      <c r="N32" s="18">
        <v>80</v>
      </c>
      <c r="O32" s="18">
        <v>75</v>
      </c>
      <c r="P32" s="18">
        <f t="shared" si="0"/>
        <v>-20</v>
      </c>
      <c r="Q32" s="18">
        <f t="shared" si="1"/>
        <v>-15</v>
      </c>
      <c r="R32" s="18"/>
      <c r="S32" s="18">
        <v>75</v>
      </c>
      <c r="T32" s="18">
        <f>C32 - S32</f>
        <v>-15</v>
      </c>
    </row>
    <row r="33" spans="1:20" x14ac:dyDescent="0.2">
      <c r="A33" s="3">
        <v>31</v>
      </c>
      <c r="B33" s="3" t="s">
        <v>369</v>
      </c>
      <c r="C33" s="3">
        <v>80</v>
      </c>
      <c r="D33" s="3"/>
      <c r="E33" s="8"/>
      <c r="F33" s="20" t="s">
        <v>570</v>
      </c>
      <c r="G33" s="18">
        <v>98.38</v>
      </c>
      <c r="H33" s="18">
        <v>100</v>
      </c>
      <c r="I33" s="18"/>
      <c r="J33" s="18"/>
      <c r="K33" s="18"/>
      <c r="L33" s="18"/>
      <c r="M33" s="18" t="s">
        <v>883</v>
      </c>
      <c r="N33" s="18">
        <v>100</v>
      </c>
      <c r="O33" s="18">
        <v>100</v>
      </c>
      <c r="P33" s="18">
        <f t="shared" si="0"/>
        <v>-20</v>
      </c>
      <c r="Q33" s="18">
        <f t="shared" si="1"/>
        <v>-20</v>
      </c>
      <c r="R33" s="18"/>
      <c r="S33" s="18">
        <v>95</v>
      </c>
      <c r="T33" s="18">
        <f>C33 - S33</f>
        <v>-15</v>
      </c>
    </row>
    <row r="34" spans="1:20" x14ac:dyDescent="0.2">
      <c r="A34" s="3">
        <v>32</v>
      </c>
      <c r="B34" s="3" t="s">
        <v>370</v>
      </c>
      <c r="C34" s="3">
        <v>50</v>
      </c>
      <c r="D34" s="3"/>
      <c r="E34" s="8"/>
      <c r="F34" s="20" t="s">
        <v>571</v>
      </c>
      <c r="G34" s="18">
        <v>56.26</v>
      </c>
      <c r="H34" s="18">
        <v>60</v>
      </c>
      <c r="I34" s="18"/>
      <c r="J34" s="18"/>
      <c r="K34" s="18"/>
      <c r="L34" s="18"/>
      <c r="M34" s="18" t="s">
        <v>884</v>
      </c>
      <c r="N34" s="18">
        <v>60</v>
      </c>
      <c r="O34" s="18">
        <v>55</v>
      </c>
      <c r="P34" s="18">
        <f t="shared" si="0"/>
        <v>-10</v>
      </c>
      <c r="Q34" s="25">
        <f t="shared" si="1"/>
        <v>-5</v>
      </c>
      <c r="R34" s="25"/>
      <c r="S34" s="18">
        <v>55</v>
      </c>
      <c r="T34" s="18">
        <f>C34 - S34</f>
        <v>-5</v>
      </c>
    </row>
    <row r="35" spans="1:20" x14ac:dyDescent="0.2">
      <c r="A35" s="3">
        <v>33</v>
      </c>
      <c r="B35" s="3" t="s">
        <v>371</v>
      </c>
      <c r="C35" s="3">
        <v>80</v>
      </c>
      <c r="D35" s="3" t="s">
        <v>280</v>
      </c>
      <c r="E35" s="8"/>
      <c r="F35" s="20" t="s">
        <v>572</v>
      </c>
      <c r="G35" s="18">
        <v>86.76</v>
      </c>
      <c r="H35" s="18">
        <v>90</v>
      </c>
      <c r="I35" s="18"/>
      <c r="J35" s="18"/>
      <c r="K35" s="18"/>
      <c r="L35" s="18"/>
      <c r="M35" s="18" t="s">
        <v>885</v>
      </c>
      <c r="N35" s="18">
        <v>90</v>
      </c>
      <c r="O35" s="18">
        <v>85</v>
      </c>
      <c r="P35" s="18">
        <f t="shared" si="0"/>
        <v>-10</v>
      </c>
      <c r="Q35" s="25">
        <f t="shared" si="1"/>
        <v>-5</v>
      </c>
      <c r="R35" s="25"/>
      <c r="S35" s="18">
        <v>85</v>
      </c>
      <c r="T35" s="18">
        <f>C35 - S35</f>
        <v>-5</v>
      </c>
    </row>
    <row r="36" spans="1:20" x14ac:dyDescent="0.2">
      <c r="A36" s="3">
        <v>34</v>
      </c>
      <c r="B36" s="3" t="s">
        <v>372</v>
      </c>
      <c r="C36" s="3">
        <v>150</v>
      </c>
      <c r="D36" s="3"/>
      <c r="E36" s="8"/>
      <c r="F36" s="20" t="s">
        <v>573</v>
      </c>
      <c r="G36" s="18">
        <v>173.25</v>
      </c>
      <c r="H36" s="18">
        <v>170</v>
      </c>
      <c r="I36" s="18"/>
      <c r="J36" s="18"/>
      <c r="K36" s="18"/>
      <c r="L36" s="18"/>
      <c r="M36" s="18" t="s">
        <v>886</v>
      </c>
      <c r="N36" s="18">
        <v>200</v>
      </c>
      <c r="O36" s="18">
        <v>170</v>
      </c>
      <c r="P36" s="18">
        <f t="shared" si="0"/>
        <v>-50</v>
      </c>
      <c r="Q36" s="18">
        <f t="shared" si="1"/>
        <v>-20</v>
      </c>
      <c r="R36" s="18"/>
      <c r="S36" s="18">
        <v>170</v>
      </c>
      <c r="T36" s="18">
        <f>C36 - S36</f>
        <v>-20</v>
      </c>
    </row>
    <row r="37" spans="1:20" x14ac:dyDescent="0.2">
      <c r="A37" s="3">
        <v>35</v>
      </c>
      <c r="B37" s="3" t="s">
        <v>373</v>
      </c>
      <c r="C37" s="3">
        <v>80</v>
      </c>
      <c r="D37" s="3"/>
      <c r="E37" s="8"/>
      <c r="F37" s="20" t="s">
        <v>574</v>
      </c>
      <c r="G37" s="18">
        <v>59.95</v>
      </c>
      <c r="H37" s="18">
        <v>60</v>
      </c>
      <c r="I37" s="18"/>
      <c r="J37" s="18"/>
      <c r="K37" s="18"/>
      <c r="L37" s="18"/>
      <c r="M37" s="18" t="s">
        <v>887</v>
      </c>
      <c r="N37" s="18">
        <v>60</v>
      </c>
      <c r="O37" s="18">
        <v>60</v>
      </c>
      <c r="P37" s="18">
        <f t="shared" si="0"/>
        <v>20</v>
      </c>
      <c r="Q37" s="18">
        <f t="shared" si="1"/>
        <v>20</v>
      </c>
      <c r="R37" s="18"/>
      <c r="S37" s="18">
        <v>60</v>
      </c>
      <c r="T37" s="18">
        <f>C37 - S37</f>
        <v>20</v>
      </c>
    </row>
    <row r="38" spans="1:20" x14ac:dyDescent="0.2">
      <c r="A38" s="3">
        <v>36</v>
      </c>
      <c r="B38" s="3" t="s">
        <v>374</v>
      </c>
      <c r="C38" s="3">
        <v>150</v>
      </c>
      <c r="D38" s="3" t="s">
        <v>375</v>
      </c>
      <c r="E38" s="8"/>
      <c r="F38" s="20" t="s">
        <v>575</v>
      </c>
      <c r="G38" s="18">
        <v>165.17</v>
      </c>
      <c r="H38" s="18">
        <v>170</v>
      </c>
      <c r="I38" s="18"/>
      <c r="J38" s="18"/>
      <c r="K38" s="18"/>
      <c r="L38" s="18"/>
      <c r="M38" s="18" t="s">
        <v>888</v>
      </c>
      <c r="N38" s="18">
        <v>200</v>
      </c>
      <c r="O38" s="18">
        <v>160</v>
      </c>
      <c r="P38" s="18">
        <f t="shared" si="0"/>
        <v>-50</v>
      </c>
      <c r="Q38" s="25">
        <f t="shared" si="1"/>
        <v>-10</v>
      </c>
      <c r="R38" s="25"/>
      <c r="S38" s="18">
        <v>150</v>
      </c>
      <c r="T38" s="18">
        <f>C38 - S38</f>
        <v>0</v>
      </c>
    </row>
    <row r="39" spans="1:20" x14ac:dyDescent="0.2">
      <c r="A39" s="3">
        <v>37</v>
      </c>
      <c r="B39" s="3" t="s">
        <v>376</v>
      </c>
      <c r="C39" s="3">
        <v>150</v>
      </c>
      <c r="D39" s="3"/>
      <c r="E39" s="8"/>
      <c r="F39" s="20" t="s">
        <v>576</v>
      </c>
      <c r="G39" s="18">
        <v>80.819999999999993</v>
      </c>
      <c r="H39" s="18">
        <v>80</v>
      </c>
      <c r="I39" s="18"/>
      <c r="J39" s="18"/>
      <c r="K39" s="18"/>
      <c r="L39" s="18"/>
      <c r="M39" s="18" t="s">
        <v>889</v>
      </c>
      <c r="N39" s="18">
        <v>80</v>
      </c>
      <c r="O39" s="18">
        <v>80</v>
      </c>
      <c r="P39" s="18">
        <f t="shared" si="0"/>
        <v>70</v>
      </c>
      <c r="Q39" s="18">
        <f t="shared" si="1"/>
        <v>70</v>
      </c>
      <c r="R39" s="18"/>
      <c r="S39" s="18">
        <v>80</v>
      </c>
      <c r="T39" s="18">
        <f>C39 - S39</f>
        <v>70</v>
      </c>
    </row>
    <row r="40" spans="1:20" x14ac:dyDescent="0.2">
      <c r="A40" s="3">
        <v>38</v>
      </c>
      <c r="B40" s="3" t="s">
        <v>377</v>
      </c>
      <c r="C40" s="3">
        <v>60</v>
      </c>
      <c r="D40" s="3"/>
      <c r="E40" s="8"/>
      <c r="F40" s="20" t="s">
        <v>577</v>
      </c>
      <c r="G40" s="18">
        <v>62.17</v>
      </c>
      <c r="H40" s="18">
        <v>60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1:20" x14ac:dyDescent="0.2">
      <c r="A41" s="3">
        <v>39</v>
      </c>
      <c r="B41" s="3" t="s">
        <v>378</v>
      </c>
      <c r="C41" s="3">
        <v>15</v>
      </c>
      <c r="D41" s="3"/>
      <c r="E41" s="8"/>
      <c r="F41" s="20" t="s">
        <v>578</v>
      </c>
      <c r="G41" s="18">
        <v>14.73</v>
      </c>
      <c r="H41" s="18">
        <v>14.7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20" x14ac:dyDescent="0.2">
      <c r="A42" s="3">
        <v>40</v>
      </c>
      <c r="B42" s="3" t="s">
        <v>379</v>
      </c>
      <c r="C42" s="3">
        <v>150</v>
      </c>
      <c r="D42" s="3" t="s">
        <v>380</v>
      </c>
      <c r="E42" s="8"/>
      <c r="F42" s="20" t="s">
        <v>579</v>
      </c>
      <c r="G42" s="18">
        <v>235.48</v>
      </c>
      <c r="H42" s="18">
        <v>240</v>
      </c>
      <c r="I42" s="18"/>
      <c r="J42" s="18"/>
      <c r="K42" s="18"/>
      <c r="L42" s="18"/>
      <c r="M42" s="18" t="s">
        <v>890</v>
      </c>
      <c r="N42" s="18">
        <v>200</v>
      </c>
      <c r="O42" s="18">
        <v>240</v>
      </c>
      <c r="P42" s="18">
        <f t="shared" si="0"/>
        <v>-50</v>
      </c>
      <c r="Q42" s="18">
        <f t="shared" si="1"/>
        <v>-90</v>
      </c>
      <c r="R42" s="18"/>
      <c r="S42" s="18">
        <v>230</v>
      </c>
      <c r="T42" s="18">
        <f>C42 - S42</f>
        <v>-80</v>
      </c>
    </row>
    <row r="43" spans="1:20" x14ac:dyDescent="0.2">
      <c r="A43" s="3">
        <v>41</v>
      </c>
      <c r="B43" s="3" t="s">
        <v>381</v>
      </c>
      <c r="C43" s="3">
        <v>150</v>
      </c>
      <c r="D43" s="3" t="s">
        <v>39</v>
      </c>
      <c r="E43" s="8"/>
      <c r="F43" s="20" t="s">
        <v>580</v>
      </c>
      <c r="G43" s="18">
        <v>111.52</v>
      </c>
      <c r="H43" s="18">
        <v>110</v>
      </c>
      <c r="I43" s="18"/>
      <c r="J43" s="18"/>
      <c r="K43" s="18"/>
      <c r="L43" s="18"/>
      <c r="M43" s="18" t="s">
        <v>891</v>
      </c>
      <c r="N43" s="18">
        <v>100</v>
      </c>
      <c r="O43" s="18">
        <v>110</v>
      </c>
      <c r="P43" s="18">
        <f t="shared" si="0"/>
        <v>50</v>
      </c>
      <c r="Q43" s="18">
        <f t="shared" si="1"/>
        <v>40</v>
      </c>
      <c r="R43" s="18"/>
      <c r="S43" s="18">
        <v>110</v>
      </c>
      <c r="T43" s="18">
        <f>C43 - S43</f>
        <v>40</v>
      </c>
    </row>
    <row r="44" spans="1:20" x14ac:dyDescent="0.3">
      <c r="A44" s="3">
        <v>42</v>
      </c>
      <c r="B44" s="3" t="s">
        <v>382</v>
      </c>
      <c r="C44" s="3">
        <v>80</v>
      </c>
      <c r="D44" s="3"/>
      <c r="E44" s="8"/>
      <c r="F44" s="18"/>
      <c r="G44" s="18"/>
      <c r="H44" s="18"/>
      <c r="I44" s="18"/>
      <c r="J44" s="18"/>
      <c r="K44" s="18"/>
      <c r="L44" s="18"/>
      <c r="M44" s="18" t="s">
        <v>892</v>
      </c>
      <c r="N44" s="18">
        <v>70</v>
      </c>
      <c r="O44" s="18">
        <v>75</v>
      </c>
      <c r="P44" s="18">
        <f t="shared" si="0"/>
        <v>10</v>
      </c>
      <c r="Q44" s="25">
        <f t="shared" si="1"/>
        <v>5</v>
      </c>
      <c r="R44" s="25"/>
      <c r="S44" s="18">
        <v>70</v>
      </c>
      <c r="T44" s="18">
        <f>C44 - S44</f>
        <v>10</v>
      </c>
    </row>
    <row r="45" spans="1:20" x14ac:dyDescent="0.2">
      <c r="A45" s="3">
        <v>43</v>
      </c>
      <c r="B45" s="3" t="s">
        <v>383</v>
      </c>
      <c r="C45" s="3">
        <v>80</v>
      </c>
      <c r="D45" s="3" t="s">
        <v>37</v>
      </c>
      <c r="E45" s="8"/>
      <c r="F45" s="20" t="s">
        <v>581</v>
      </c>
      <c r="G45" s="18">
        <v>83.22</v>
      </c>
      <c r="H45" s="18">
        <v>80</v>
      </c>
      <c r="I45" s="18"/>
      <c r="J45" s="18"/>
      <c r="K45" s="18"/>
      <c r="L45" s="18"/>
      <c r="M45" s="18" t="s">
        <v>893</v>
      </c>
      <c r="N45" s="18">
        <v>80</v>
      </c>
      <c r="O45" s="18">
        <v>85</v>
      </c>
      <c r="P45" s="18">
        <f t="shared" si="0"/>
        <v>0</v>
      </c>
      <c r="Q45" s="25">
        <f t="shared" si="1"/>
        <v>-5</v>
      </c>
      <c r="R45" s="25"/>
      <c r="S45" s="18">
        <v>80</v>
      </c>
      <c r="T45" s="18">
        <f>C45 - S45</f>
        <v>0</v>
      </c>
    </row>
    <row r="46" spans="1:20" x14ac:dyDescent="0.2">
      <c r="A46" s="3">
        <v>44</v>
      </c>
      <c r="B46" s="3" t="s">
        <v>384</v>
      </c>
      <c r="C46" s="3">
        <v>300</v>
      </c>
      <c r="D46" s="3"/>
      <c r="E46" s="8"/>
      <c r="F46" s="20" t="s">
        <v>582</v>
      </c>
      <c r="G46" s="18">
        <v>205.98</v>
      </c>
      <c r="H46" s="18">
        <v>210</v>
      </c>
      <c r="I46" s="18"/>
      <c r="J46" s="18"/>
      <c r="K46" s="18"/>
      <c r="L46" s="18" t="s">
        <v>910</v>
      </c>
      <c r="M46" s="18"/>
      <c r="N46" s="18"/>
      <c r="O46" s="18"/>
      <c r="P46" s="18"/>
      <c r="Q46" s="18"/>
      <c r="R46" s="18"/>
      <c r="S46" s="18"/>
      <c r="T46" s="18"/>
    </row>
    <row r="47" spans="1:20" x14ac:dyDescent="0.2">
      <c r="A47" s="3">
        <v>45</v>
      </c>
      <c r="B47" s="3" t="s">
        <v>385</v>
      </c>
      <c r="C47" s="3">
        <v>350</v>
      </c>
      <c r="D47" s="3" t="s">
        <v>315</v>
      </c>
      <c r="E47" s="8"/>
      <c r="F47" s="20" t="s">
        <v>583</v>
      </c>
      <c r="G47" s="18">
        <v>290.56</v>
      </c>
      <c r="H47" s="18">
        <v>290</v>
      </c>
      <c r="I47" s="18"/>
      <c r="J47" s="18"/>
      <c r="K47" s="18"/>
      <c r="L47" s="18" t="s">
        <v>910</v>
      </c>
      <c r="M47" s="18"/>
      <c r="N47" s="18"/>
      <c r="O47" s="18"/>
      <c r="P47" s="18"/>
      <c r="Q47" s="18"/>
      <c r="R47" s="18"/>
      <c r="S47" s="18"/>
      <c r="T47" s="18"/>
    </row>
    <row r="48" spans="1:20" x14ac:dyDescent="0.2">
      <c r="A48" s="3">
        <v>46</v>
      </c>
      <c r="B48" s="3" t="s">
        <v>386</v>
      </c>
      <c r="C48" s="3">
        <v>200</v>
      </c>
      <c r="D48" s="3"/>
      <c r="E48" s="8"/>
      <c r="F48" s="20" t="s">
        <v>584</v>
      </c>
      <c r="G48" s="18">
        <v>86.52</v>
      </c>
      <c r="H48" s="18">
        <v>90</v>
      </c>
      <c r="I48" s="18"/>
      <c r="J48" s="18"/>
      <c r="K48" s="18"/>
      <c r="L48" s="18"/>
      <c r="M48" s="18" t="s">
        <v>894</v>
      </c>
      <c r="N48" s="18">
        <v>90</v>
      </c>
      <c r="O48" s="18">
        <v>85</v>
      </c>
      <c r="P48" s="18">
        <f t="shared" si="0"/>
        <v>110</v>
      </c>
      <c r="Q48" s="18">
        <f t="shared" si="1"/>
        <v>115</v>
      </c>
      <c r="R48" s="18"/>
      <c r="S48" s="18">
        <v>85</v>
      </c>
      <c r="T48" s="18">
        <f>C48 - S48</f>
        <v>115</v>
      </c>
    </row>
    <row r="49" spans="1:20" x14ac:dyDescent="0.2">
      <c r="A49" s="3">
        <v>47</v>
      </c>
      <c r="B49" s="3" t="s">
        <v>387</v>
      </c>
      <c r="C49" s="3">
        <v>70</v>
      </c>
      <c r="D49" s="3"/>
      <c r="E49" s="8"/>
      <c r="F49" s="20" t="s">
        <v>585</v>
      </c>
      <c r="G49" s="18">
        <v>66.58</v>
      </c>
      <c r="H49" s="18">
        <v>70</v>
      </c>
      <c r="I49" s="18"/>
      <c r="J49" s="18"/>
      <c r="K49" s="18"/>
      <c r="L49" s="18"/>
      <c r="M49" s="18" t="s">
        <v>895</v>
      </c>
      <c r="N49" s="18">
        <v>70</v>
      </c>
      <c r="O49" s="18">
        <v>65</v>
      </c>
      <c r="P49" s="18">
        <f t="shared" si="0"/>
        <v>0</v>
      </c>
      <c r="Q49" s="25">
        <f t="shared" si="1"/>
        <v>5</v>
      </c>
      <c r="R49" s="25"/>
      <c r="S49" s="18">
        <v>65</v>
      </c>
      <c r="T49" s="18">
        <f>C49 - S49</f>
        <v>5</v>
      </c>
    </row>
    <row r="50" spans="1:20" x14ac:dyDescent="0.2">
      <c r="A50" s="3">
        <v>48</v>
      </c>
      <c r="B50" s="3" t="s">
        <v>388</v>
      </c>
      <c r="C50" s="3">
        <v>200</v>
      </c>
      <c r="D50" s="3"/>
      <c r="E50" s="8"/>
      <c r="F50" s="20" t="s">
        <v>586</v>
      </c>
      <c r="G50" s="18">
        <v>127.18</v>
      </c>
      <c r="H50" s="18">
        <v>130</v>
      </c>
      <c r="I50" s="18"/>
      <c r="J50" s="18"/>
      <c r="K50" s="18"/>
      <c r="L50" s="18"/>
      <c r="M50" s="18" t="s">
        <v>896</v>
      </c>
      <c r="N50" s="18">
        <v>100</v>
      </c>
      <c r="O50" s="18">
        <v>130</v>
      </c>
      <c r="P50" s="18">
        <f t="shared" si="0"/>
        <v>100</v>
      </c>
      <c r="Q50" s="18">
        <f t="shared" si="1"/>
        <v>70</v>
      </c>
      <c r="R50" s="18"/>
      <c r="S50" s="18">
        <v>120</v>
      </c>
      <c r="T50" s="18">
        <f>C50 - S50</f>
        <v>80</v>
      </c>
    </row>
    <row r="51" spans="1:20" x14ac:dyDescent="0.3">
      <c r="A51" s="3">
        <v>49</v>
      </c>
      <c r="B51" s="3" t="s">
        <v>389</v>
      </c>
      <c r="C51" s="3">
        <v>80</v>
      </c>
      <c r="D51" s="3"/>
      <c r="E51" s="8"/>
      <c r="F51" s="18"/>
      <c r="G51" s="18"/>
      <c r="H51" s="18"/>
      <c r="I51" s="18"/>
      <c r="J51" s="18"/>
      <c r="K51" s="18"/>
      <c r="L51" s="18"/>
      <c r="M51" s="18" t="s">
        <v>897</v>
      </c>
      <c r="N51" s="18">
        <v>100</v>
      </c>
      <c r="O51" s="18">
        <v>100</v>
      </c>
      <c r="P51" s="18">
        <f t="shared" si="0"/>
        <v>-20</v>
      </c>
      <c r="Q51" s="18">
        <f t="shared" si="1"/>
        <v>-20</v>
      </c>
      <c r="R51" s="18"/>
      <c r="S51" s="18">
        <v>95</v>
      </c>
      <c r="T51" s="18">
        <f>C51 - S51</f>
        <v>-15</v>
      </c>
    </row>
    <row r="52" spans="1:20" x14ac:dyDescent="0.2">
      <c r="A52" s="3">
        <v>50</v>
      </c>
      <c r="B52" s="3" t="s">
        <v>390</v>
      </c>
      <c r="C52" s="3">
        <v>80</v>
      </c>
      <c r="D52" s="3" t="s">
        <v>391</v>
      </c>
      <c r="E52" s="8"/>
      <c r="F52" s="20" t="s">
        <v>588</v>
      </c>
      <c r="G52" s="18">
        <v>82.63</v>
      </c>
      <c r="H52" s="18">
        <v>80</v>
      </c>
      <c r="I52" s="18"/>
      <c r="J52" s="18"/>
      <c r="K52" s="18"/>
      <c r="L52" s="18"/>
      <c r="M52" s="18" t="s">
        <v>898</v>
      </c>
      <c r="N52" s="18">
        <v>80</v>
      </c>
      <c r="O52" s="18">
        <v>80</v>
      </c>
      <c r="P52" s="18">
        <f t="shared" si="0"/>
        <v>0</v>
      </c>
      <c r="Q52" s="25">
        <f t="shared" si="1"/>
        <v>0</v>
      </c>
      <c r="R52" s="25"/>
      <c r="S52" s="18">
        <v>80</v>
      </c>
      <c r="T52" s="18">
        <f>C52 - S52</f>
        <v>0</v>
      </c>
    </row>
    <row r="53" spans="1:20" x14ac:dyDescent="0.2">
      <c r="A53" s="3">
        <v>51</v>
      </c>
      <c r="B53" s="3" t="s">
        <v>392</v>
      </c>
      <c r="C53" s="3">
        <v>80</v>
      </c>
      <c r="D53" s="3" t="s">
        <v>393</v>
      </c>
      <c r="E53" s="8"/>
      <c r="F53" s="20" t="s">
        <v>587</v>
      </c>
      <c r="G53" s="18">
        <v>68.05</v>
      </c>
      <c r="H53" s="18">
        <v>70</v>
      </c>
      <c r="I53" s="18"/>
      <c r="J53" s="18"/>
      <c r="K53" s="18"/>
      <c r="L53" s="18"/>
      <c r="M53" s="18" t="s">
        <v>899</v>
      </c>
      <c r="N53" s="18">
        <v>80</v>
      </c>
      <c r="O53" s="18">
        <v>75</v>
      </c>
      <c r="P53" s="18">
        <f t="shared" si="0"/>
        <v>0</v>
      </c>
      <c r="Q53" s="25">
        <f t="shared" si="1"/>
        <v>5</v>
      </c>
      <c r="R53" s="25"/>
      <c r="S53" s="18">
        <v>75</v>
      </c>
      <c r="T53" s="18">
        <f>C53 - S53</f>
        <v>5</v>
      </c>
    </row>
    <row r="54" spans="1:20" x14ac:dyDescent="0.2">
      <c r="A54" s="3">
        <v>52</v>
      </c>
      <c r="B54" s="3" t="s">
        <v>394</v>
      </c>
      <c r="C54" s="3">
        <v>15</v>
      </c>
      <c r="D54" s="3"/>
      <c r="E54" s="8"/>
      <c r="F54" s="20" t="s">
        <v>589</v>
      </c>
      <c r="G54" s="18">
        <v>15.35</v>
      </c>
      <c r="H54" s="18">
        <v>15.4</v>
      </c>
      <c r="I54" s="18"/>
      <c r="J54" s="18"/>
      <c r="K54" s="18"/>
      <c r="L54" s="18"/>
      <c r="M54" s="18" t="s">
        <v>911</v>
      </c>
      <c r="N54" s="18">
        <v>20</v>
      </c>
      <c r="O54" s="18">
        <v>15</v>
      </c>
      <c r="P54" s="18">
        <f t="shared" si="0"/>
        <v>-5</v>
      </c>
      <c r="Q54" s="25">
        <f t="shared" si="1"/>
        <v>0</v>
      </c>
      <c r="R54" s="25"/>
      <c r="S54" s="18"/>
      <c r="T54" s="18">
        <f>C54 - S54</f>
        <v>15</v>
      </c>
    </row>
    <row r="55" spans="1:20" x14ac:dyDescent="0.2">
      <c r="A55" s="3">
        <v>53</v>
      </c>
      <c r="B55" s="3" t="s">
        <v>395</v>
      </c>
      <c r="C55" s="3">
        <v>60</v>
      </c>
      <c r="D55" s="3"/>
      <c r="E55" s="8"/>
      <c r="F55" s="20" t="s">
        <v>590</v>
      </c>
      <c r="G55" s="18">
        <v>67.42</v>
      </c>
      <c r="H55" s="18">
        <v>70</v>
      </c>
      <c r="I55" s="18"/>
      <c r="J55" s="18"/>
      <c r="K55" s="18"/>
      <c r="L55" s="18"/>
      <c r="M55" s="18" t="s">
        <v>900</v>
      </c>
      <c r="N55" s="18">
        <v>70</v>
      </c>
      <c r="O55" s="18">
        <v>65</v>
      </c>
      <c r="P55" s="18">
        <f t="shared" si="0"/>
        <v>-10</v>
      </c>
      <c r="Q55" s="25">
        <f t="shared" si="1"/>
        <v>-5</v>
      </c>
      <c r="R55" s="25"/>
      <c r="S55" s="18">
        <v>65</v>
      </c>
      <c r="T55" s="18">
        <f>C55 - S55</f>
        <v>-5</v>
      </c>
    </row>
    <row r="56" spans="1:20" x14ac:dyDescent="0.2">
      <c r="A56" s="3">
        <v>54</v>
      </c>
      <c r="B56" s="3" t="s">
        <v>396</v>
      </c>
      <c r="C56" s="3">
        <v>80</v>
      </c>
      <c r="D56" s="3"/>
      <c r="E56" s="8"/>
      <c r="F56" s="20" t="s">
        <v>591</v>
      </c>
      <c r="G56" s="18">
        <v>95.38</v>
      </c>
      <c r="H56" s="18">
        <v>100</v>
      </c>
      <c r="I56" s="18"/>
      <c r="J56" s="18"/>
      <c r="K56" s="18"/>
      <c r="L56" s="18"/>
      <c r="M56" s="18" t="s">
        <v>901</v>
      </c>
      <c r="N56" s="18">
        <v>100</v>
      </c>
      <c r="O56" s="18">
        <v>110</v>
      </c>
      <c r="P56" s="18">
        <f t="shared" si="0"/>
        <v>-20</v>
      </c>
      <c r="Q56" s="18">
        <f t="shared" si="1"/>
        <v>-30</v>
      </c>
      <c r="R56" s="18"/>
      <c r="S56" s="18">
        <v>100</v>
      </c>
      <c r="T56" s="18">
        <f>C56 - S56</f>
        <v>-20</v>
      </c>
    </row>
    <row r="57" spans="1:20" x14ac:dyDescent="0.2">
      <c r="A57" s="3">
        <v>55</v>
      </c>
      <c r="B57" s="3" t="s">
        <v>397</v>
      </c>
      <c r="C57" s="3">
        <v>100</v>
      </c>
      <c r="D57" s="3" t="s">
        <v>15</v>
      </c>
      <c r="E57" s="8"/>
      <c r="F57" s="20" t="s">
        <v>592</v>
      </c>
      <c r="G57" s="18">
        <v>107.2</v>
      </c>
      <c r="H57" s="18">
        <v>110</v>
      </c>
      <c r="I57" s="18"/>
      <c r="J57" s="18"/>
      <c r="K57" s="18"/>
      <c r="L57" s="18"/>
      <c r="M57" s="18" t="s">
        <v>902</v>
      </c>
      <c r="N57" s="18">
        <v>100</v>
      </c>
      <c r="O57" s="18">
        <v>110</v>
      </c>
      <c r="P57" s="18">
        <f t="shared" si="0"/>
        <v>0</v>
      </c>
      <c r="Q57" s="25">
        <f t="shared" si="1"/>
        <v>-10</v>
      </c>
      <c r="R57" s="25"/>
      <c r="S57" s="18">
        <v>100</v>
      </c>
      <c r="T57" s="18">
        <f>C57 - S57</f>
        <v>0</v>
      </c>
    </row>
    <row r="58" spans="1:20" x14ac:dyDescent="0.2">
      <c r="A58" s="3">
        <v>56</v>
      </c>
      <c r="B58" s="3" t="s">
        <v>398</v>
      </c>
      <c r="C58" s="3">
        <v>100</v>
      </c>
      <c r="D58" s="3" t="s">
        <v>15</v>
      </c>
      <c r="E58" s="8"/>
      <c r="F58" s="20" t="s">
        <v>593</v>
      </c>
      <c r="G58" s="18">
        <v>124.11</v>
      </c>
      <c r="H58" s="18">
        <v>120</v>
      </c>
      <c r="I58" s="18"/>
      <c r="J58" s="18"/>
      <c r="K58" s="18"/>
      <c r="L58" s="18"/>
      <c r="M58" s="18" t="s">
        <v>903</v>
      </c>
      <c r="N58" s="18">
        <v>100</v>
      </c>
      <c r="O58" s="18">
        <v>120</v>
      </c>
      <c r="P58" s="18">
        <f t="shared" si="0"/>
        <v>0</v>
      </c>
      <c r="Q58" s="18">
        <f t="shared" si="1"/>
        <v>-20</v>
      </c>
      <c r="R58" s="18"/>
      <c r="S58" s="18">
        <v>120</v>
      </c>
      <c r="T58" s="18">
        <f>C58 - S58</f>
        <v>-20</v>
      </c>
    </row>
    <row r="59" spans="1:20" x14ac:dyDescent="0.2">
      <c r="A59" s="3">
        <v>57</v>
      </c>
      <c r="B59" s="3" t="s">
        <v>399</v>
      </c>
      <c r="C59" s="3">
        <v>100</v>
      </c>
      <c r="D59" s="3" t="s">
        <v>15</v>
      </c>
      <c r="E59" s="8"/>
      <c r="F59" s="20" t="s">
        <v>594</v>
      </c>
      <c r="G59" s="18">
        <v>114.46</v>
      </c>
      <c r="H59" s="18">
        <v>110</v>
      </c>
      <c r="I59" s="18"/>
      <c r="J59" s="18"/>
      <c r="K59" s="18"/>
      <c r="L59" s="18" t="s">
        <v>910</v>
      </c>
      <c r="M59" s="18"/>
      <c r="N59" s="18"/>
      <c r="O59" s="18"/>
      <c r="P59" s="18"/>
      <c r="Q59" s="18"/>
      <c r="R59" s="18"/>
      <c r="S59" s="18"/>
      <c r="T59" s="18"/>
    </row>
    <row r="60" spans="1:20" x14ac:dyDescent="0.2">
      <c r="A60" s="3">
        <v>58</v>
      </c>
      <c r="B60" s="3" t="s">
        <v>400</v>
      </c>
      <c r="C60" s="3">
        <v>100</v>
      </c>
      <c r="D60" s="3" t="s">
        <v>15</v>
      </c>
      <c r="E60" s="8"/>
      <c r="F60" s="20" t="s">
        <v>595</v>
      </c>
      <c r="G60" s="18">
        <v>102.68</v>
      </c>
      <c r="H60" s="18">
        <v>100</v>
      </c>
      <c r="I60" s="18"/>
      <c r="J60" s="18"/>
      <c r="K60" s="18"/>
      <c r="L60" s="18"/>
      <c r="M60" s="18" t="s">
        <v>904</v>
      </c>
      <c r="N60" s="18">
        <v>100</v>
      </c>
      <c r="O60" s="18">
        <v>100</v>
      </c>
      <c r="P60" s="18">
        <f t="shared" si="0"/>
        <v>0</v>
      </c>
      <c r="Q60" s="25">
        <f t="shared" si="1"/>
        <v>0</v>
      </c>
      <c r="R60" s="25"/>
      <c r="S60" s="18">
        <v>95</v>
      </c>
      <c r="T60" s="18">
        <f>C60 - S60</f>
        <v>5</v>
      </c>
    </row>
    <row r="61" spans="1:20" x14ac:dyDescent="0.2">
      <c r="A61" s="3">
        <v>59</v>
      </c>
      <c r="B61" s="3" t="s">
        <v>401</v>
      </c>
      <c r="C61" s="3">
        <v>80</v>
      </c>
      <c r="D61" s="3"/>
      <c r="E61" s="8"/>
      <c r="F61" s="20" t="s">
        <v>596</v>
      </c>
      <c r="G61" s="18">
        <v>84.32</v>
      </c>
      <c r="H61" s="18">
        <v>80</v>
      </c>
      <c r="I61" s="18"/>
      <c r="J61" s="18"/>
      <c r="K61" s="18"/>
      <c r="L61" s="18"/>
      <c r="M61" s="18" t="s">
        <v>905</v>
      </c>
      <c r="N61" s="18">
        <v>80</v>
      </c>
      <c r="O61" s="18">
        <v>85</v>
      </c>
      <c r="P61" s="18">
        <f t="shared" si="0"/>
        <v>0</v>
      </c>
      <c r="Q61" s="25">
        <f t="shared" si="1"/>
        <v>-5</v>
      </c>
      <c r="R61" s="25"/>
      <c r="S61" s="18">
        <v>80</v>
      </c>
      <c r="T61" s="18">
        <f>C61 - S61</f>
        <v>0</v>
      </c>
    </row>
    <row r="62" spans="1:20" x14ac:dyDescent="0.3">
      <c r="B62" s="16">
        <f>COUNTA(B3:B61)</f>
        <v>59</v>
      </c>
      <c r="M62" s="17">
        <f>COUNTA(M3:M61)</f>
        <v>53</v>
      </c>
      <c r="Q62">
        <f>53-17</f>
        <v>36</v>
      </c>
    </row>
    <row r="63" spans="1:20" x14ac:dyDescent="0.3">
      <c r="Q63">
        <v>17</v>
      </c>
    </row>
  </sheetData>
  <mergeCells count="3">
    <mergeCell ref="S1:T1"/>
    <mergeCell ref="G1:L1"/>
    <mergeCell ref="M1:R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26" workbookViewId="0">
      <selection activeCell="D35" sqref="D35"/>
    </sheetView>
  </sheetViews>
  <sheetFormatPr defaultRowHeight="16.5" x14ac:dyDescent="0.3"/>
  <cols>
    <col min="2" max="2" width="16.5" bestFit="1" customWidth="1"/>
    <col min="4" max="4" width="13.625" bestFit="1" customWidth="1"/>
    <col min="6" max="6" width="19.25" customWidth="1"/>
  </cols>
  <sheetData>
    <row r="1" spans="1:12" x14ac:dyDescent="0.3">
      <c r="A1" s="2" t="s">
        <v>74</v>
      </c>
      <c r="B1" s="2" t="s">
        <v>75</v>
      </c>
      <c r="C1" s="2" t="s">
        <v>77</v>
      </c>
      <c r="D1" s="2" t="s">
        <v>76</v>
      </c>
      <c r="F1" s="4" t="s">
        <v>451</v>
      </c>
      <c r="G1" s="4" t="s">
        <v>452</v>
      </c>
      <c r="H1" s="4" t="s">
        <v>454</v>
      </c>
      <c r="I1" s="4" t="s">
        <v>459</v>
      </c>
      <c r="J1" s="4" t="s">
        <v>452</v>
      </c>
      <c r="K1" s="4" t="s">
        <v>454</v>
      </c>
      <c r="L1" s="4" t="s">
        <v>463</v>
      </c>
    </row>
    <row r="2" spans="1:12" x14ac:dyDescent="0.2">
      <c r="A2" s="3">
        <v>1</v>
      </c>
      <c r="B2" s="3" t="s">
        <v>402</v>
      </c>
      <c r="C2" s="3">
        <v>8</v>
      </c>
      <c r="D2" s="3"/>
      <c r="F2" s="5" t="s">
        <v>597</v>
      </c>
      <c r="G2">
        <v>5.98</v>
      </c>
      <c r="H2">
        <v>6</v>
      </c>
    </row>
    <row r="3" spans="1:12" x14ac:dyDescent="0.3">
      <c r="A3" s="3">
        <v>2</v>
      </c>
      <c r="B3" s="3" t="s">
        <v>403</v>
      </c>
      <c r="C3" s="3">
        <v>8</v>
      </c>
      <c r="D3" s="3" t="s">
        <v>404</v>
      </c>
    </row>
    <row r="4" spans="1:12" x14ac:dyDescent="0.2">
      <c r="A4" s="3">
        <v>3</v>
      </c>
      <c r="B4" s="3" t="s">
        <v>405</v>
      </c>
      <c r="C4" s="3">
        <v>8</v>
      </c>
      <c r="D4" s="3" t="s">
        <v>406</v>
      </c>
      <c r="F4" s="5" t="s">
        <v>599</v>
      </c>
      <c r="G4">
        <v>6.57</v>
      </c>
      <c r="H4">
        <v>6.6</v>
      </c>
    </row>
    <row r="5" spans="1:12" x14ac:dyDescent="0.2">
      <c r="A5" s="3">
        <v>4</v>
      </c>
      <c r="B5" s="3" t="s">
        <v>407</v>
      </c>
      <c r="C5" s="3">
        <v>8</v>
      </c>
      <c r="D5" s="3" t="s">
        <v>339</v>
      </c>
      <c r="F5" s="5" t="s">
        <v>600</v>
      </c>
      <c r="G5">
        <v>5.65</v>
      </c>
      <c r="H5">
        <v>5.7</v>
      </c>
    </row>
    <row r="6" spans="1:12" x14ac:dyDescent="0.2">
      <c r="A6" s="3">
        <v>5</v>
      </c>
      <c r="B6" s="3" t="s">
        <v>408</v>
      </c>
      <c r="C6" s="3">
        <v>8</v>
      </c>
      <c r="D6" s="3" t="s">
        <v>409</v>
      </c>
      <c r="F6" s="5" t="s">
        <v>601</v>
      </c>
      <c r="G6">
        <v>5.45</v>
      </c>
      <c r="H6">
        <v>5.5</v>
      </c>
    </row>
    <row r="7" spans="1:12" x14ac:dyDescent="0.2">
      <c r="A7" s="3">
        <v>6</v>
      </c>
      <c r="B7" s="3" t="s">
        <v>410</v>
      </c>
      <c r="C7" s="3">
        <v>8</v>
      </c>
      <c r="D7" s="3"/>
      <c r="F7" s="5" t="s">
        <v>602</v>
      </c>
      <c r="G7">
        <v>5.62</v>
      </c>
      <c r="H7">
        <v>5.6</v>
      </c>
    </row>
    <row r="8" spans="1:12" x14ac:dyDescent="0.2">
      <c r="A8" s="3">
        <v>7</v>
      </c>
      <c r="B8" s="3" t="s">
        <v>411</v>
      </c>
      <c r="C8" s="3">
        <v>8</v>
      </c>
      <c r="D8" s="3" t="s">
        <v>412</v>
      </c>
      <c r="F8" s="5" t="s">
        <v>603</v>
      </c>
      <c r="G8">
        <v>5.97</v>
      </c>
      <c r="H8">
        <v>6</v>
      </c>
    </row>
    <row r="9" spans="1:12" x14ac:dyDescent="0.2">
      <c r="A9" s="3">
        <v>8</v>
      </c>
      <c r="B9" s="3" t="s">
        <v>413</v>
      </c>
      <c r="C9" s="3">
        <v>8</v>
      </c>
      <c r="D9" s="3" t="s">
        <v>404</v>
      </c>
      <c r="F9" s="5" t="s">
        <v>604</v>
      </c>
      <c r="G9">
        <v>5.8</v>
      </c>
      <c r="H9">
        <v>5.8</v>
      </c>
    </row>
    <row r="10" spans="1:12" x14ac:dyDescent="0.2">
      <c r="A10" s="3">
        <v>9</v>
      </c>
      <c r="B10" s="3" t="s">
        <v>414</v>
      </c>
      <c r="C10" s="3">
        <v>8</v>
      </c>
      <c r="D10" s="3" t="s">
        <v>415</v>
      </c>
      <c r="F10" s="5" t="s">
        <v>605</v>
      </c>
      <c r="G10">
        <v>5.32</v>
      </c>
      <c r="H10">
        <v>5.3</v>
      </c>
    </row>
    <row r="11" spans="1:12" x14ac:dyDescent="0.2">
      <c r="A11" s="3">
        <v>10</v>
      </c>
      <c r="B11" s="3" t="s">
        <v>416</v>
      </c>
      <c r="C11" s="3">
        <v>8</v>
      </c>
      <c r="D11" s="3"/>
      <c r="F11" s="5" t="s">
        <v>606</v>
      </c>
      <c r="G11">
        <v>6.15</v>
      </c>
      <c r="H11">
        <v>6.2</v>
      </c>
    </row>
    <row r="12" spans="1:12" x14ac:dyDescent="0.2">
      <c r="A12" s="3">
        <v>11</v>
      </c>
      <c r="B12" s="3" t="s">
        <v>417</v>
      </c>
      <c r="C12" s="3">
        <v>8</v>
      </c>
      <c r="D12" s="3"/>
      <c r="F12" s="5" t="s">
        <v>607</v>
      </c>
      <c r="G12">
        <v>5.94</v>
      </c>
      <c r="H12">
        <v>5.9</v>
      </c>
    </row>
    <row r="13" spans="1:12" x14ac:dyDescent="0.2">
      <c r="A13" s="3">
        <v>12</v>
      </c>
      <c r="B13" s="3" t="s">
        <v>418</v>
      </c>
      <c r="C13" s="3">
        <v>8</v>
      </c>
      <c r="D13" s="3"/>
      <c r="F13" s="5" t="s">
        <v>598</v>
      </c>
      <c r="G13">
        <v>5.83</v>
      </c>
      <c r="H13">
        <v>6</v>
      </c>
    </row>
    <row r="14" spans="1:12" x14ac:dyDescent="0.2">
      <c r="A14" s="3">
        <v>13</v>
      </c>
      <c r="B14" s="3" t="s">
        <v>419</v>
      </c>
      <c r="C14" s="3">
        <v>8</v>
      </c>
      <c r="D14" s="3"/>
      <c r="F14" s="5" t="s">
        <v>608</v>
      </c>
      <c r="G14">
        <v>5.79</v>
      </c>
      <c r="H14">
        <v>5.8</v>
      </c>
    </row>
    <row r="15" spans="1:12" x14ac:dyDescent="0.2">
      <c r="A15" s="3">
        <v>14</v>
      </c>
      <c r="B15" s="3" t="s">
        <v>420</v>
      </c>
      <c r="C15" s="3">
        <v>8</v>
      </c>
      <c r="D15" s="3"/>
      <c r="F15" s="5" t="s">
        <v>609</v>
      </c>
      <c r="G15">
        <v>5.33</v>
      </c>
      <c r="H15">
        <v>5.3</v>
      </c>
    </row>
    <row r="16" spans="1:12" x14ac:dyDescent="0.2">
      <c r="A16" s="3">
        <v>15</v>
      </c>
      <c r="B16" s="3" t="s">
        <v>421</v>
      </c>
      <c r="C16" s="3">
        <v>5</v>
      </c>
      <c r="D16" s="3" t="s">
        <v>422</v>
      </c>
      <c r="F16" s="5" t="s">
        <v>610</v>
      </c>
      <c r="G16">
        <v>6.12</v>
      </c>
      <c r="H16">
        <v>6.1</v>
      </c>
    </row>
    <row r="17" spans="1:8" x14ac:dyDescent="0.2">
      <c r="A17" s="3">
        <v>16</v>
      </c>
      <c r="B17" s="3" t="s">
        <v>423</v>
      </c>
      <c r="C17" s="3">
        <v>5</v>
      </c>
      <c r="D17" s="3" t="s">
        <v>422</v>
      </c>
      <c r="F17" s="5" t="s">
        <v>611</v>
      </c>
      <c r="G17">
        <v>5.95</v>
      </c>
      <c r="H17">
        <v>6</v>
      </c>
    </row>
    <row r="18" spans="1:8" x14ac:dyDescent="0.2">
      <c r="A18" s="3">
        <v>17</v>
      </c>
      <c r="B18" s="3" t="s">
        <v>424</v>
      </c>
      <c r="C18" s="3">
        <v>5</v>
      </c>
      <c r="D18" s="3" t="s">
        <v>422</v>
      </c>
      <c r="F18" s="5" t="s">
        <v>612</v>
      </c>
      <c r="G18">
        <v>5</v>
      </c>
      <c r="H18">
        <v>5</v>
      </c>
    </row>
    <row r="19" spans="1:8" x14ac:dyDescent="0.3">
      <c r="A19" s="3">
        <v>18</v>
      </c>
      <c r="B19" s="3" t="s">
        <v>425</v>
      </c>
      <c r="C19" s="3">
        <v>5</v>
      </c>
      <c r="D19" s="3" t="s">
        <v>422</v>
      </c>
    </row>
    <row r="20" spans="1:8" x14ac:dyDescent="0.2">
      <c r="A20" s="3">
        <v>19</v>
      </c>
      <c r="B20" s="3" t="s">
        <v>426</v>
      </c>
      <c r="C20" s="3">
        <v>5</v>
      </c>
      <c r="D20" s="3" t="s">
        <v>422</v>
      </c>
      <c r="F20" s="5" t="s">
        <v>613</v>
      </c>
      <c r="G20">
        <v>6.26</v>
      </c>
      <c r="H20">
        <v>6.3</v>
      </c>
    </row>
    <row r="21" spans="1:8" x14ac:dyDescent="0.2">
      <c r="A21" s="3">
        <v>20</v>
      </c>
      <c r="B21" s="3" t="s">
        <v>427</v>
      </c>
      <c r="C21" s="3">
        <v>10</v>
      </c>
      <c r="D21" s="3" t="s">
        <v>428</v>
      </c>
      <c r="F21" s="5" t="s">
        <v>614</v>
      </c>
      <c r="G21">
        <v>9.09</v>
      </c>
      <c r="H21">
        <v>9.1</v>
      </c>
    </row>
    <row r="22" spans="1:8" x14ac:dyDescent="0.2">
      <c r="A22" s="3">
        <v>21</v>
      </c>
      <c r="B22" s="3" t="s">
        <v>429</v>
      </c>
      <c r="C22" s="3">
        <v>10</v>
      </c>
      <c r="D22" s="3" t="s">
        <v>428</v>
      </c>
      <c r="F22" s="5" t="s">
        <v>615</v>
      </c>
      <c r="G22">
        <v>20.73</v>
      </c>
      <c r="H22">
        <v>20</v>
      </c>
    </row>
    <row r="23" spans="1:8" x14ac:dyDescent="0.2">
      <c r="A23" s="3">
        <v>22</v>
      </c>
      <c r="B23" s="3" t="s">
        <v>430</v>
      </c>
      <c r="C23" s="3">
        <v>10</v>
      </c>
      <c r="D23" s="3" t="s">
        <v>428</v>
      </c>
      <c r="F23" s="5" t="s">
        <v>616</v>
      </c>
      <c r="G23">
        <v>9.34</v>
      </c>
      <c r="H23">
        <v>9.3000000000000007</v>
      </c>
    </row>
    <row r="24" spans="1:8" x14ac:dyDescent="0.2">
      <c r="A24" s="3">
        <v>23</v>
      </c>
      <c r="B24" s="3" t="s">
        <v>431</v>
      </c>
      <c r="C24" s="3">
        <v>5</v>
      </c>
      <c r="D24" s="3" t="s">
        <v>422</v>
      </c>
      <c r="F24" s="5" t="s">
        <v>617</v>
      </c>
      <c r="G24">
        <v>5.01</v>
      </c>
      <c r="H24">
        <v>5</v>
      </c>
    </row>
    <row r="25" spans="1:8" x14ac:dyDescent="0.2">
      <c r="A25" s="3">
        <v>24</v>
      </c>
      <c r="B25" s="3" t="s">
        <v>432</v>
      </c>
      <c r="C25" s="3">
        <v>5</v>
      </c>
      <c r="D25" s="3" t="s">
        <v>422</v>
      </c>
      <c r="F25" s="5" t="s">
        <v>618</v>
      </c>
      <c r="G25">
        <v>5</v>
      </c>
      <c r="H25">
        <v>5</v>
      </c>
    </row>
    <row r="26" spans="1:8" x14ac:dyDescent="0.2">
      <c r="A26" s="3">
        <v>25</v>
      </c>
      <c r="B26" s="3" t="s">
        <v>433</v>
      </c>
      <c r="C26" s="3">
        <v>5</v>
      </c>
      <c r="D26" s="3" t="s">
        <v>422</v>
      </c>
      <c r="F26" s="5" t="s">
        <v>619</v>
      </c>
      <c r="G26">
        <v>5</v>
      </c>
      <c r="H26">
        <v>5</v>
      </c>
    </row>
    <row r="27" spans="1:8" x14ac:dyDescent="0.2">
      <c r="A27" s="3">
        <v>26</v>
      </c>
      <c r="B27" s="3" t="s">
        <v>434</v>
      </c>
      <c r="C27" s="3">
        <v>5</v>
      </c>
      <c r="D27" s="3"/>
      <c r="F27" s="5" t="s">
        <v>620</v>
      </c>
      <c r="G27">
        <v>5</v>
      </c>
      <c r="H27">
        <v>5</v>
      </c>
    </row>
    <row r="28" spans="1:8" x14ac:dyDescent="0.2">
      <c r="A28" s="3">
        <v>27</v>
      </c>
      <c r="B28" s="3" t="s">
        <v>435</v>
      </c>
      <c r="C28" s="3">
        <v>5</v>
      </c>
      <c r="D28" s="3" t="s">
        <v>422</v>
      </c>
      <c r="F28" s="5" t="s">
        <v>621</v>
      </c>
      <c r="G28">
        <v>5</v>
      </c>
      <c r="H28">
        <v>5</v>
      </c>
    </row>
    <row r="29" spans="1:8" x14ac:dyDescent="0.2">
      <c r="A29" s="3">
        <v>28</v>
      </c>
      <c r="B29" s="3" t="s">
        <v>436</v>
      </c>
      <c r="C29" s="3">
        <v>5</v>
      </c>
      <c r="D29" s="3" t="s">
        <v>422</v>
      </c>
      <c r="F29" s="5" t="s">
        <v>622</v>
      </c>
      <c r="G29">
        <v>5</v>
      </c>
      <c r="H29">
        <v>5</v>
      </c>
    </row>
    <row r="30" spans="1:8" x14ac:dyDescent="0.3">
      <c r="A30" s="3">
        <v>29</v>
      </c>
      <c r="B30" s="3" t="s">
        <v>437</v>
      </c>
      <c r="C30" s="3">
        <v>5</v>
      </c>
      <c r="D30" s="3" t="s">
        <v>422</v>
      </c>
    </row>
    <row r="31" spans="1:8" x14ac:dyDescent="0.2">
      <c r="A31" s="3">
        <v>30</v>
      </c>
      <c r="B31" s="3" t="s">
        <v>438</v>
      </c>
      <c r="C31" s="3">
        <v>5</v>
      </c>
      <c r="D31" s="3" t="s">
        <v>422</v>
      </c>
      <c r="F31" s="5" t="s">
        <v>623</v>
      </c>
      <c r="G31">
        <v>5</v>
      </c>
      <c r="H31">
        <v>5</v>
      </c>
    </row>
    <row r="32" spans="1:8" x14ac:dyDescent="0.3">
      <c r="A32" s="3">
        <v>31</v>
      </c>
      <c r="B32" s="3" t="s">
        <v>439</v>
      </c>
      <c r="C32" s="3">
        <v>5</v>
      </c>
      <c r="D32" s="3"/>
    </row>
    <row r="33" spans="1:8" x14ac:dyDescent="0.2">
      <c r="A33" s="3">
        <v>32</v>
      </c>
      <c r="B33" s="3" t="s">
        <v>440</v>
      </c>
      <c r="C33" s="3">
        <v>5</v>
      </c>
      <c r="D33" s="3"/>
      <c r="F33" s="5" t="s">
        <v>624</v>
      </c>
      <c r="G33">
        <v>5</v>
      </c>
      <c r="H33">
        <v>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K9" sqref="K9"/>
    </sheetView>
  </sheetViews>
  <sheetFormatPr defaultRowHeight="16.5" x14ac:dyDescent="0.3"/>
  <cols>
    <col min="2" max="2" width="12.375" bestFit="1" customWidth="1"/>
    <col min="4" max="4" width="8.5" bestFit="1" customWidth="1"/>
  </cols>
  <sheetData>
    <row r="1" spans="1:8" x14ac:dyDescent="0.3">
      <c r="A1" s="2" t="s">
        <v>74</v>
      </c>
      <c r="B1" s="2" t="s">
        <v>75</v>
      </c>
      <c r="C1" s="2" t="s">
        <v>77</v>
      </c>
      <c r="D1" s="2" t="s">
        <v>76</v>
      </c>
    </row>
    <row r="2" spans="1:8" x14ac:dyDescent="0.2">
      <c r="A2" s="3">
        <v>1</v>
      </c>
      <c r="B2" s="3" t="s">
        <v>441</v>
      </c>
      <c r="C2" s="3">
        <v>200</v>
      </c>
      <c r="D2" s="3" t="s">
        <v>442</v>
      </c>
      <c r="F2" s="5" t="s">
        <v>625</v>
      </c>
      <c r="G2">
        <v>127.27</v>
      </c>
      <c r="H2">
        <v>130</v>
      </c>
    </row>
    <row r="3" spans="1:8" x14ac:dyDescent="0.3">
      <c r="A3" s="3">
        <v>2</v>
      </c>
      <c r="B3" s="3" t="s">
        <v>443</v>
      </c>
      <c r="C3" s="3">
        <v>200</v>
      </c>
      <c r="D3" s="3" t="s">
        <v>442</v>
      </c>
    </row>
    <row r="4" spans="1:8" x14ac:dyDescent="0.2">
      <c r="A4" s="3">
        <v>3</v>
      </c>
      <c r="B4" s="3" t="s">
        <v>444</v>
      </c>
      <c r="C4" s="3">
        <v>200</v>
      </c>
      <c r="D4" s="3" t="s">
        <v>442</v>
      </c>
      <c r="F4" s="5" t="s">
        <v>626</v>
      </c>
      <c r="G4">
        <v>129.41</v>
      </c>
      <c r="H4">
        <v>130</v>
      </c>
    </row>
    <row r="5" spans="1:8" x14ac:dyDescent="0.2">
      <c r="A5" s="3">
        <v>4</v>
      </c>
      <c r="B5" s="3" t="s">
        <v>445</v>
      </c>
      <c r="C5" s="3">
        <v>25</v>
      </c>
      <c r="D5" s="3" t="s">
        <v>446</v>
      </c>
      <c r="F5" s="5" t="s">
        <v>627</v>
      </c>
      <c r="G5">
        <v>127.54</v>
      </c>
      <c r="H5">
        <v>130</v>
      </c>
    </row>
    <row r="6" spans="1:8" x14ac:dyDescent="0.3">
      <c r="A6" s="3">
        <v>5</v>
      </c>
      <c r="B6" s="3" t="s">
        <v>447</v>
      </c>
      <c r="C6" s="3">
        <v>25</v>
      </c>
      <c r="D6" s="3" t="s">
        <v>446</v>
      </c>
    </row>
    <row r="7" spans="1:8" x14ac:dyDescent="0.2">
      <c r="A7" s="3">
        <v>6</v>
      </c>
      <c r="B7" s="3" t="s">
        <v>448</v>
      </c>
      <c r="C7" s="3">
        <v>200</v>
      </c>
      <c r="D7" s="3" t="s">
        <v>442</v>
      </c>
      <c r="F7" s="5" t="s">
        <v>628</v>
      </c>
      <c r="G7">
        <v>80.77</v>
      </c>
      <c r="H7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곡류군</vt:lpstr>
      <vt:lpstr>저어육류군</vt:lpstr>
      <vt:lpstr>중어육류군</vt:lpstr>
      <vt:lpstr>고어육류군</vt:lpstr>
      <vt:lpstr>채소군</vt:lpstr>
      <vt:lpstr>과일군</vt:lpstr>
      <vt:lpstr>지방군</vt:lpstr>
      <vt:lpstr>우유군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</dc:creator>
  <cp:lastModifiedBy>2E313JCP</cp:lastModifiedBy>
  <dcterms:created xsi:type="dcterms:W3CDTF">2018-07-09T12:43:14Z</dcterms:created>
  <dcterms:modified xsi:type="dcterms:W3CDTF">2018-07-17T14:48:11Z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e46701a1-15df-4d7e-a77b-6ef15c6cf8ce</vt:lpwstr>
  </property>
</Properties>
</file>